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Ex3.xml" ContentType="application/vnd.ms-office.chartex+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Ex4.xml" ContentType="application/vnd.ms-office.chartex+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https://d.docs.live.net/0e3cd6ebd527da25/Desktop/"/>
    </mc:Choice>
  </mc:AlternateContent>
  <xr:revisionPtr revIDLastSave="0" documentId="14_{AFF49D5A-D617-4298-BC75-355068D29673}" xr6:coauthVersionLast="47" xr6:coauthVersionMax="47" xr10:uidLastSave="{00000000-0000-0000-0000-000000000000}"/>
  <bookViews>
    <workbookView xWindow="-108" yWindow="-108" windowWidth="23256" windowHeight="12456" firstSheet="4" activeTab="8" xr2:uid="{00000000-000D-0000-FFFF-FFFF00000000}"/>
  </bookViews>
  <sheets>
    <sheet name="QUESTIONS FOR ANALYSIS" sheetId="11" r:id="rId1"/>
    <sheet name="SALES AND PROFIT ANALYSIS" sheetId="2" r:id="rId2"/>
    <sheet name="CATEGORY WISE PROFIT" sheetId="3" r:id="rId3"/>
    <sheet name="CATEGORY WISE SALES SHARE%" sheetId="4" r:id="rId4"/>
    <sheet name="SALES BY STATE" sheetId="5" r:id="rId5"/>
    <sheet name="TOP 5 SUBCATEGORIES " sheetId="6" r:id="rId6"/>
    <sheet name="KPI" sheetId="8" r:id="rId7"/>
    <sheet name="KPI Q2Q" sheetId="9" r:id="rId8"/>
    <sheet name="DASHBOARD" sheetId="10" r:id="rId9"/>
    <sheet name="US  E-commerce records 2020" sheetId="1" r:id="rId10"/>
  </sheets>
  <definedNames>
    <definedName name="_xlnm._FilterDatabase" localSheetId="9" hidden="1">'US  E-commerce records 2020'!$A$1:$T$3313</definedName>
    <definedName name="_xlchart.v1.0" hidden="1">'CATEGORY WISE PROFIT'!$E$4:$E$7</definedName>
    <definedName name="_xlchart.v1.1" hidden="1">'CATEGORY WISE PROFIT'!$F$3</definedName>
    <definedName name="_xlchart.v1.11" hidden="1">'CATEGORY WISE PROFIT'!$E$4:$E$7</definedName>
    <definedName name="_xlchart.v1.12" hidden="1">'CATEGORY WISE PROFIT'!$F$3</definedName>
    <definedName name="_xlchart.v1.13" hidden="1">'CATEGORY WISE PROFIT'!$F$4:$F$7</definedName>
    <definedName name="_xlchart.v1.2" hidden="1">'CATEGORY WISE PROFIT'!$F$4:$F$7</definedName>
    <definedName name="_xlchart.v5.10" hidden="1">'SALES BY STATE'!$F$4:$F$50</definedName>
    <definedName name="_xlchart.v5.3" hidden="1">'SALES BY STATE'!$E$3</definedName>
    <definedName name="_xlchart.v5.4" hidden="1">'SALES BY STATE'!$E$4:$E$50</definedName>
    <definedName name="_xlchart.v5.5" hidden="1">'SALES BY STATE'!$F$3</definedName>
    <definedName name="_xlchart.v5.6" hidden="1">'SALES BY STATE'!$F$4:$F$50</definedName>
    <definedName name="_xlchart.v5.7" hidden="1">'SALES BY STATE'!$E$3</definedName>
    <definedName name="_xlchart.v5.8" hidden="1">'SALES BY STATE'!$E$4:$E$50</definedName>
    <definedName name="_xlchart.v5.9" hidden="1">'SALES BY STATE'!$F$3</definedName>
    <definedName name="Slicer_Quarters__Order_Date">#N/A</definedName>
    <definedName name="Slicer_Region">#N/A</definedName>
    <definedName name="Slicer_Segment">#N/A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E29" i="5" l="1"/>
  <c r="E30" i="5"/>
  <c r="E31" i="5"/>
  <c r="E32" i="5"/>
  <c r="E33" i="5"/>
  <c r="E34" i="5"/>
  <c r="E35" i="5"/>
  <c r="E36" i="5"/>
  <c r="E37" i="5"/>
  <c r="E38" i="5"/>
  <c r="E39" i="5"/>
  <c r="E40" i="5"/>
  <c r="E41" i="5"/>
  <c r="E42" i="5"/>
  <c r="E43" i="5"/>
  <c r="E44" i="5"/>
  <c r="E45" i="5"/>
  <c r="E46" i="5"/>
  <c r="E47" i="5"/>
  <c r="E48" i="5"/>
  <c r="E49" i="5"/>
  <c r="E50" i="5"/>
  <c r="E5" i="5"/>
  <c r="E6" i="5"/>
  <c r="E7" i="5"/>
  <c r="E8" i="5"/>
  <c r="E9" i="5"/>
  <c r="E10" i="5"/>
  <c r="E11" i="5"/>
  <c r="E12" i="5"/>
  <c r="E13" i="5"/>
  <c r="E14" i="5"/>
  <c r="E15" i="5"/>
  <c r="E16" i="5"/>
  <c r="E17" i="5"/>
  <c r="E18" i="5"/>
  <c r="E19" i="5"/>
  <c r="E20" i="5"/>
  <c r="E21" i="5"/>
  <c r="E22" i="5"/>
  <c r="E23" i="5"/>
  <c r="E24" i="5"/>
  <c r="E25" i="5"/>
  <c r="E26" i="5"/>
  <c r="E27" i="5"/>
  <c r="E28" i="5"/>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2" i="1"/>
  <c r="E4" i="5"/>
  <c r="I17" i="8"/>
  <c r="B17" i="8"/>
  <c r="O17" i="8"/>
  <c r="L17" i="8"/>
  <c r="F17" i="8"/>
  <c r="D8" i="9"/>
  <c r="F8" i="9"/>
  <c r="E8" i="9"/>
  <c r="C8" i="9"/>
  <c r="B8" i="9"/>
  <c r="F28" i="5"/>
  <c r="F32" i="5"/>
  <c r="F36" i="5"/>
  <c r="F40" i="5"/>
  <c r="F44" i="5"/>
  <c r="F48" i="5"/>
  <c r="F39" i="5"/>
  <c r="F29" i="5"/>
  <c r="F33" i="5"/>
  <c r="F37" i="5"/>
  <c r="F41" i="5"/>
  <c r="F45" i="5"/>
  <c r="F49" i="5"/>
  <c r="F35" i="5"/>
  <c r="F43" i="5"/>
  <c r="F30" i="5"/>
  <c r="F34" i="5"/>
  <c r="F38" i="5"/>
  <c r="F42" i="5"/>
  <c r="F46" i="5"/>
  <c r="F50" i="5"/>
  <c r="F31" i="5"/>
  <c r="F47" i="5"/>
  <c r="F5" i="5"/>
  <c r="F9" i="5"/>
  <c r="F13" i="5"/>
  <c r="F17" i="5"/>
  <c r="F21" i="5"/>
  <c r="F25" i="5"/>
  <c r="F16" i="5"/>
  <c r="F20" i="5"/>
  <c r="F6" i="5"/>
  <c r="F10" i="5"/>
  <c r="F14" i="5"/>
  <c r="F18" i="5"/>
  <c r="F22" i="5"/>
  <c r="F26" i="5"/>
  <c r="F12" i="5"/>
  <c r="F7" i="5"/>
  <c r="F11" i="5"/>
  <c r="F15" i="5"/>
  <c r="F19" i="5"/>
  <c r="F23" i="5"/>
  <c r="F27" i="5"/>
  <c r="F8" i="5"/>
  <c r="F24" i="5"/>
  <c r="F4" i="5"/>
  <c r="F7" i="3"/>
  <c r="F6" i="3"/>
  <c r="F5" i="3"/>
  <c r="E5" i="3"/>
  <c r="E6" i="3"/>
  <c r="E7" i="3"/>
  <c r="E4" i="3"/>
  <c r="F4" i="3"/>
</calcChain>
</file>

<file path=xl/sharedStrings.xml><?xml version="1.0" encoding="utf-8"?>
<sst xmlns="http://schemas.openxmlformats.org/spreadsheetml/2006/main" count="39855" uniqueCount="5887">
  <si>
    <t>Order Date</t>
  </si>
  <si>
    <t>Row ID</t>
  </si>
  <si>
    <t>Order ID</t>
  </si>
  <si>
    <t>Ship Mode</t>
  </si>
  <si>
    <t>Customer ID</t>
  </si>
  <si>
    <t>Segment</t>
  </si>
  <si>
    <t>Country</t>
  </si>
  <si>
    <t>City</t>
  </si>
  <si>
    <t>State</t>
  </si>
  <si>
    <t>Postal Code</t>
  </si>
  <si>
    <t>Region</t>
  </si>
  <si>
    <t>Product ID</t>
  </si>
  <si>
    <t>Category</t>
  </si>
  <si>
    <t>Sub-Category</t>
  </si>
  <si>
    <t>Product Name</t>
  </si>
  <si>
    <t>Sales</t>
  </si>
  <si>
    <t>Quantity</t>
  </si>
  <si>
    <t>Discount</t>
  </si>
  <si>
    <t>Profit</t>
  </si>
  <si>
    <t>CA-2017-107503</t>
  </si>
  <si>
    <t>Standard Class</t>
  </si>
  <si>
    <t>GA-14725</t>
  </si>
  <si>
    <t>Consumer</t>
  </si>
  <si>
    <t>United States</t>
  </si>
  <si>
    <t>Lorain</t>
  </si>
  <si>
    <t>Ohio</t>
  </si>
  <si>
    <t>East</t>
  </si>
  <si>
    <t>FUR-FU-10003878</t>
  </si>
  <si>
    <t>Furniture</t>
  </si>
  <si>
    <t>Furnishings</t>
  </si>
  <si>
    <t>Linden 10" Round Wall Clock, Black</t>
  </si>
  <si>
    <t>CA-2017-144463</t>
  </si>
  <si>
    <t>SC-20725</t>
  </si>
  <si>
    <t>Los Angeles</t>
  </si>
  <si>
    <t>California</t>
  </si>
  <si>
    <t>West</t>
  </si>
  <si>
    <t>FUR-FU-10001215</t>
  </si>
  <si>
    <t>Howard Miller 11-1/2" Diameter Brentwood Wall Clock</t>
  </si>
  <si>
    <t>CA-2017-154466</t>
  </si>
  <si>
    <t>First Class</t>
  </si>
  <si>
    <t>DP-13390</t>
  </si>
  <si>
    <t>Home Office</t>
  </si>
  <si>
    <t>Franklin</t>
  </si>
  <si>
    <t>Wisconsin</t>
  </si>
  <si>
    <t>Central</t>
  </si>
  <si>
    <t>OFF-BI-10002012</t>
  </si>
  <si>
    <t>Office Supplies</t>
  </si>
  <si>
    <t>Binders</t>
  </si>
  <si>
    <t>Wilson Jones Easy Flow II Sheet Lifters</t>
  </si>
  <si>
    <t>CA-2017-151750</t>
  </si>
  <si>
    <t>JM-15250</t>
  </si>
  <si>
    <t>Huntsville</t>
  </si>
  <si>
    <t>Texas</t>
  </si>
  <si>
    <t>OFF-ST-10002743</t>
  </si>
  <si>
    <t>Storage</t>
  </si>
  <si>
    <t>SAFCO Boltless Steel Shelving</t>
  </si>
  <si>
    <t>FUR-FU-10002116</t>
  </si>
  <si>
    <t>Tenex Carpeted, Granite-Look or Clear Contemporary Contour Shape Chair Mats</t>
  </si>
  <si>
    <t>FUR-CH-10003199</t>
  </si>
  <si>
    <t>Chairs</t>
  </si>
  <si>
    <t>Office Star - Contemporary Task Swivel Chair</t>
  </si>
  <si>
    <t>OFF-AR-10003158</t>
  </si>
  <si>
    <t>Art</t>
  </si>
  <si>
    <t>Fluorescent Highlighters by Dixon</t>
  </si>
  <si>
    <t>OFF-BI-10000301</t>
  </si>
  <si>
    <t>GBC Instant Report Kit</t>
  </si>
  <si>
    <t>OFF-BI-10000343</t>
  </si>
  <si>
    <t>Pressboard Covers with Storage Hooks, 9 1/2" x 11", Light Blue</t>
  </si>
  <si>
    <t>OFF-AP-10004708</t>
  </si>
  <si>
    <t>Appliances</t>
  </si>
  <si>
    <t>Fellowes Superior 10 Outlet Split Surge Protector</t>
  </si>
  <si>
    <t>CA-2017-113481</t>
  </si>
  <si>
    <t>AS-10045</t>
  </si>
  <si>
    <t>Corporate</t>
  </si>
  <si>
    <t>Jacksonville</t>
  </si>
  <si>
    <t>North Carolina</t>
  </si>
  <si>
    <t>South</t>
  </si>
  <si>
    <t>TEC-MA-10002178</t>
  </si>
  <si>
    <t>Technology</t>
  </si>
  <si>
    <t>Machines</t>
  </si>
  <si>
    <t>Cisco CP-7937G Unified IP Conference Station Phone</t>
  </si>
  <si>
    <t>OFF-BI-10003694</t>
  </si>
  <si>
    <t>Avery 3 1/2" Diskette Storage Pages, 10/Pack</t>
  </si>
  <si>
    <t>OFF-BI-10000474</t>
  </si>
  <si>
    <t>Avery Recycled Flexi-View Covers for Binding Systems</t>
  </si>
  <si>
    <t>CA-2017-147207</t>
  </si>
  <si>
    <t>Second Class</t>
  </si>
  <si>
    <t>TS-21655</t>
  </si>
  <si>
    <t>El Paso</t>
  </si>
  <si>
    <t>OFF-AR-10001955</t>
  </si>
  <si>
    <t>Newell 319</t>
  </si>
  <si>
    <t>OFF-AP-10000027</t>
  </si>
  <si>
    <t>Hoover Commercial SteamVac</t>
  </si>
  <si>
    <t>FUR-TA-10002958</t>
  </si>
  <si>
    <t>Tables</t>
  </si>
  <si>
    <t>Bevis Oval Conference Table, Walnut</t>
  </si>
  <si>
    <t>OFF-ST-10002615</t>
  </si>
  <si>
    <t>Dual Level, Single-Width Filing Carts</t>
  </si>
  <si>
    <t>CA-2017-118668</t>
  </si>
  <si>
    <t>FW-14395</t>
  </si>
  <si>
    <t>TEC-AC-10000682</t>
  </si>
  <si>
    <t>Accessories</t>
  </si>
  <si>
    <t>Kensington K72356US Mouse-in-a-Box USB Desktop Mouse</t>
  </si>
  <si>
    <t>US-2017-114034</t>
  </si>
  <si>
    <t>DL-13315</t>
  </si>
  <si>
    <t>Rancho Cucamonga</t>
  </si>
  <si>
    <t>OFF-PA-10004735</t>
  </si>
  <si>
    <t>Paper</t>
  </si>
  <si>
    <t>Xerox 1905</t>
  </si>
  <si>
    <t>CA-2017-111738</t>
  </si>
  <si>
    <t>CM-12385</t>
  </si>
  <si>
    <t>San Francisco</t>
  </si>
  <si>
    <t>OFF-BI-10004584</t>
  </si>
  <si>
    <t>GBC ProClick 150 Presentation Binding System</t>
  </si>
  <si>
    <t>OFF-AR-10000817</t>
  </si>
  <si>
    <t>Manco Dry-Lighter Erasable Highlighter</t>
  </si>
  <si>
    <t>CA-2017-150931</t>
  </si>
  <si>
    <t>Tuscaloosa</t>
  </si>
  <si>
    <t>Alabama</t>
  </si>
  <si>
    <t>OFF-BI-10004728</t>
  </si>
  <si>
    <t>Wilson Jones Turn Tabs Binder Tool for Ring Binders</t>
  </si>
  <si>
    <t>CA-2017-159366</t>
  </si>
  <si>
    <t>BW-11110</t>
  </si>
  <si>
    <t>Detroit</t>
  </si>
  <si>
    <t>Michigan</t>
  </si>
  <si>
    <t>TEC-MA-10000822</t>
  </si>
  <si>
    <t>Lexmark MX611dhe Monochrome Laser Printer</t>
  </si>
  <si>
    <t>US-2017-168690</t>
  </si>
  <si>
    <t>TS-21085</t>
  </si>
  <si>
    <t>Ormond Beach</t>
  </si>
  <si>
    <t>Florida</t>
  </si>
  <si>
    <t>OFF-BI-10000145</t>
  </si>
  <si>
    <t>Zipper Ring Binder Pockets</t>
  </si>
  <si>
    <t>US-2017-123862</t>
  </si>
  <si>
    <t>JF-15190</t>
  </si>
  <si>
    <t>Long Beach</t>
  </si>
  <si>
    <t>OFF-ST-10000760</t>
  </si>
  <si>
    <t>Eldon Fold 'N Roll Cart System</t>
  </si>
  <si>
    <t>OFF-ST-10002301</t>
  </si>
  <si>
    <t>Tennsco Commercial Shelving</t>
  </si>
  <si>
    <t>OFF-SU-10004884</t>
  </si>
  <si>
    <t>Supplies</t>
  </si>
  <si>
    <t>Acme Galleria Hot Forged Steel Scissors with Colored Handles</t>
  </si>
  <si>
    <t>OFF-FA-10003112</t>
  </si>
  <si>
    <t>Fasteners</t>
  </si>
  <si>
    <t>Staples</t>
  </si>
  <si>
    <t>CA-2017-115154</t>
  </si>
  <si>
    <t>RS-19420</t>
  </si>
  <si>
    <t>Seattle</t>
  </si>
  <si>
    <t>Washington</t>
  </si>
  <si>
    <t>FUR-TA-10001950</t>
  </si>
  <si>
    <t>Balt Solid Wood Round Tables</t>
  </si>
  <si>
    <t>CA-2017-154760</t>
  </si>
  <si>
    <t>BP-11290</t>
  </si>
  <si>
    <t>Philadelphia</t>
  </si>
  <si>
    <t>Pennsylvania</t>
  </si>
  <si>
    <t>OFF-BI-10004632</t>
  </si>
  <si>
    <t>Ibico Hi-Tech Manual Binding System</t>
  </si>
  <si>
    <t>US-2017-158512</t>
  </si>
  <si>
    <t>DA-13450</t>
  </si>
  <si>
    <t>District of Columbia</t>
  </si>
  <si>
    <t>OFF-PA-10001804</t>
  </si>
  <si>
    <t>Xerox 195</t>
  </si>
  <si>
    <t>FUR-FU-10004973</t>
  </si>
  <si>
    <t>Flat Face Poster Frame</t>
  </si>
  <si>
    <t>CA-2017-108000</t>
  </si>
  <si>
    <t>LS-16945</t>
  </si>
  <si>
    <t>OFF-EN-10002621</t>
  </si>
  <si>
    <t>Envelopes</t>
  </si>
  <si>
    <t>Staple envelope</t>
  </si>
  <si>
    <t>US-2017-148551</t>
  </si>
  <si>
    <t>DB-13120</t>
  </si>
  <si>
    <t>Dallas</t>
  </si>
  <si>
    <t>OFF-BI-10000545</t>
  </si>
  <si>
    <t>GBC Ibimaster 500 Manual ProClick Binding System</t>
  </si>
  <si>
    <t>US-2017-167402</t>
  </si>
  <si>
    <t>CP-12085</t>
  </si>
  <si>
    <t>Springfield</t>
  </si>
  <si>
    <t>Missouri</t>
  </si>
  <si>
    <t>OFF-PA-10004983</t>
  </si>
  <si>
    <t>Xerox 23</t>
  </si>
  <si>
    <t>OFF-AR-10004010</t>
  </si>
  <si>
    <t>Hunt Boston Vacuum Mount KS Pencil Sharpener</t>
  </si>
  <si>
    <t>OFF-SU-10002881</t>
  </si>
  <si>
    <t>Martin Yale Chadless Opener Electric Letter Opener</t>
  </si>
  <si>
    <t>FUR-BO-10001608</t>
  </si>
  <si>
    <t>Bookcases</t>
  </si>
  <si>
    <t>Hon Metal Bookcases, Black</t>
  </si>
  <si>
    <t>CA-2017-138779</t>
  </si>
  <si>
    <t>RB-19570</t>
  </si>
  <si>
    <t>OFF-EN-10002504</t>
  </si>
  <si>
    <t>Tyvek  Top-Opening Peel &amp; Seel Envelopes, Plain White</t>
  </si>
  <si>
    <t>TEC-PH-10003655</t>
  </si>
  <si>
    <t>Phones</t>
  </si>
  <si>
    <t>Sannysis Cute Owl Design Soft Skin Case Cover for Samsung Galaxy S4</t>
  </si>
  <si>
    <t>US-2017-106131</t>
  </si>
  <si>
    <t>TP-21565</t>
  </si>
  <si>
    <t>Aurora</t>
  </si>
  <si>
    <t>Colorado</t>
  </si>
  <si>
    <t>TEC-AC-10003027</t>
  </si>
  <si>
    <t>Imation 8GB Mini TravelDrive USB 2.0 Flash Drive</t>
  </si>
  <si>
    <t>OFF-ST-10003638</t>
  </si>
  <si>
    <t>Mobile Personal File Cube</t>
  </si>
  <si>
    <t>CA-2017-127306</t>
  </si>
  <si>
    <t>BH-11710</t>
  </si>
  <si>
    <t>Johnson City</t>
  </si>
  <si>
    <t>Tennessee</t>
  </si>
  <si>
    <t>OFF-EN-10001219</t>
  </si>
  <si>
    <t>#10- 4 1/8" x 9 1/2" Security-Tint Envelopes</t>
  </si>
  <si>
    <t>OFF-PA-10000019</t>
  </si>
  <si>
    <t>Xerox 1931</t>
  </si>
  <si>
    <t>TEC-PH-10001924</t>
  </si>
  <si>
    <t>iHome FM Clock Radio with Lightning Dock</t>
  </si>
  <si>
    <t>OFF-BI-10002003</t>
  </si>
  <si>
    <t>Ibico Presentation Index for Binding Systems</t>
  </si>
  <si>
    <t>OFF-BI-10003727</t>
  </si>
  <si>
    <t>Avery Durable Slant Ring Binders With Label Holder</t>
  </si>
  <si>
    <t>CA-2017-149076</t>
  </si>
  <si>
    <t>SO-20335</t>
  </si>
  <si>
    <t>OFF-PA-10000483</t>
  </si>
  <si>
    <t>Xerox 19</t>
  </si>
  <si>
    <t>CA-2017-113278</t>
  </si>
  <si>
    <t>HR-14770</t>
  </si>
  <si>
    <t>Richmond</t>
  </si>
  <si>
    <t>Indiana</t>
  </si>
  <si>
    <t>OFF-ST-10001590</t>
  </si>
  <si>
    <t>Tenex Personal Project File with Scoop Front Design, Black</t>
  </si>
  <si>
    <t>OFF-FA-10003472</t>
  </si>
  <si>
    <t>Bagged Rubber Bands</t>
  </si>
  <si>
    <t>TEC-PH-10000169</t>
  </si>
  <si>
    <t>ARKON Windshield Dashboard Air Vent Car Mount Holder</t>
  </si>
  <si>
    <t>OFF-ST-10002562</t>
  </si>
  <si>
    <t>Staple magnet</t>
  </si>
  <si>
    <t>TEC-AC-10001445</t>
  </si>
  <si>
    <t>Imation USB 2.0 Swivel Flash Drive USB flash drive - 4 GB - Pink</t>
  </si>
  <si>
    <t>OFF-PA-10004156</t>
  </si>
  <si>
    <t>Xerox 188</t>
  </si>
  <si>
    <t>TEC-AC-10004469</t>
  </si>
  <si>
    <t>Microsoft Sculpt Comfort Mouse</t>
  </si>
  <si>
    <t>FUR-FU-10001037</t>
  </si>
  <si>
    <t>DAX Charcoal/Nickel-Tone Document Frame, 5 x 7</t>
  </si>
  <si>
    <t>CA-2017-167752</t>
  </si>
  <si>
    <t>RW-19690</t>
  </si>
  <si>
    <t>OFF-AP-10000159</t>
  </si>
  <si>
    <t>Belkin F9M820V08 8 Outlet Surge</t>
  </si>
  <si>
    <t>OFF-AP-10002945</t>
  </si>
  <si>
    <t>Honeywell Enviracaire Portable HEPA Air Cleaner for 17' x 22' Room</t>
  </si>
  <si>
    <t>CA-2017-152961</t>
  </si>
  <si>
    <t>SC-20095</t>
  </si>
  <si>
    <t>Quincy</t>
  </si>
  <si>
    <t>Massachusetts</t>
  </si>
  <si>
    <t>OFF-PA-10004675</t>
  </si>
  <si>
    <t>Telephone Message Books with Fax/Mobile Section, 5 1/2" x 3 3/16"</t>
  </si>
  <si>
    <t>CA-2017-160934</t>
  </si>
  <si>
    <t>TT-21460</t>
  </si>
  <si>
    <t>OFF-AR-10003504</t>
  </si>
  <si>
    <t>Newell 347</t>
  </si>
  <si>
    <t>US-2017-104661</t>
  </si>
  <si>
    <t>TB-21250</t>
  </si>
  <si>
    <t>Austin</t>
  </si>
  <si>
    <t>OFF-BI-10001597</t>
  </si>
  <si>
    <t>Wilson Jones Ledger-Size, Piano-Hinge Binder, 2", Blue</t>
  </si>
  <si>
    <t>TEC-AC-10003628</t>
  </si>
  <si>
    <t>Logitech 910-002974 M325 Wireless Mouse for Web Scrolling</t>
  </si>
  <si>
    <t>TEC-AC-10002331</t>
  </si>
  <si>
    <t>Maxell 74 Minute CDR, 10/Pack</t>
  </si>
  <si>
    <t>OFF-BI-10001098</t>
  </si>
  <si>
    <t>Acco D-Ring Binder w/DublLock</t>
  </si>
  <si>
    <t>CA-2017-125913</t>
  </si>
  <si>
    <t>Same Day</t>
  </si>
  <si>
    <t>JO-15145</t>
  </si>
  <si>
    <t>FUR-FU-10001487</t>
  </si>
  <si>
    <t>Eldon Expressions Wood and Plastic Desk Accessories, Cherry Wood</t>
  </si>
  <si>
    <t>FUR-TA-10001520</t>
  </si>
  <si>
    <t>Lesro Sheffield Collection Coffee Table, End Table, Center Table, Corner Table</t>
  </si>
  <si>
    <t>CA-2017-138289</t>
  </si>
  <si>
    <t>AR-10540</t>
  </si>
  <si>
    <t>Jackson</t>
  </si>
  <si>
    <t>OFF-BI-10004995</t>
  </si>
  <si>
    <t>GBC DocuBind P400 Electric Binding System</t>
  </si>
  <si>
    <t>FUR-CH-10004626</t>
  </si>
  <si>
    <t>Office Star Flex Back Scooter Chair with Aluminum Finish Frame</t>
  </si>
  <si>
    <t>OFF-PA-10001260</t>
  </si>
  <si>
    <t>TOPS Money Receipt Book, Consecutively Numbered in Red,</t>
  </si>
  <si>
    <t>CA-2017-154718</t>
  </si>
  <si>
    <t>DL-12865</t>
  </si>
  <si>
    <t>Keller</t>
  </si>
  <si>
    <t>OFF-LA-10003714</t>
  </si>
  <si>
    <t>Labels</t>
  </si>
  <si>
    <t>Avery 510</t>
  </si>
  <si>
    <t>CA-2017-153045</t>
  </si>
  <si>
    <t>NS-18505</t>
  </si>
  <si>
    <t>TEC-PH-10001817</t>
  </si>
  <si>
    <t>Wilson Electronics DB Pro Signal Booster</t>
  </si>
  <si>
    <t>FUR-FU-10002759</t>
  </si>
  <si>
    <t>12-1/2 Diameter Round Wall Clock</t>
  </si>
  <si>
    <t>FUR-CH-10000309</t>
  </si>
  <si>
    <t>Global Comet Stacking Arm Chair</t>
  </si>
  <si>
    <t>OFF-PA-10003673</t>
  </si>
  <si>
    <t>Strathmore Photo Mount Cards</t>
  </si>
  <si>
    <t>US-2017-127292</t>
  </si>
  <si>
    <t>RM-19375</t>
  </si>
  <si>
    <t>Burlington</t>
  </si>
  <si>
    <t>Vermont</t>
  </si>
  <si>
    <t>OFF-PA-10000157</t>
  </si>
  <si>
    <t>Xerox 191</t>
  </si>
  <si>
    <t>OFF-PA-10001970</t>
  </si>
  <si>
    <t>Xerox 1881</t>
  </si>
  <si>
    <t>OFF-AP-10000828</t>
  </si>
  <si>
    <t>Avanti 4.4 Cu. Ft. Refrigerator</t>
  </si>
  <si>
    <t>OFF-EN-10001509</t>
  </si>
  <si>
    <t>Poly String Tie Envelopes</t>
  </si>
  <si>
    <t>CA-2017-157252</t>
  </si>
  <si>
    <t>CV-12805</t>
  </si>
  <si>
    <t>New York City</t>
  </si>
  <si>
    <t>New York</t>
  </si>
  <si>
    <t>FUR-CH-10003396</t>
  </si>
  <si>
    <t>Global Deluxe Steno Chair</t>
  </si>
  <si>
    <t>CA-2017-161809</t>
  </si>
  <si>
    <t>TH-21100</t>
  </si>
  <si>
    <t>TEC-PH-10004922</t>
  </si>
  <si>
    <t>RCA Visys Integrated PBX 8-Line Router</t>
  </si>
  <si>
    <t>CA-2017-144589</t>
  </si>
  <si>
    <t>TM-21010</t>
  </si>
  <si>
    <t>OFF-AR-10003631</t>
  </si>
  <si>
    <t>Staples in misc. colors</t>
  </si>
  <si>
    <t>TEC-PH-10003072</t>
  </si>
  <si>
    <t>Panasonic KX-TG9541B DECT 6.0 Digital 2-Line Expandable Cordless Phone With Digital Answering System</t>
  </si>
  <si>
    <t>US-2017-120649</t>
  </si>
  <si>
    <t>JF-15490</t>
  </si>
  <si>
    <t>Waterbury</t>
  </si>
  <si>
    <t>Connecticut</t>
  </si>
  <si>
    <t>OFF-AR-10001545</t>
  </si>
  <si>
    <t>Newell 326</t>
  </si>
  <si>
    <t>CA-2017-152079</t>
  </si>
  <si>
    <t>ML-17410</t>
  </si>
  <si>
    <t>Chicago</t>
  </si>
  <si>
    <t>Illinois</t>
  </si>
  <si>
    <t>OFF-LA-10001613</t>
  </si>
  <si>
    <t>Avery File Folder Labels</t>
  </si>
  <si>
    <t>CA-2017-131954</t>
  </si>
  <si>
    <t>DS-13030</t>
  </si>
  <si>
    <t>OFF-ST-10000736</t>
  </si>
  <si>
    <t>Carina Double Wide Media Storage Towers in Natural &amp; Black</t>
  </si>
  <si>
    <t>TEC-AC-10003610</t>
  </si>
  <si>
    <t>Logitech Illuminated - Keyboard</t>
  </si>
  <si>
    <t>OFF-BI-10003982</t>
  </si>
  <si>
    <t>Wilson Jones Century Plastic Molded Ring Binders</t>
  </si>
  <si>
    <t>OFF-BI-10003291</t>
  </si>
  <si>
    <t>Wilson Jones Leather-Like Binders with DublLock Round Rings</t>
  </si>
  <si>
    <t>FUR-BO-10001619</t>
  </si>
  <si>
    <t>O'Sullivan Cherrywood Estates Traditional Bookcase</t>
  </si>
  <si>
    <t>OFF-BI-10000138</t>
  </si>
  <si>
    <t>Acco Translucent Poly Ring Binders</t>
  </si>
  <si>
    <t>CA-2017-160423</t>
  </si>
  <si>
    <t>PS-19045</t>
  </si>
  <si>
    <t>Charlotte</t>
  </si>
  <si>
    <t>OFF-ST-10004340</t>
  </si>
  <si>
    <t>Fellowes Mobile File Cart, Black</t>
  </si>
  <si>
    <t>OFF-BI-10004001</t>
  </si>
  <si>
    <t>GBC Recycled VeloBinder Covers</t>
  </si>
  <si>
    <t>CA-2017-127026</t>
  </si>
  <si>
    <t>MH-18115</t>
  </si>
  <si>
    <t>OFF-BI-10000546</t>
  </si>
  <si>
    <t>Avery Durable Binders</t>
  </si>
  <si>
    <t>TEC-AC-10002049</t>
  </si>
  <si>
    <t>Logitech G19 Programmable Gaming Keyboard</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</si>
  <si>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</si>
  <si>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</si>
  <si>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</si>
  <si>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</si>
  <si>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</si>
  <si>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</si>
  <si>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CA-2017-141782</t>
  </si>
  <si>
    <t>BE-11410</t>
  </si>
  <si>
    <t>OFF-EN-10002230</t>
  </si>
  <si>
    <t>Airmail Envelopes</t>
  </si>
  <si>
    <t>CA-2017-127432</t>
  </si>
  <si>
    <t>AD-10180</t>
  </si>
  <si>
    <t>Great Falls</t>
  </si>
  <si>
    <t>Montana</t>
  </si>
  <si>
    <t>TEC-CO-10003236</t>
  </si>
  <si>
    <t>Copiers</t>
  </si>
  <si>
    <t>Canon Image Class D660 Copier</t>
  </si>
  <si>
    <t>OFF-ST-10004507</t>
  </si>
  <si>
    <t>Advantus Rolling Storage Box</t>
  </si>
  <si>
    <t>OFF-PA-10001667</t>
  </si>
  <si>
    <t>Great White Multi-Use Recycled Paper (20Lb. and 84 Bright)</t>
  </si>
  <si>
    <t>OFF-ST-10004459</t>
  </si>
  <si>
    <t>Tennsco Single-Tier Lockers</t>
  </si>
  <si>
    <t>CA-2017-152499</t>
  </si>
  <si>
    <t>EH-13765</t>
  </si>
  <si>
    <t>OFF-FA-10002975</t>
  </si>
  <si>
    <t>OFF-AR-10003481</t>
  </si>
  <si>
    <t>Newell 348</t>
  </si>
  <si>
    <t>CA-2017-145142</t>
  </si>
  <si>
    <t>MC-17605</t>
  </si>
  <si>
    <t>FUR-TA-10001857</t>
  </si>
  <si>
    <t>Balt Solid Wood Rectangular Table</t>
  </si>
  <si>
    <t>CA-2017-139080</t>
  </si>
  <si>
    <t>CS-12250</t>
  </si>
  <si>
    <t>OFF-BI-10001757</t>
  </si>
  <si>
    <t>Pressboard Hanging Data Binders for Unburst Sheets</t>
  </si>
  <si>
    <t>OFF-PA-10004621</t>
  </si>
  <si>
    <t>Xerox 212</t>
  </si>
  <si>
    <t>OFF-PA-10002262</t>
  </si>
  <si>
    <t>Xerox 192</t>
  </si>
  <si>
    <t>TEC-PH-10004100</t>
  </si>
  <si>
    <t>Griffin GC17055 Auxiliary Audio Cable</t>
  </si>
  <si>
    <t>CA-2017-161893</t>
  </si>
  <si>
    <t>HP-14815</t>
  </si>
  <si>
    <t>Tucson</t>
  </si>
  <si>
    <t>Arizona</t>
  </si>
  <si>
    <t>TEC-AC-10001874</t>
  </si>
  <si>
    <t>Logitech Wireless Anywhere Mouse MX for PC and Mac</t>
  </si>
  <si>
    <t>OFF-BI-10004506</t>
  </si>
  <si>
    <t>Wilson Jones data.warehouse D-Ring Binders with DublLock</t>
  </si>
  <si>
    <t>CA-2017-119669</t>
  </si>
  <si>
    <t>TP-21130</t>
  </si>
  <si>
    <t>Smyrna</t>
  </si>
  <si>
    <t>Georgia</t>
  </si>
  <si>
    <t>OFF-FA-10000053</t>
  </si>
  <si>
    <t>Revere Boxed Rubber Bands by Revere</t>
  </si>
  <si>
    <t>CA-2017-104619</t>
  </si>
  <si>
    <t>KD-16495</t>
  </si>
  <si>
    <t>San Jose</t>
  </si>
  <si>
    <t>OFF-AP-10001492</t>
  </si>
  <si>
    <t>Acco Six-Outlet Power Strip, 4' Cord Length</t>
  </si>
  <si>
    <t>OFF-BI-10004318</t>
  </si>
  <si>
    <t>Ibico EB-19 Dual Function Manual Binding System</t>
  </si>
  <si>
    <t>TEC-PH-10000193</t>
  </si>
  <si>
    <t>Jensen SMPS-640 - speaker phone</t>
  </si>
  <si>
    <t>CA-2017-134649</t>
  </si>
  <si>
    <t>CA-11965</t>
  </si>
  <si>
    <t>Hoover</t>
  </si>
  <si>
    <t>OFF-AR-10001547</t>
  </si>
  <si>
    <t>Newell 311</t>
  </si>
  <si>
    <t>OFF-BI-10001890</t>
  </si>
  <si>
    <t>Avery Poly Binder Pockets</t>
  </si>
  <si>
    <t>CA-2017-164098</t>
  </si>
  <si>
    <t>CG-12520</t>
  </si>
  <si>
    <t>Houston</t>
  </si>
  <si>
    <t>OFF-ST-10000615</t>
  </si>
  <si>
    <t>SimpliFile Personal File, Black Granite, 15w x 6-15/16d x 11-1/4h</t>
  </si>
  <si>
    <t>CA-2017-150469</t>
  </si>
  <si>
    <t>CJ-12010</t>
  </si>
  <si>
    <t>OFF-FA-10000611</t>
  </si>
  <si>
    <t>Binder Clips by OIC</t>
  </si>
  <si>
    <t>US-2017-105935</t>
  </si>
  <si>
    <t>BD-11500</t>
  </si>
  <si>
    <t>Columbus</t>
  </si>
  <si>
    <t>FUR-FU-10002157</t>
  </si>
  <si>
    <t>Artistic Insta-Plaque</t>
  </si>
  <si>
    <t>TEC-PH-10001459</t>
  </si>
  <si>
    <t>Samsung Galaxy Mega 6.3</t>
  </si>
  <si>
    <t>CA-2017-117870</t>
  </si>
  <si>
    <t>JH-15820</t>
  </si>
  <si>
    <t>Kent</t>
  </si>
  <si>
    <t>OFF-AR-10004078</t>
  </si>
  <si>
    <t>Newell 312</t>
  </si>
  <si>
    <t>TEC-AC-10000927</t>
  </si>
  <si>
    <t xml:space="preserve">Anker Ultrathin Bluetooth Wireless Keyboard Aluminum Cover with Stand </t>
  </si>
  <si>
    <t>TEC-PH-10003931</t>
  </si>
  <si>
    <t>JBL Micro Wireless Portable Bluetooth Speaker</t>
  </si>
  <si>
    <t>US-2017-104437</t>
  </si>
  <si>
    <t>TG-21310</t>
  </si>
  <si>
    <t>CA-2017-115994</t>
  </si>
  <si>
    <t>BT-11305</t>
  </si>
  <si>
    <t>Costa Mesa</t>
  </si>
  <si>
    <t>TEC-AC-10000580</t>
  </si>
  <si>
    <t>Logitech G13 Programmable Gameboard with LCD Display</t>
  </si>
  <si>
    <t>FUR-FU-10003976</t>
  </si>
  <si>
    <t>DAX Executive Solid Wood Document Frame, Desktop or Hang, Mahogany, 5 x 7</t>
  </si>
  <si>
    <t>US-2017-147984</t>
  </si>
  <si>
    <t>GB-14575</t>
  </si>
  <si>
    <t>Wichita</t>
  </si>
  <si>
    <t>Kansas</t>
  </si>
  <si>
    <t>OFF-PA-10000806</t>
  </si>
  <si>
    <t>Xerox 1934</t>
  </si>
  <si>
    <t>US-2017-166037</t>
  </si>
  <si>
    <t>CL-12700</t>
  </si>
  <si>
    <t>TEC-AC-10002800</t>
  </si>
  <si>
    <t>Plantronics Audio 478 Stereo USB Headset</t>
  </si>
  <si>
    <t>US-2017-127341</t>
  </si>
  <si>
    <t>CK-12595</t>
  </si>
  <si>
    <t>OFF-BI-10001072</t>
  </si>
  <si>
    <t>GBC Clear Cover, 8-1/2 x 11, unpunched, 25 covers per pack</t>
  </si>
  <si>
    <t>CA-2017-139304</t>
  </si>
  <si>
    <t>VG-21790</t>
  </si>
  <si>
    <t>OFF-AR-10001216</t>
  </si>
  <si>
    <t>Newell 339</t>
  </si>
  <si>
    <t>OFF-SU-10001664</t>
  </si>
  <si>
    <t>Acme Office Executive Series Stainless Steel Trimmers</t>
  </si>
  <si>
    <t>OFF-BI-10002498</t>
  </si>
  <si>
    <t>Clear Mylar Reinforcing Strips</t>
  </si>
  <si>
    <t>CA-2017-131653</t>
  </si>
  <si>
    <t>RD-19585</t>
  </si>
  <si>
    <t>OFF-LA-10001045</t>
  </si>
  <si>
    <t>Permanent Self-Adhesive File Folder Labels for Typewriters by Universal</t>
  </si>
  <si>
    <t>CA-2017-145338</t>
  </si>
  <si>
    <t>BD-11770</t>
  </si>
  <si>
    <t>OFF-AR-10002053</t>
  </si>
  <si>
    <t>Premium Writing Pencils, Soft, #2 by Central Association for the Blind</t>
  </si>
  <si>
    <t>CA-2017-160927</t>
  </si>
  <si>
    <t>Marion</t>
  </si>
  <si>
    <t>Iowa</t>
  </si>
  <si>
    <t>OFF-PA-10003848</t>
  </si>
  <si>
    <t>Xerox 1997</t>
  </si>
  <si>
    <t>OFF-PA-10000176</t>
  </si>
  <si>
    <t>Xerox 1887</t>
  </si>
  <si>
    <t>FUR-FU-10000010</t>
  </si>
  <si>
    <t>DAX Value U-Channel Document Frames, Easel Back</t>
  </si>
  <si>
    <t>CA-2017-104220</t>
  </si>
  <si>
    <t>BV-11245</t>
  </si>
  <si>
    <t>Des Moines</t>
  </si>
  <si>
    <t>OFF-BI-10001036</t>
  </si>
  <si>
    <t>Cardinal EasyOpen D-Ring Binders</t>
  </si>
  <si>
    <t>TEC-PH-10004614</t>
  </si>
  <si>
    <t>AT&amp;T 841000 Phone</t>
  </si>
  <si>
    <t>OFF-BI-10003910</t>
  </si>
  <si>
    <t>DXL Angle-View Binders with Locking Rings by Samsill</t>
  </si>
  <si>
    <t>OFF-AR-10004648</t>
  </si>
  <si>
    <t>Boston 19500 Mighty Mite Electric Pencil Sharpener</t>
  </si>
  <si>
    <t>FUR-FU-10002597</t>
  </si>
  <si>
    <t>C-Line Magnetic Cubicle Keepers, Clear Polypropylene</t>
  </si>
  <si>
    <t>CA-2017-164329</t>
  </si>
  <si>
    <t>MM-17920</t>
  </si>
  <si>
    <t>OFF-ST-10001511</t>
  </si>
  <si>
    <t>Space Solutions Commercial Steel Shelving</t>
  </si>
  <si>
    <t>CA-2017-112725</t>
  </si>
  <si>
    <t>EH-14125</t>
  </si>
  <si>
    <t>OFF-AR-10003759</t>
  </si>
  <si>
    <t>Crayola Anti Dust Chalk, 12/Pack</t>
  </si>
  <si>
    <t>OFF-AR-10001227</t>
  </si>
  <si>
    <t>Newell 338</t>
  </si>
  <si>
    <t>FUR-CH-10000863</t>
  </si>
  <si>
    <t>Novimex Swivel Fabric Task Chair</t>
  </si>
  <si>
    <t>CA-2017-148999</t>
  </si>
  <si>
    <t>EB-13870</t>
  </si>
  <si>
    <t>Miami</t>
  </si>
  <si>
    <t>FUR-CH-10002044</t>
  </si>
  <si>
    <t>Office Star - Contemporary Task Swivel chair with 2-way adjustable arms, Plum</t>
  </si>
  <si>
    <t>CA-2017-121790</t>
  </si>
  <si>
    <t>LP-17095</t>
  </si>
  <si>
    <t>FUR-TA-10003469</t>
  </si>
  <si>
    <t>Balt Split Level Computer Training Table</t>
  </si>
  <si>
    <t>OFF-SU-10004231</t>
  </si>
  <si>
    <t>Acme Tagit Stainless Steel Antibacterial Scissors</t>
  </si>
  <si>
    <t>TEC-PH-10002584</t>
  </si>
  <si>
    <t>Samsung Galaxy S4</t>
  </si>
  <si>
    <t>OFF-AR-10003602</t>
  </si>
  <si>
    <t>Quartet Omega Colored Chalk, 12/Pack</t>
  </si>
  <si>
    <t>CA-2017-157273</t>
  </si>
  <si>
    <t>SZ-20035</t>
  </si>
  <si>
    <t>TEC-PH-10002275</t>
  </si>
  <si>
    <t>Mitel 5320 IP Phone VoIP phone</t>
  </si>
  <si>
    <t>US-2017-164147</t>
  </si>
  <si>
    <t>DW-13585</t>
  </si>
  <si>
    <t>TEC-PH-10002293</t>
  </si>
  <si>
    <t>Anker 36W 4-Port USB Wall Charger Travel Power Adapter for iPhone 5s 5c 5</t>
  </si>
  <si>
    <t>OFF-PA-10002377</t>
  </si>
  <si>
    <t>Xerox 1916</t>
  </si>
  <si>
    <t>OFF-FA-10002780</t>
  </si>
  <si>
    <t>CA-2017-161333</t>
  </si>
  <si>
    <t>JL-15835</t>
  </si>
  <si>
    <t>FUR-FU-10003039</t>
  </si>
  <si>
    <t>Howard Miller 11-1/2" Diameter Grantwood Wall Clock</t>
  </si>
  <si>
    <t>OFF-ST-10000464</t>
  </si>
  <si>
    <t>Multi-Use Personal File Cart and Caster Set, Three Stacking Bins</t>
  </si>
  <si>
    <t>OFF-AP-10000252</t>
  </si>
  <si>
    <t>Harmony HEPA Quiet Air Purifiers</t>
  </si>
  <si>
    <t>CA-2017-128076</t>
  </si>
  <si>
    <t>BO-11350</t>
  </si>
  <si>
    <t>San Diego</t>
  </si>
  <si>
    <t>FUR-FU-10000293</t>
  </si>
  <si>
    <t>Eldon Antistatic Chair Mats for Low to Medium Pile Carpets</t>
  </si>
  <si>
    <t>OFF-BI-10003638</t>
  </si>
  <si>
    <t>GBC Durable Plastic Covers</t>
  </si>
  <si>
    <t>TEC-MA-10002109</t>
  </si>
  <si>
    <t>HP Officejet Pro 8600 e-All-In-One Printer, Copier, Scanner, Fax</t>
  </si>
  <si>
    <t>CA-2017-167703</t>
  </si>
  <si>
    <t>MC-17575</t>
  </si>
  <si>
    <t>Cincinnati</t>
  </si>
  <si>
    <t>OFF-BI-10002071</t>
  </si>
  <si>
    <t>Fellowes Black Plastic Comb Bindings</t>
  </si>
  <si>
    <t>OFF-ST-10001490</t>
  </si>
  <si>
    <t>Hot File 7-Pocket, Floor Stand</t>
  </si>
  <si>
    <t>CA-2017-126354</t>
  </si>
  <si>
    <t>SC-20380</t>
  </si>
  <si>
    <t>Pembroke Pines</t>
  </si>
  <si>
    <t>OFF-PA-10004381</t>
  </si>
  <si>
    <t>14-7/8 x 11 Blue Bar Computer Printout Paper</t>
  </si>
  <si>
    <t>CA-2017-127474</t>
  </si>
  <si>
    <t>RD-19810</t>
  </si>
  <si>
    <t>OFF-PA-10001166</t>
  </si>
  <si>
    <t>Xerox 2</t>
  </si>
  <si>
    <t>OFF-PA-10001033</t>
  </si>
  <si>
    <t>Xerox 1893</t>
  </si>
  <si>
    <t>FUR-FU-10004597</t>
  </si>
  <si>
    <t>Eldon Cleatmat Chair Mats for Medium Pile Carpets</t>
  </si>
  <si>
    <t>OFF-PA-10000418</t>
  </si>
  <si>
    <t>Xerox 189</t>
  </si>
  <si>
    <t>CA-2017-169474</t>
  </si>
  <si>
    <t>JF-15355</t>
  </si>
  <si>
    <t>Rochester</t>
  </si>
  <si>
    <t>OFF-AP-10003971</t>
  </si>
  <si>
    <t>Belkin 6 Outlet Metallic Surge Strip</t>
  </si>
  <si>
    <t>CA-2017-131282</t>
  </si>
  <si>
    <t>CB-12025</t>
  </si>
  <si>
    <t>Waco</t>
  </si>
  <si>
    <t>OFF-AR-10003087</t>
  </si>
  <si>
    <t>CA-2017-107517</t>
  </si>
  <si>
    <t>FC-14335</t>
  </si>
  <si>
    <t>Torrance</t>
  </si>
  <si>
    <t>OFF-AP-10000275</t>
  </si>
  <si>
    <t>Sanyo Counter Height Refrigerator with Crisper, 3.6 Cubic Foot, Stainless Steel/Black</t>
  </si>
  <si>
    <t>TEC-PH-10003505</t>
  </si>
  <si>
    <t>Geemarc AmpliPOWER60</t>
  </si>
  <si>
    <t>CA-2017-122994</t>
  </si>
  <si>
    <t>MV-17485</t>
  </si>
  <si>
    <t>Arlington</t>
  </si>
  <si>
    <t>Virginia</t>
  </si>
  <si>
    <t>FUR-BO-10004015</t>
  </si>
  <si>
    <t>Bush Andora Bookcase, Maple/Graphite Gray Finish</t>
  </si>
  <si>
    <t>CA-2017-115105</t>
  </si>
  <si>
    <t>FUR-BO-10001811</t>
  </si>
  <si>
    <t>Atlantic Metals Mobile 5-Shelf Bookcases, Custom Colors</t>
  </si>
  <si>
    <t>US-2017-101840</t>
  </si>
  <si>
    <t>SP-20545</t>
  </si>
  <si>
    <t>TEC-PH-10002538</t>
  </si>
  <si>
    <t>Grandstream GXP1160 VoIP phone</t>
  </si>
  <si>
    <t>OFF-BI-10000279</t>
  </si>
  <si>
    <t>Acco Recycled 2" Capacity Laser Printer Hanging Data Binders</t>
  </si>
  <si>
    <t>CA-2017-154102</t>
  </si>
  <si>
    <t>SN-20560</t>
  </si>
  <si>
    <t>OFF-PA-10001593</t>
  </si>
  <si>
    <t>Xerox 1947</t>
  </si>
  <si>
    <t>CA-2017-118773</t>
  </si>
  <si>
    <t>TP-21415</t>
  </si>
  <si>
    <t>TEC-AC-10002402</t>
  </si>
  <si>
    <t>Razer Kraken PRO Over Ear PC and Music Headset</t>
  </si>
  <si>
    <t>FUR-FU-10000550</t>
  </si>
  <si>
    <t>Stacking Trays by OIC</t>
  </si>
  <si>
    <t>OFF-AP-10000055</t>
  </si>
  <si>
    <t>Belkin F9S820V06 8 Outlet Surge</t>
  </si>
  <si>
    <t>CA-2017-150602</t>
  </si>
  <si>
    <t>ML-17395</t>
  </si>
  <si>
    <t>FUR-FU-10003142</t>
  </si>
  <si>
    <t>Master Big Foot Doorstop, Beige</t>
  </si>
  <si>
    <t>CA-2017-145807</t>
  </si>
  <si>
    <t>SB-20170</t>
  </si>
  <si>
    <t>OFF-ST-10001370</t>
  </si>
  <si>
    <t>Sensible Storage WireTech Storage Systems</t>
  </si>
  <si>
    <t>CA-2017-124086</t>
  </si>
  <si>
    <t>MP-18175</t>
  </si>
  <si>
    <t>Laguna Niguel</t>
  </si>
  <si>
    <t>CA-2017-123659</t>
  </si>
  <si>
    <t>MN-17935</t>
  </si>
  <si>
    <t>Clinton</t>
  </si>
  <si>
    <t>Maryland</t>
  </si>
  <si>
    <t>OFF-PA-10002464</t>
  </si>
  <si>
    <t>HP Office Recycled Paper (20Lb. and 87 Bright)</t>
  </si>
  <si>
    <t>CA-2017-116204</t>
  </si>
  <si>
    <t>VW-21775</t>
  </si>
  <si>
    <t>OFF-BI-10001759</t>
  </si>
  <si>
    <t>Acco Pressboard Covers with Storage Hooks, 14 7/8" x 11", Dark Blue</t>
  </si>
  <si>
    <t>CA-2017-131828</t>
  </si>
  <si>
    <t>CS-11845</t>
  </si>
  <si>
    <t>FUR-CH-10004495</t>
  </si>
  <si>
    <t>Global Leather and Oak Executive Chair, Black</t>
  </si>
  <si>
    <t>TEC-PH-10002923</t>
  </si>
  <si>
    <t>Logitech B530 USB Headset - headset - Full size, Binaural</t>
  </si>
  <si>
    <t>US-2017-118535</t>
  </si>
  <si>
    <t>DJ-13510</t>
  </si>
  <si>
    <t>OFF-LA-10001297</t>
  </si>
  <si>
    <t>Avery 473</t>
  </si>
  <si>
    <t>CA-2017-138156</t>
  </si>
  <si>
    <t>MM-17260</t>
  </si>
  <si>
    <t>FUR-FU-10003601</t>
  </si>
  <si>
    <t>Deflect-o RollaMat Studded, Beveled Mat for Medium Pile Carpeting</t>
  </si>
  <si>
    <t>CA-2017-104801</t>
  </si>
  <si>
    <t>FH-14350</t>
  </si>
  <si>
    <t>TEC-AC-10001838</t>
  </si>
  <si>
    <t>Razer Tiamat Over Ear 7.1 Surround Sound PC Gaming Headset</t>
  </si>
  <si>
    <t>FUR-FU-10004017</t>
  </si>
  <si>
    <t>Tenex Contemporary Contur Chairmats for Low and Medium Pile Carpet, Computer, 39" x 49"</t>
  </si>
  <si>
    <t>CA-2017-151176</t>
  </si>
  <si>
    <t>SV-20785</t>
  </si>
  <si>
    <t>Baltimore</t>
  </si>
  <si>
    <t>OFF-SU-10001165</t>
  </si>
  <si>
    <t>Acme Elite Stainless Steel Scissors</t>
  </si>
  <si>
    <t>OFF-AR-10000614</t>
  </si>
  <si>
    <t>Barrel Sharpener</t>
  </si>
  <si>
    <t>CA-2017-104906</t>
  </si>
  <si>
    <t>JP-15460</t>
  </si>
  <si>
    <t>OFF-PA-10001184</t>
  </si>
  <si>
    <t>Xerox 1903</t>
  </si>
  <si>
    <t>CA-2017-154809</t>
  </si>
  <si>
    <t>MH-17455</t>
  </si>
  <si>
    <t>Minneapolis</t>
  </si>
  <si>
    <t>Minnesota</t>
  </si>
  <si>
    <t>OFF-AP-10004785</t>
  </si>
  <si>
    <t>Holmes Replacement Filter for HEPA Air Cleaner, Medium Room</t>
  </si>
  <si>
    <t>CA-2017-118521</t>
  </si>
  <si>
    <t>LF-17185</t>
  </si>
  <si>
    <t>OFF-PA-10003465</t>
  </si>
  <si>
    <t>Xerox 1912</t>
  </si>
  <si>
    <t>CA-2017-120019</t>
  </si>
  <si>
    <t>NG-18355</t>
  </si>
  <si>
    <t>Fairfield</t>
  </si>
  <si>
    <t>OFF-ST-10001932</t>
  </si>
  <si>
    <t>Fellowes Staxonsteel Drawer Files</t>
  </si>
  <si>
    <t>TEC-PH-10000923</t>
  </si>
  <si>
    <t>Belkin SportFit Armband For iPhone 5s/5c, Fuchsia</t>
  </si>
  <si>
    <t>CA-2017-163265</t>
  </si>
  <si>
    <t>JS-16030</t>
  </si>
  <si>
    <t>Decatur</t>
  </si>
  <si>
    <t>OFF-FA-10004854</t>
  </si>
  <si>
    <t>Vinyl Coated Wire Paper Clips in Organizer Box, 800/Box</t>
  </si>
  <si>
    <t>FUR-CH-10004063</t>
  </si>
  <si>
    <t>Global Deluxe High-Back Manager's Chair</t>
  </si>
  <si>
    <t>OFF-ST-10000642</t>
  </si>
  <si>
    <t>Tennsco Lockers, Gray</t>
  </si>
  <si>
    <t>FUR-FU-10004270</t>
  </si>
  <si>
    <t>Executive Impressions 13" Clairmont Wall Clock</t>
  </si>
  <si>
    <t>CA-2017-154039</t>
  </si>
  <si>
    <t>JK-16120</t>
  </si>
  <si>
    <t>FUR-TA-10001932</t>
  </si>
  <si>
    <t>Chromcraft 48" x 96" Racetrack Double Pedestal Table</t>
  </si>
  <si>
    <t>TEC-PH-10002789</t>
  </si>
  <si>
    <t>LG Exalt</t>
  </si>
  <si>
    <t>US-2017-163195</t>
  </si>
  <si>
    <t>LL-16840</t>
  </si>
  <si>
    <t>Lafayette</t>
  </si>
  <si>
    <t>Louisiana</t>
  </si>
  <si>
    <t>TEC-PH-10003875</t>
  </si>
  <si>
    <t>KLD Oscar II Style Snap-on Ultra Thin Side Flip Synthetic Leather Cover Case for HTC One HTC M7</t>
  </si>
  <si>
    <t>CA-2017-132647</t>
  </si>
  <si>
    <t>GH-14410</t>
  </si>
  <si>
    <t>Perth Amboy</t>
  </si>
  <si>
    <t>New Jersey</t>
  </si>
  <si>
    <t>OFF-PA-10001838</t>
  </si>
  <si>
    <t>Adams Telephone Message Book W/Dividers/Space For Phone Numbers, 5 1/4"X8 1/2", 300/Messages</t>
  </si>
  <si>
    <t>OFF-ST-10003123</t>
  </si>
  <si>
    <t>Fellowes Bases and Tops For Staxonsteel/High-Stak Systems</t>
  </si>
  <si>
    <t>CA-2017-159149</t>
  </si>
  <si>
    <t>CR-12820</t>
  </si>
  <si>
    <t>FUR-BO-10001601</t>
  </si>
  <si>
    <t>Sauder Mission Library with Doors, Fruitwood Finish</t>
  </si>
  <si>
    <t>OFF-AR-10000937</t>
  </si>
  <si>
    <t>Dixon Ticonderoga Core-Lock Colored Pencils, 48-Color Set</t>
  </si>
  <si>
    <t>TEC-PH-10000038</t>
  </si>
  <si>
    <t>Jawbone MINI JAMBOX Wireless Bluetooth Speaker</t>
  </si>
  <si>
    <t>CA-2017-109085</t>
  </si>
  <si>
    <t>CK-12325</t>
  </si>
  <si>
    <t>Troy</t>
  </si>
  <si>
    <t>FUR-TA-10001086</t>
  </si>
  <si>
    <t>SAFCO PlanMaster Boards, 60w x 37-1/2d, White Melamine</t>
  </si>
  <si>
    <t>OFF-BI-10001525</t>
  </si>
  <si>
    <t>Acco Pressboard Covers with Storage Hooks, 14 7/8" x 11", Executive Red</t>
  </si>
  <si>
    <t>TEC-PH-10000526</t>
  </si>
  <si>
    <t>Vtech CS6719</t>
  </si>
  <si>
    <t>FUR-CH-10003981</t>
  </si>
  <si>
    <t>Global Commerce Series Low-Back Swivel/Tilt Chairs</t>
  </si>
  <si>
    <t>CA-2017-164707</t>
  </si>
  <si>
    <t>TEC-AC-10004864</t>
  </si>
  <si>
    <t>Memorex Micro Travel Drive 32 GB</t>
  </si>
  <si>
    <t>OFF-LA-10004345</t>
  </si>
  <si>
    <t>Avery 493</t>
  </si>
  <si>
    <t>CA-2017-122693</t>
  </si>
  <si>
    <t>NH-18610</t>
  </si>
  <si>
    <t>Roswell</t>
  </si>
  <si>
    <t>OFF-AP-10002518</t>
  </si>
  <si>
    <t>Kensington 7 Outlet MasterPiece Power Center</t>
  </si>
  <si>
    <t>CA-2017-166415</t>
  </si>
  <si>
    <t>ME-17725</t>
  </si>
  <si>
    <t>OFF-FA-10004968</t>
  </si>
  <si>
    <t>Rubber Band Ball</t>
  </si>
  <si>
    <t>CA-2017-134838</t>
  </si>
  <si>
    <t>ED-13885</t>
  </si>
  <si>
    <t>OFF-AR-10000634</t>
  </si>
  <si>
    <t>Newell 320</t>
  </si>
  <si>
    <t>FUR-FU-10004018</t>
  </si>
  <si>
    <t>Tensor Computer Mounted Lamp</t>
  </si>
  <si>
    <t>CA-2017-105809</t>
  </si>
  <si>
    <t>HW-14935</t>
  </si>
  <si>
    <t>FUR-FU-10004090</t>
  </si>
  <si>
    <t>Executive Impressions 14" Contract Wall Clock</t>
  </si>
  <si>
    <t>TEC-PH-10001580</t>
  </si>
  <si>
    <t>Logitech Mobile Speakerphone P710e - speaker phone</t>
  </si>
  <si>
    <t>CA-2017-150525</t>
  </si>
  <si>
    <t>JP-16135</t>
  </si>
  <si>
    <t>Muskogee</t>
  </si>
  <si>
    <t>Oklahoma</t>
  </si>
  <si>
    <t>OFF-AR-10002375</t>
  </si>
  <si>
    <t>Newell 351</t>
  </si>
  <si>
    <t>OFF-AP-10000595</t>
  </si>
  <si>
    <t>Disposable Triple-Filter Dust Bags</t>
  </si>
  <si>
    <t>CA-2017-105445</t>
  </si>
  <si>
    <t>BP-11095</t>
  </si>
  <si>
    <t>Louisville</t>
  </si>
  <si>
    <t>OFF-FA-10001229</t>
  </si>
  <si>
    <t>CA-2017-135937</t>
  </si>
  <si>
    <t>KM-16375</t>
  </si>
  <si>
    <t>Gilbert</t>
  </si>
  <si>
    <t>TEC-PH-10004447</t>
  </si>
  <si>
    <t>Toshiba IPT2010-SD IP Telephone</t>
  </si>
  <si>
    <t>TEC-AC-10001114</t>
  </si>
  <si>
    <t>Microsoft Wireless Mobile Mouse 4000</t>
  </si>
  <si>
    <t>OFF-ST-10000563</t>
  </si>
  <si>
    <t>Fellowes Bankers Box Stor/Drawer Steel Plus</t>
  </si>
  <si>
    <t>OFF-EN-10004846</t>
  </si>
  <si>
    <t>Letter or Legal Size Expandable Poly String Tie Envelopes</t>
  </si>
  <si>
    <t>FUR-FU-10002253</t>
  </si>
  <si>
    <t>Howard Miller 13" Diameter Pewter Finish Round Wall Clock</t>
  </si>
  <si>
    <t>FUR-TA-10001039</t>
  </si>
  <si>
    <t>KI Adjustable-Height Table</t>
  </si>
  <si>
    <t>CA-2017-124940</t>
  </si>
  <si>
    <t>DK-13090</t>
  </si>
  <si>
    <t>Carrollton</t>
  </si>
  <si>
    <t>TEC-AC-10002076</t>
  </si>
  <si>
    <t>Microsoft Natural Keyboard Elite</t>
  </si>
  <si>
    <t>CA-2017-104647</t>
  </si>
  <si>
    <t>OFF-PA-10002870</t>
  </si>
  <si>
    <t>Ampad Phone Message Book, Recycled, 400 Message Capacity, 5 ¾” x 11”</t>
  </si>
  <si>
    <t>CA-2017-136007</t>
  </si>
  <si>
    <t>AC-10615</t>
  </si>
  <si>
    <t>OFF-FA-10002701</t>
  </si>
  <si>
    <t>Alliance Rubber Bands</t>
  </si>
  <si>
    <t>TEC-PH-10003589</t>
  </si>
  <si>
    <t>invisibleSHIELD by ZAGG Smudge-Free Screen Protector</t>
  </si>
  <si>
    <t>CA-2017-111374</t>
  </si>
  <si>
    <t>CB-12415</t>
  </si>
  <si>
    <t>OFF-BI-10004970</t>
  </si>
  <si>
    <t>ACCOHIDE 3-Ring Binder, Blue, 1"</t>
  </si>
  <si>
    <t>CA-2017-127397</t>
  </si>
  <si>
    <t>ES-14080</t>
  </si>
  <si>
    <t>OFF-PA-10001125</t>
  </si>
  <si>
    <t>Xerox 1988</t>
  </si>
  <si>
    <t>TEC-AC-10003033</t>
  </si>
  <si>
    <t>Plantronics CS510 - Over-the-Head monaural Wireless Headset System</t>
  </si>
  <si>
    <t>CA-2017-125878</t>
  </si>
  <si>
    <t>MH-18025</t>
  </si>
  <si>
    <t>OFF-BI-10002609</t>
  </si>
  <si>
    <t>Avery Hidden Tab Dividers for Binding Systems</t>
  </si>
  <si>
    <t>US-2017-134642</t>
  </si>
  <si>
    <t>SW-20245</t>
  </si>
  <si>
    <t>Greenville</t>
  </si>
  <si>
    <t>FUR-CH-10002880</t>
  </si>
  <si>
    <t>Global High-Back Leather Tilter, Burgundy</t>
  </si>
  <si>
    <t>FUR-BO-10004709</t>
  </si>
  <si>
    <t>Bush Westfield Collection Bookcases, Medium Cherry Finish</t>
  </si>
  <si>
    <t>CA-2017-117212</t>
  </si>
  <si>
    <t>BT-11530</t>
  </si>
  <si>
    <t>OFF-AP-10004532</t>
  </si>
  <si>
    <t>Kensington 6 Outlet Guardian Standard Surge Protector</t>
  </si>
  <si>
    <t>FUR-CH-10003973</t>
  </si>
  <si>
    <t>GuestStacker Chair with Chrome Finish Legs</t>
  </si>
  <si>
    <t>Xerox 1908</t>
  </si>
  <si>
    <t>OFF-PA-10000682</t>
  </si>
  <si>
    <t>Xerox 1924</t>
  </si>
  <si>
    <t>CA-2017-121706</t>
  </si>
  <si>
    <t>BM-11140</t>
  </si>
  <si>
    <t>Santa Barbara</t>
  </si>
  <si>
    <t>OFF-AP-10003287</t>
  </si>
  <si>
    <t>Tripp Lite TLP810NET Broadband Surge for Modem/Fax</t>
  </si>
  <si>
    <t>CA-2017-121258</t>
  </si>
  <si>
    <t>DB-13060</t>
  </si>
  <si>
    <t>FUR-FU-10000747</t>
  </si>
  <si>
    <t>Tenex B1-RE Series Chair Mats for Low Pile Carpets</t>
  </si>
  <si>
    <t>TEC-PH-10003645</t>
  </si>
  <si>
    <t>Aastra 57i VoIP phone</t>
  </si>
  <si>
    <t>OFF-PA-10004041</t>
  </si>
  <si>
    <t>It's Hot Message Books with Stickers, 2 3/4" x 5"</t>
  </si>
  <si>
    <t>CA-2017-101959</t>
  </si>
  <si>
    <t>DB-13660</t>
  </si>
  <si>
    <t>Middletown</t>
  </si>
  <si>
    <t>OFF-PA-10002137</t>
  </si>
  <si>
    <t>Southworth 100% Résumé Paper, 24lb.</t>
  </si>
  <si>
    <t>CA-2017-146024</t>
  </si>
  <si>
    <t>SC-20770</t>
  </si>
  <si>
    <t>OFF-SU-10001935</t>
  </si>
  <si>
    <t>Staple remover</t>
  </si>
  <si>
    <t>CA-2017-163902</t>
  </si>
  <si>
    <t>MY-17380</t>
  </si>
  <si>
    <t>TEC-PH-10000675</t>
  </si>
  <si>
    <t>Panasonic KX TS3282B Corded phone</t>
  </si>
  <si>
    <t>CA-2017-104885</t>
  </si>
  <si>
    <t>DB-13555</t>
  </si>
  <si>
    <t>Newark</t>
  </si>
  <si>
    <t>Delaware</t>
  </si>
  <si>
    <t>OFF-AR-10001615</t>
  </si>
  <si>
    <t>Newell 34</t>
  </si>
  <si>
    <t>OFF-EN-10003286</t>
  </si>
  <si>
    <t>FUR-BO-10003660</t>
  </si>
  <si>
    <t>Bush Cubix Collection Bookcases, Fully Assembled</t>
  </si>
  <si>
    <t>OFF-PA-10002764</t>
  </si>
  <si>
    <t>Easy-staple paper</t>
  </si>
  <si>
    <t>CA-2017-152261</t>
  </si>
  <si>
    <t>JA-15970</t>
  </si>
  <si>
    <t>Cuyahoga Falls</t>
  </si>
  <si>
    <t>OFF-BI-10002353</t>
  </si>
  <si>
    <t>GBC VeloBind Cover Sets</t>
  </si>
  <si>
    <t>CA-2017-155712</t>
  </si>
  <si>
    <t>KD-16615</t>
  </si>
  <si>
    <t>OFF-BI-10004224</t>
  </si>
  <si>
    <t>Catalog Binders with Expanding Posts</t>
  </si>
  <si>
    <t>CA-2017-124114</t>
  </si>
  <si>
    <t>RS-19765</t>
  </si>
  <si>
    <t>OFF-BI-10004022</t>
  </si>
  <si>
    <t>Acco Suede Grain Vinyl Round Ring Binder</t>
  </si>
  <si>
    <t>CA-2017-121804</t>
  </si>
  <si>
    <t>Murray</t>
  </si>
  <si>
    <t>Kentucky</t>
  </si>
  <si>
    <t>OFF-AP-10004859</t>
  </si>
  <si>
    <t>Acco 6 Outlet Guardian Premium Surge Suppressor</t>
  </si>
  <si>
    <t>CA-2017-127621</t>
  </si>
  <si>
    <t>RE-19450</t>
  </si>
  <si>
    <t>OFF-PA-10001307</t>
  </si>
  <si>
    <t>Important Message Pads, 50 4-1/4 x 5-1/2 Forms per Pad</t>
  </si>
  <si>
    <t>CA-2017-111815</t>
  </si>
  <si>
    <t>EP-13915</t>
  </si>
  <si>
    <t>Dearborn Heights</t>
  </si>
  <si>
    <t>FUR-CH-10000785</t>
  </si>
  <si>
    <t>Global Ergonomic Managers Chair</t>
  </si>
  <si>
    <t>TEC-AC-10002926</t>
  </si>
  <si>
    <t>Logitech Wireless Marathon Mouse M705</t>
  </si>
  <si>
    <t>CA-2017-123085</t>
  </si>
  <si>
    <t>EJ-13720</t>
  </si>
  <si>
    <t>TEC-AC-10000990</t>
  </si>
  <si>
    <t>Imation Bio 2GB USB Flash Drive Imation Corp</t>
  </si>
  <si>
    <t>FUR-CH-10003968</t>
  </si>
  <si>
    <t>Novimex Turbo Task Chair</t>
  </si>
  <si>
    <t>CA-2017-117513</t>
  </si>
  <si>
    <t>BT-11395</t>
  </si>
  <si>
    <t>CA-2017-110478</t>
  </si>
  <si>
    <t>SP-20860</t>
  </si>
  <si>
    <t>OFF-AR-10001573</t>
  </si>
  <si>
    <t>American Pencil</t>
  </si>
  <si>
    <t>OFF-EN-10000483</t>
  </si>
  <si>
    <t>White Envelopes, White Envelopes with Clear Poly Window</t>
  </si>
  <si>
    <t>CA-2017-142174</t>
  </si>
  <si>
    <t>DP-13000</t>
  </si>
  <si>
    <t>US-2017-119816</t>
  </si>
  <si>
    <t>FUR-FU-10004848</t>
  </si>
  <si>
    <t>Howard Miller 13-3/4" Diameter Brushed Chrome Round Wall Clock</t>
  </si>
  <si>
    <t>OFF-LA-10002381</t>
  </si>
  <si>
    <t>Avery 497</t>
  </si>
  <si>
    <t>OFF-ST-10000918</t>
  </si>
  <si>
    <t>Crate-A-Files</t>
  </si>
  <si>
    <t>CA-2017-147753</t>
  </si>
  <si>
    <t>PK-19075</t>
  </si>
  <si>
    <t>Milwaukee</t>
  </si>
  <si>
    <t>OFF-LA-10003537</t>
  </si>
  <si>
    <t>Avery 515</t>
  </si>
  <si>
    <t>CA-2017-168123</t>
  </si>
  <si>
    <t>JD-16060</t>
  </si>
  <si>
    <t>OFF-FA-10002763</t>
  </si>
  <si>
    <t>Advantus Map Pennant Flags and Round Head Tacks</t>
  </si>
  <si>
    <t>OFF-ST-10000877</t>
  </si>
  <si>
    <t>Recycled Steel Personal File for Standard File Folders</t>
  </si>
  <si>
    <t>OFF-BI-10001071</t>
  </si>
  <si>
    <t>GBC ProClick Punch Binding System</t>
  </si>
  <si>
    <t>OFF-BI-10001097</t>
  </si>
  <si>
    <t>Avery Hole Reinforcements</t>
  </si>
  <si>
    <t>CA-2017-161046</t>
  </si>
  <si>
    <t>CB-12535</t>
  </si>
  <si>
    <t>Southaven</t>
  </si>
  <si>
    <t>Mississippi</t>
  </si>
  <si>
    <t>OFF-EN-10003862</t>
  </si>
  <si>
    <t>Laser &amp; Ink Jet Business Envelopes</t>
  </si>
  <si>
    <t>TEC-AC-10004571</t>
  </si>
  <si>
    <t>Logitech G700s Rechargeable Gaming Mouse</t>
  </si>
  <si>
    <t>OFF-AP-10000891</t>
  </si>
  <si>
    <t>Kensington 7 Outlet MasterPiece HOMEOFFICE Power Control Center</t>
  </si>
  <si>
    <t>OFF-BI-10002026</t>
  </si>
  <si>
    <t>Ibico Recycled Linen-Style Covers</t>
  </si>
  <si>
    <t>CA-2017-168193</t>
  </si>
  <si>
    <t>RM-19750</t>
  </si>
  <si>
    <t>OFF-PA-10002254</t>
  </si>
  <si>
    <t>Xerox 1883</t>
  </si>
  <si>
    <t>FUR-FU-10002554</t>
  </si>
  <si>
    <t>Westinghouse Floor Lamp with Metal Mesh Shade, Black</t>
  </si>
  <si>
    <t>US-2017-119039</t>
  </si>
  <si>
    <t>BF-11170</t>
  </si>
  <si>
    <t>OFF-BI-10004182</t>
  </si>
  <si>
    <t>Economy Binders</t>
  </si>
  <si>
    <t>CA-2017-125101</t>
  </si>
  <si>
    <t>SH-19975</t>
  </si>
  <si>
    <t>OFF-ST-10000675</t>
  </si>
  <si>
    <t>File Shuttle II and Handi-File, Black</t>
  </si>
  <si>
    <t>CA-2017-167640</t>
  </si>
  <si>
    <t>FC-14245</t>
  </si>
  <si>
    <t>OFF-LA-10004559</t>
  </si>
  <si>
    <t>Avery 49</t>
  </si>
  <si>
    <t>TEC-PH-10001336</t>
  </si>
  <si>
    <t>Digium D40 VoIP phone</t>
  </si>
  <si>
    <t>CA-2017-148642</t>
  </si>
  <si>
    <t>DW-13540</t>
  </si>
  <si>
    <t>OFF-LA-10000134</t>
  </si>
  <si>
    <t>Avery 511</t>
  </si>
  <si>
    <t>OFF-AR-10000588</t>
  </si>
  <si>
    <t>Newell 345</t>
  </si>
  <si>
    <t>CA-2017-136672</t>
  </si>
  <si>
    <t>MG-17890</t>
  </si>
  <si>
    <t>TEC-AC-10004510</t>
  </si>
  <si>
    <t>Logitech Desktop MK120 Mouse and keyboard Combo</t>
  </si>
  <si>
    <t>CA-2017-110884</t>
  </si>
  <si>
    <t>SH-20395</t>
  </si>
  <si>
    <t>OFF-BI-10003669</t>
  </si>
  <si>
    <t>3M Organizer Strips</t>
  </si>
  <si>
    <t>OFF-LA-10003510</t>
  </si>
  <si>
    <t>Avery 4027 File Folder Labels for Dot Matrix Printers, 5000 Labels per Box, White</t>
  </si>
  <si>
    <t>CA-2017-155698</t>
  </si>
  <si>
    <t>VB-21745</t>
  </si>
  <si>
    <t>OFF-AP-10001124</t>
  </si>
  <si>
    <t>Belkin 8 Outlet SurgeMaster II Gold Surge Protector with Phone Protection</t>
  </si>
  <si>
    <t>OFF-LA-10001158</t>
  </si>
  <si>
    <t>Avery Address/Shipping Labels for Typewriters, 4" x 2"</t>
  </si>
  <si>
    <t>CA-2017-104080</t>
  </si>
  <si>
    <t>AH-10210</t>
  </si>
  <si>
    <t>Anaheim</t>
  </si>
  <si>
    <t>OFF-BI-10003876</t>
  </si>
  <si>
    <t>Green Canvas Binder for 8-1/2" x 14" Sheets</t>
  </si>
  <si>
    <t>OFF-AR-10001972</t>
  </si>
  <si>
    <t>Newell 323</t>
  </si>
  <si>
    <t>CA-2017-102834</t>
  </si>
  <si>
    <t>LW-16990</t>
  </si>
  <si>
    <t>TEC-AC-10001908</t>
  </si>
  <si>
    <t>Logitech Wireless Headset h800</t>
  </si>
  <si>
    <t>CA-2017-147354</t>
  </si>
  <si>
    <t>KB-16315</t>
  </si>
  <si>
    <t>TEC-CO-10000971</t>
  </si>
  <si>
    <t>Hewlett Packard 310 Color Digital Copier</t>
  </si>
  <si>
    <t>CA-2017-144638</t>
  </si>
  <si>
    <t>Chester</t>
  </si>
  <si>
    <t>OFF-AR-10003958</t>
  </si>
  <si>
    <t>Newell 337</t>
  </si>
  <si>
    <t>TEC-PH-10000149</t>
  </si>
  <si>
    <t>Cisco SPA525G2 IP Phone - Wireless</t>
  </si>
  <si>
    <t>FUR-FU-10003724</t>
  </si>
  <si>
    <t>Westinghouse Clip-On Gooseneck Lamps</t>
  </si>
  <si>
    <t>FUR-FU-10003535</t>
  </si>
  <si>
    <t>Howard Miller Distant Time Traveler Alarm Clock</t>
  </si>
  <si>
    <t>CA-2017-130967</t>
  </si>
  <si>
    <t>TEC-PH-10004896</t>
  </si>
  <si>
    <t>Nokia Lumia 521 (T-Mobile)</t>
  </si>
  <si>
    <t>CA-2017-155824</t>
  </si>
  <si>
    <t>KS-16300</t>
  </si>
  <si>
    <t>Raleigh</t>
  </si>
  <si>
    <t>OFF-AP-10000390</t>
  </si>
  <si>
    <t>Euro Pro Shark Stick Mini Vacuum</t>
  </si>
  <si>
    <t>OFF-BI-10000014</t>
  </si>
  <si>
    <t>Heavy-Duty E-Z-D Binders</t>
  </si>
  <si>
    <t>CA-2017-140494</t>
  </si>
  <si>
    <t>CM-11815</t>
  </si>
  <si>
    <t>TEC-AC-10004568</t>
  </si>
  <si>
    <t>Maxell LTO Ultrium - 800 GB</t>
  </si>
  <si>
    <t>CA-2017-132290</t>
  </si>
  <si>
    <t>MD-17350</t>
  </si>
  <si>
    <t>FUR-TA-10002228</t>
  </si>
  <si>
    <t>Bevis Traditional Conference Table Top, Plinth Base</t>
  </si>
  <si>
    <t>CA-2017-147291</t>
  </si>
  <si>
    <t>MJ-17740</t>
  </si>
  <si>
    <t>OFF-BI-10003091</t>
  </si>
  <si>
    <t>GBC DocuBind TL200 Manual Binding Machine</t>
  </si>
  <si>
    <t>US-2017-141558</t>
  </si>
  <si>
    <t>MH-17290</t>
  </si>
  <si>
    <t>TEC-PH-10002555</t>
  </si>
  <si>
    <t>Nortel Meridian M5316 Digital phone</t>
  </si>
  <si>
    <t>OFF-BI-10002794</t>
  </si>
  <si>
    <t>Avery Trapezoid Ring Binder, 3" Capacity, Black, 1040 sheets</t>
  </si>
  <si>
    <t>FUR-TA-10004086</t>
  </si>
  <si>
    <t>OFF-ST-10004946</t>
  </si>
  <si>
    <t>Desktop 3-Pocket Hot File</t>
  </si>
  <si>
    <t>US-2017-133081</t>
  </si>
  <si>
    <t>PV-18985</t>
  </si>
  <si>
    <t>Cambridge</t>
  </si>
  <si>
    <t>TEC-AC-10001772</t>
  </si>
  <si>
    <t>Memorex Mini Travel Drive 16 GB USB 2.0 Flash Drive</t>
  </si>
  <si>
    <t>FUR-FU-10001379</t>
  </si>
  <si>
    <t>Executive Impressions 16-1/2" Circular Wall Clock</t>
  </si>
  <si>
    <t>CA-2017-159352</t>
  </si>
  <si>
    <t>KB-16585</t>
  </si>
  <si>
    <t>Lowell</t>
  </si>
  <si>
    <t>TEC-PH-10004700</t>
  </si>
  <si>
    <t>PowerGen Dual USB Car Charger</t>
  </si>
  <si>
    <t>CA-2017-116288</t>
  </si>
  <si>
    <t>BS-11380</t>
  </si>
  <si>
    <t>CA-2017-152786</t>
  </si>
  <si>
    <t>Rogers</t>
  </si>
  <si>
    <t>Arkansas</t>
  </si>
  <si>
    <t>OFF-BI-10000829</t>
  </si>
  <si>
    <t>Avery Non-Stick Binders</t>
  </si>
  <si>
    <t>CA-2017-166296</t>
  </si>
  <si>
    <t>KF-16285</t>
  </si>
  <si>
    <t>Manteca</t>
  </si>
  <si>
    <t>OFF-PA-10004359</t>
  </si>
  <si>
    <t>Multicolor Computer Printout Paper</t>
  </si>
  <si>
    <t>CA-2017-106859</t>
  </si>
  <si>
    <t>BF-11215</t>
  </si>
  <si>
    <t>Albuquerque</t>
  </si>
  <si>
    <t>New Mexico</t>
  </si>
  <si>
    <t>TEC-PH-10004531</t>
  </si>
  <si>
    <t>OtterBox Commuter Series Case - iPhone 5 &amp; 5s</t>
  </si>
  <si>
    <t>TEC-AC-10004001</t>
  </si>
  <si>
    <t>Logitech Wireless Headset H600 Over-The-Head Design</t>
  </si>
  <si>
    <t>OFF-PA-10001534</t>
  </si>
  <si>
    <t>Xerox 230</t>
  </si>
  <si>
    <t>OFF-PA-10001815</t>
  </si>
  <si>
    <t>Xerox 1885</t>
  </si>
  <si>
    <t>CA-2017-105851</t>
  </si>
  <si>
    <t>SE-20110</t>
  </si>
  <si>
    <t>Denver</t>
  </si>
  <si>
    <t>CA-2017-157966</t>
  </si>
  <si>
    <t>SU-20665</t>
  </si>
  <si>
    <t>OFF-AR-10000799</t>
  </si>
  <si>
    <t>Col-Erase Pencils with Erasers</t>
  </si>
  <si>
    <t>OFF-AR-10003338</t>
  </si>
  <si>
    <t>Eberhard Faber 3 1/2" Golf Pencils</t>
  </si>
  <si>
    <t>FUR-CH-10003606</t>
  </si>
  <si>
    <t>SAFCO Folding Chair Trolley</t>
  </si>
  <si>
    <t>TEC-CO-10001449</t>
  </si>
  <si>
    <t>Hewlett Packard LaserJet 3310 Copier</t>
  </si>
  <si>
    <t>OFF-PA-10001934</t>
  </si>
  <si>
    <t>Xerox 1993</t>
  </si>
  <si>
    <t>TEC-PH-10001527</t>
  </si>
  <si>
    <t>Plantronics MX500i Earset</t>
  </si>
  <si>
    <t>CA-2017-153843</t>
  </si>
  <si>
    <t>OFF-AP-10001564</t>
  </si>
  <si>
    <t>Hoover Commercial Lightweight Upright Vacuum with E-Z Empty Dirt Cup</t>
  </si>
  <si>
    <t>CA-2017-107713</t>
  </si>
  <si>
    <t>JB-16000</t>
  </si>
  <si>
    <t>Columbia</t>
  </si>
  <si>
    <t>Avery Arch Ring Binders</t>
  </si>
  <si>
    <t>US-2017-146906</t>
  </si>
  <si>
    <t>MT-17815</t>
  </si>
  <si>
    <t>TEC-PH-10001809</t>
  </si>
  <si>
    <t>Panasonic KX T7736-B Digital phone</t>
  </si>
  <si>
    <t>CA-2017-162474</t>
  </si>
  <si>
    <t>FH-14275</t>
  </si>
  <si>
    <t>CA-2017-114370</t>
  </si>
  <si>
    <t>BN-11470</t>
  </si>
  <si>
    <t>TEC-PH-10000213</t>
  </si>
  <si>
    <t>Seidio BD2-HK3IPH5-BK DILEX Case and Holster Combo for Apple iPhone 5/5s - Black</t>
  </si>
  <si>
    <t>US-2017-101539</t>
  </si>
  <si>
    <t>VM-21685</t>
  </si>
  <si>
    <t>OFF-PA-10001972</t>
  </si>
  <si>
    <t>Xerox 214</t>
  </si>
  <si>
    <t>OFF-ST-10004180</t>
  </si>
  <si>
    <t>Safco Commercial Shelving</t>
  </si>
  <si>
    <t>TEC-PH-10004165</t>
  </si>
  <si>
    <t>Mitel MiVoice 5330e IP Phone</t>
  </si>
  <si>
    <t>CA-2017-152135</t>
  </si>
  <si>
    <t>MG-17650</t>
  </si>
  <si>
    <t>Lakewood</t>
  </si>
  <si>
    <t>CA-2017-161172</t>
  </si>
  <si>
    <t>SP-20920</t>
  </si>
  <si>
    <t>TEC-PH-10004348</t>
  </si>
  <si>
    <t>OtterBox Defender Series Case - iPhone 5c</t>
  </si>
  <si>
    <t>FUR-FU-10003424</t>
  </si>
  <si>
    <t>Nu-Dell Oak Frame</t>
  </si>
  <si>
    <t>OFF-BI-10004654</t>
  </si>
  <si>
    <t>Avery Binding System Hidden Tab Executive Style Index Sets</t>
  </si>
  <si>
    <t>CA-2017-129294</t>
  </si>
  <si>
    <t>OFF-BI-10004236</t>
  </si>
  <si>
    <t>XtraLife ClearVue Slant-D Ring Binder, White, 3"</t>
  </si>
  <si>
    <t>OFF-AP-10001154</t>
  </si>
  <si>
    <t>Bionaire Personal Warm Mist Humidifier/Vaporizer</t>
  </si>
  <si>
    <t>CA-2017-129567</t>
  </si>
  <si>
    <t>CL-12565</t>
  </si>
  <si>
    <t>Lancaster</t>
  </si>
  <si>
    <t>CA-2017-140949</t>
  </si>
  <si>
    <t>DB-13405</t>
  </si>
  <si>
    <t>OFF-LA-10000081</t>
  </si>
  <si>
    <t>Avery 496</t>
  </si>
  <si>
    <t>OFF-BI-10000605</t>
  </si>
  <si>
    <t>Acco Pressboard Covers with Storage Hooks, 9 1/2" x 11", Executive Red</t>
  </si>
  <si>
    <t>TEC-AC-10002399</t>
  </si>
  <si>
    <t>SanDisk Cruzer 32 GB USB Flash Drive</t>
  </si>
  <si>
    <t>TEC-AC-10003038</t>
  </si>
  <si>
    <t>Kingston Digital DataTraveler 16GB USB 2.0</t>
  </si>
  <si>
    <t>OFF-ST-10000344</t>
  </si>
  <si>
    <t>Neat Ideas Personal Hanging Folder Files, Black</t>
  </si>
  <si>
    <t>OFF-LA-10004093</t>
  </si>
  <si>
    <t>Avery 486</t>
  </si>
  <si>
    <t>OFF-AR-10001683</t>
  </si>
  <si>
    <t>Lumber Crayons</t>
  </si>
  <si>
    <t>OFF-ST-10003455</t>
  </si>
  <si>
    <t>Tenex File Box, Personal Filing Tote with Lid, Black</t>
  </si>
  <si>
    <t>CA-2017-142867</t>
  </si>
  <si>
    <t>PO-19180</t>
  </si>
  <si>
    <t>OFF-BI-10003166</t>
  </si>
  <si>
    <t>GBC Plasticlear Binding Covers</t>
  </si>
  <si>
    <t>OFF-PA-10004610</t>
  </si>
  <si>
    <t>Xerox 1900</t>
  </si>
  <si>
    <t>US-2017-129224</t>
  </si>
  <si>
    <t>AS-10630</t>
  </si>
  <si>
    <t>Knoxville</t>
  </si>
  <si>
    <t>OFF-LA-10003190</t>
  </si>
  <si>
    <t>Avery 474</t>
  </si>
  <si>
    <t>US-2017-119438</t>
  </si>
  <si>
    <t>CD-11980</t>
  </si>
  <si>
    <t>Tyler</t>
  </si>
  <si>
    <t>OFF-AP-10000804</t>
  </si>
  <si>
    <t>Hoover Portapower Portable Vacuum</t>
  </si>
  <si>
    <t>TEC-AC-10003614</t>
  </si>
  <si>
    <t>Verbatim 25 GB 6x Blu-ray Single Layer Recordable Disc, 10/Pack</t>
  </si>
  <si>
    <t>FUR-FU-10003553</t>
  </si>
  <si>
    <t>Howard Miller 13-1/2" Diameter Rosebrook Wall Clock</t>
  </si>
  <si>
    <t>CA-2017-160087</t>
  </si>
  <si>
    <t>EN-13780</t>
  </si>
  <si>
    <t>OFF-AR-10001915</t>
  </si>
  <si>
    <t>Peel-Off China Markers</t>
  </si>
  <si>
    <t>CA-2017-148145</t>
  </si>
  <si>
    <t>SW-20275</t>
  </si>
  <si>
    <t>OFF-AR-10003752</t>
  </si>
  <si>
    <t>Deluxe Chalkboard Eraser Cleaner</t>
  </si>
  <si>
    <t>CA-2017-162075</t>
  </si>
  <si>
    <t>TT-21220</t>
  </si>
  <si>
    <t>TEC-PH-10001557</t>
  </si>
  <si>
    <t>Pyle PMP37LED</t>
  </si>
  <si>
    <t>CA-2017-143084</t>
  </si>
  <si>
    <t>BP-11050</t>
  </si>
  <si>
    <t>OFF-AR-10002766</t>
  </si>
  <si>
    <t>Prang Drawing Pencil Set</t>
  </si>
  <si>
    <t>OFF-EN-10003072</t>
  </si>
  <si>
    <t>Peel &amp; Seel Envelopes</t>
  </si>
  <si>
    <t>CA-2017-122007</t>
  </si>
  <si>
    <t>JK-15325</t>
  </si>
  <si>
    <t>OFF-AP-10000358</t>
  </si>
  <si>
    <t>Fellowes Basic Home/Office Series Surge Protectors</t>
  </si>
  <si>
    <t>US-2017-104955</t>
  </si>
  <si>
    <t>CG-12040</t>
  </si>
  <si>
    <t>OFF-LA-10003121</t>
  </si>
  <si>
    <t>Avery 506</t>
  </si>
  <si>
    <t>CA-2017-105410</t>
  </si>
  <si>
    <t>ND-18370</t>
  </si>
  <si>
    <t>TEC-AC-10001552</t>
  </si>
  <si>
    <t>Logitech K350 2.4Ghz Wireless Keyboard</t>
  </si>
  <si>
    <t>CA-2017-124436</t>
  </si>
  <si>
    <t>SA-20830</t>
  </si>
  <si>
    <t>Fresno</t>
  </si>
  <si>
    <t>OFF-BI-10001553</t>
  </si>
  <si>
    <t>SpineVue Locking Slant-D Ring Binders by Cardinal</t>
  </si>
  <si>
    <t>FUR-TA-10001095</t>
  </si>
  <si>
    <t>Chromcraft Round Conference Tables</t>
  </si>
  <si>
    <t>FUR-FU-10001185</t>
  </si>
  <si>
    <t>Advantus Employee of the Month Certificate Frame, 11 x 13-1/2</t>
  </si>
  <si>
    <t>CA-2017-140515</t>
  </si>
  <si>
    <t>GZ-14545</t>
  </si>
  <si>
    <t>OFF-AP-10001205</t>
  </si>
  <si>
    <t>Belkin 5 Outlet SurgeMaster Power Centers</t>
  </si>
  <si>
    <t>CA-2017-166499</t>
  </si>
  <si>
    <t>VG-21805</t>
  </si>
  <si>
    <t>OFF-AR-10002467</t>
  </si>
  <si>
    <t>Dixon Ticonderoga Pencils</t>
  </si>
  <si>
    <t>CA-2017-154214</t>
  </si>
  <si>
    <t>TB-21595</t>
  </si>
  <si>
    <t>FUR-FU-10000206</t>
  </si>
  <si>
    <t>GE General Purpose, Extra Long Life, Showcase &amp; Floodlight Incandescent Bulbs</t>
  </si>
  <si>
    <t>CA-2017-165491</t>
  </si>
  <si>
    <t>TEC-AC-10000358</t>
  </si>
  <si>
    <t>Imation Secure Drive + Hardware Encrypted USB flash drive - 16 GB</t>
  </si>
  <si>
    <t>US-2017-143770</t>
  </si>
  <si>
    <t>RD-19720</t>
  </si>
  <si>
    <t>TEC-AC-10002842</t>
  </si>
  <si>
    <t>WD My Passport Ultra 2TB Portable External Hard Drive</t>
  </si>
  <si>
    <t>CA-2017-122763</t>
  </si>
  <si>
    <t>HG-14845</t>
  </si>
  <si>
    <t>OFF-PA-10000474</t>
  </si>
  <si>
    <t>CA-2017-169285</t>
  </si>
  <si>
    <t>OFF-PA-10004071</t>
  </si>
  <si>
    <t>Eaton Premium Continuous-Feed Paper, 25% Cotton, Letter Size, White, 1000 Shts/Box</t>
  </si>
  <si>
    <t>OFF-PA-10004971</t>
  </si>
  <si>
    <t>Xerox 196</t>
  </si>
  <si>
    <t>CA-2017-119452</t>
  </si>
  <si>
    <t>Tulsa</t>
  </si>
  <si>
    <t>CA-2017-108539</t>
  </si>
  <si>
    <t>OFF-ST-10003208</t>
  </si>
  <si>
    <t>Adjustable Depth Letter/Legal Cart</t>
  </si>
  <si>
    <t>OFF-BI-10003981</t>
  </si>
  <si>
    <t>Avery Durable Plastic 1" Binders</t>
  </si>
  <si>
    <t>OFF-BI-10001031</t>
  </si>
  <si>
    <t>Pressboard Data Binders by Wilson Jones</t>
  </si>
  <si>
    <t>CA-2017-156272</t>
  </si>
  <si>
    <t>PW-19030</t>
  </si>
  <si>
    <t>Pompano Beach</t>
  </si>
  <si>
    <t>OFF-AP-10001242</t>
  </si>
  <si>
    <t>APC 7 Outlet Network SurgeArrest Surge Protector</t>
  </si>
  <si>
    <t>CA-2017-117156</t>
  </si>
  <si>
    <t>TB-21055</t>
  </si>
  <si>
    <t>Reading</t>
  </si>
  <si>
    <t>OFF-EN-10003845</t>
  </si>
  <si>
    <t>Colored Envelopes</t>
  </si>
  <si>
    <t>CA-2017-111591</t>
  </si>
  <si>
    <t>PS-18970</t>
  </si>
  <si>
    <t>OFF-BI-10004410</t>
  </si>
  <si>
    <t>C-Line Peel &amp; Stick Add-On Filing Pockets, 8-3/4 x 5-1/8, 10/Pack</t>
  </si>
  <si>
    <t>OFF-FA-10004838</t>
  </si>
  <si>
    <t>Super Bands, 12/Pack</t>
  </si>
  <si>
    <t>FUR-FU-10002364</t>
  </si>
  <si>
    <t>Eldon Expressions Wood Desk Accessories, Oak</t>
  </si>
  <si>
    <t>OFF-ST-10001809</t>
  </si>
  <si>
    <t>Fellowes Officeware Wire Shelving</t>
  </si>
  <si>
    <t>CA-2017-155985</t>
  </si>
  <si>
    <t>BE-11335</t>
  </si>
  <si>
    <t>FUR-FU-10000758</t>
  </si>
  <si>
    <t>DAX Natural Wood-Tone Poster Frame</t>
  </si>
  <si>
    <t>CA-2017-135650</t>
  </si>
  <si>
    <t>AC-10660</t>
  </si>
  <si>
    <t>US-2017-140074</t>
  </si>
  <si>
    <t>EC-14050</t>
  </si>
  <si>
    <t>OFF-PA-10002741</t>
  </si>
  <si>
    <t>Xerox 1980</t>
  </si>
  <si>
    <t>CA-2017-136511</t>
  </si>
  <si>
    <t>MZ-17515</t>
  </si>
  <si>
    <t>OFF-SU-10003505</t>
  </si>
  <si>
    <t>Premier Electric Letter Opener</t>
  </si>
  <si>
    <t>CA-2017-120719</t>
  </si>
  <si>
    <t>SJ-20125</t>
  </si>
  <si>
    <t>OFF-BI-10002103</t>
  </si>
  <si>
    <t>Cardinal Slant-D Ring Binder, Heavy Gauge Vinyl</t>
  </si>
  <si>
    <t>CA-2017-140151</t>
  </si>
  <si>
    <t>RB-19360</t>
  </si>
  <si>
    <t>OFF-ST-10001558</t>
  </si>
  <si>
    <t>Acco Perma 4000 Stacking Storage Drawers</t>
  </si>
  <si>
    <t>OFF-PA-10002986</t>
  </si>
  <si>
    <t>Xerox 1898</t>
  </si>
  <si>
    <t>TEC-CO-10004722</t>
  </si>
  <si>
    <t>Canon imageCLASS 2200 Advanced Copier</t>
  </si>
  <si>
    <t>CA-2017-167101</t>
  </si>
  <si>
    <t>BM-11650</t>
  </si>
  <si>
    <t>OFF-PA-10000357</t>
  </si>
  <si>
    <t>Xerox 1888</t>
  </si>
  <si>
    <t>TEC-AC-10001266</t>
  </si>
  <si>
    <t>Memorex Micro Travel Drive 8 GB</t>
  </si>
  <si>
    <t>CA-2017-166184</t>
  </si>
  <si>
    <t>HR-14830</t>
  </si>
  <si>
    <t>OFF-EN-10004483</t>
  </si>
  <si>
    <t>#10 White Business Envelopes,4 1/8 x 9 1/2</t>
  </si>
  <si>
    <t>TEC-PH-10002624</t>
  </si>
  <si>
    <t>Samsung Galaxy S4 Mini</t>
  </si>
  <si>
    <t>CA-2017-122308</t>
  </si>
  <si>
    <t>FUR-CH-10000665</t>
  </si>
  <si>
    <t>Global Airflow Leather Mesh Back Chair, Black</t>
  </si>
  <si>
    <t>CA-2017-101637</t>
  </si>
  <si>
    <t>Beaumont</t>
  </si>
  <si>
    <t>OFF-ST-10002352</t>
  </si>
  <si>
    <t>Iris Project Case</t>
  </si>
  <si>
    <t>CA-2017-112039</t>
  </si>
  <si>
    <t>JC-15775</t>
  </si>
  <si>
    <t>San Antonio</t>
  </si>
  <si>
    <t>TEC-PH-10000984</t>
  </si>
  <si>
    <t>Panasonic KX-TG9471B</t>
  </si>
  <si>
    <t>US-2017-117534</t>
  </si>
  <si>
    <t>CV-12295</t>
  </si>
  <si>
    <t>OFF-AP-10002403</t>
  </si>
  <si>
    <t>Acco Smartsocket Color-Coded Six-Outlet AC Adapter Model Surge Protectors</t>
  </si>
  <si>
    <t>TEC-PH-10000141</t>
  </si>
  <si>
    <t>Clearsounds A400</t>
  </si>
  <si>
    <t>CA-2017-155880</t>
  </si>
  <si>
    <t>JD-16150</t>
  </si>
  <si>
    <t>FUR-CH-10000422</t>
  </si>
  <si>
    <t>Global Highback Leather Tilter in Burgundy</t>
  </si>
  <si>
    <t>FUR-CH-10004675</t>
  </si>
  <si>
    <t>Lifetime Advantage Folding Chairs, 4/Carton</t>
  </si>
  <si>
    <t>CA-2017-101077</t>
  </si>
  <si>
    <t>OFF-PA-10004239</t>
  </si>
  <si>
    <t>Xerox 1953</t>
  </si>
  <si>
    <t>CA-2017-143651</t>
  </si>
  <si>
    <t>FM-14215</t>
  </si>
  <si>
    <t>OFF-AR-10001446</t>
  </si>
  <si>
    <t>Newell 309</t>
  </si>
  <si>
    <t>CA-2017-105193</t>
  </si>
  <si>
    <t>US-2017-121251</t>
  </si>
  <si>
    <t>GM-14440</t>
  </si>
  <si>
    <t>FUR-BO-10001918</t>
  </si>
  <si>
    <t>Sauder Forest Hills Library with Doors, Woodland Oak Finish</t>
  </si>
  <si>
    <t>CA-2017-147144</t>
  </si>
  <si>
    <t>MZ-17335</t>
  </si>
  <si>
    <t>OFF-AR-10004587</t>
  </si>
  <si>
    <t>Boston 1827 Commercial Additional Cutter, Drive Gear &amp; Gear Rack for 1606</t>
  </si>
  <si>
    <t>CA-2017-113208</t>
  </si>
  <si>
    <t>ML-18040</t>
  </si>
  <si>
    <t>Dearborn</t>
  </si>
  <si>
    <t>FUR-FU-10004245</t>
  </si>
  <si>
    <t>Career Cubicle Clock, 8 1/4", Black</t>
  </si>
  <si>
    <t>CA-2017-162033</t>
  </si>
  <si>
    <t>EM-14200</t>
  </si>
  <si>
    <t>Virginia Beach</t>
  </si>
  <si>
    <t>TEC-AC-10003116</t>
  </si>
  <si>
    <t>Memorex Froggy Flash Drive 8 GB</t>
  </si>
  <si>
    <t>OFF-FA-10003021</t>
  </si>
  <si>
    <t>US-2017-141677</t>
  </si>
  <si>
    <t>HK-14890</t>
  </si>
  <si>
    <t>TEC-AC-10000158</t>
  </si>
  <si>
    <t>Sony 64GB Class 10 Micro SDHC R40 Memory Card</t>
  </si>
  <si>
    <t>TEC-CO-10002313</t>
  </si>
  <si>
    <t>Canon PC1080F Personal Copier</t>
  </si>
  <si>
    <t>OFF-PA-10002581</t>
  </si>
  <si>
    <t>Xerox 1951</t>
  </si>
  <si>
    <t>CA-2017-139416</t>
  </si>
  <si>
    <t>AG-10270</t>
  </si>
  <si>
    <t>FUR-FU-10003832</t>
  </si>
  <si>
    <t>Eldon Expressions Punched Metal &amp; Wood Desk Accessories, Black &amp; Cherry</t>
  </si>
  <si>
    <t>CA-2017-124716</t>
  </si>
  <si>
    <t>BD-11560</t>
  </si>
  <si>
    <t>OFF-PA-10000740</t>
  </si>
  <si>
    <t>Xerox 1982</t>
  </si>
  <si>
    <t>OFF-PA-10001144</t>
  </si>
  <si>
    <t>Xerox 1913</t>
  </si>
  <si>
    <t>OFF-PA-10000859</t>
  </si>
  <si>
    <t>Unpadded Memo Slips</t>
  </si>
  <si>
    <t>CA-2017-113705</t>
  </si>
  <si>
    <t>LC-16870</t>
  </si>
  <si>
    <t>OFF-LA-10000476</t>
  </si>
  <si>
    <t>Avery 05222 Permanent Self-Adhesive File Folder Labels for Typewriters, on Rolls, White, 250/Roll</t>
  </si>
  <si>
    <t>OFF-BI-10001679</t>
  </si>
  <si>
    <t>GBC Instant Index System for Binding Systems</t>
  </si>
  <si>
    <t>OFF-ST-10001128</t>
  </si>
  <si>
    <t>Carina Mini System Audio Rack, Model AR050B</t>
  </si>
  <si>
    <t>FUR-TA-10002533</t>
  </si>
  <si>
    <t>BPI Conference Tables</t>
  </si>
  <si>
    <t>TEC-PH-10004006</t>
  </si>
  <si>
    <t>Panasonic KX - TS880B Telephone</t>
  </si>
  <si>
    <t>OFF-PA-10002615</t>
  </si>
  <si>
    <t>Ampad Gold Fibre Wirebound Steno Books, 6" x 9", Gregg Ruled</t>
  </si>
  <si>
    <t>CA-2017-144491</t>
  </si>
  <si>
    <t>TEC-AC-10004901</t>
  </si>
  <si>
    <t xml:space="preserve">Kensington SlimBlade Notebook Wireless Mouse with Nano Receiver </t>
  </si>
  <si>
    <t>FUR-CH-10001714</t>
  </si>
  <si>
    <t>Global Leather &amp; Oak Executive Chair, Burgundy</t>
  </si>
  <si>
    <t>US-2017-166611</t>
  </si>
  <si>
    <t>CK-12760</t>
  </si>
  <si>
    <t>OFF-BI-10001191</t>
  </si>
  <si>
    <t>Canvas Sectional Post Binders</t>
  </si>
  <si>
    <t>US-2017-147886</t>
  </si>
  <si>
    <t>DH-13075</t>
  </si>
  <si>
    <t>OFF-PA-10000232</t>
  </si>
  <si>
    <t>Xerox 1975</t>
  </si>
  <si>
    <t>FUR-FU-10001095</t>
  </si>
  <si>
    <t>DAX Black Cherry Wood-Tone Poster Frame</t>
  </si>
  <si>
    <t>TEC-MA-10004679</t>
  </si>
  <si>
    <t>StarTech.com 10/100 VDSL2 Ethernet Extender Kit</t>
  </si>
  <si>
    <t>OFF-PA-10003651</t>
  </si>
  <si>
    <t>Xerox 1968</t>
  </si>
  <si>
    <t>OFF-PA-10000743</t>
  </si>
  <si>
    <t>Xerox 1977</t>
  </si>
  <si>
    <t>FUR-FU-10003829</t>
  </si>
  <si>
    <t>Stackable Trays</t>
  </si>
  <si>
    <t>CA-2017-126550</t>
  </si>
  <si>
    <t>OFF-ST-10001031</t>
  </si>
  <si>
    <t>Adjustable Personal File Tote</t>
  </si>
  <si>
    <t>CA-2017-113474</t>
  </si>
  <si>
    <t>TM-21490</t>
  </si>
  <si>
    <t>Oklahoma City</t>
  </si>
  <si>
    <t>OFF-EN-10004206</t>
  </si>
  <si>
    <t>Multimedia Mailers</t>
  </si>
  <si>
    <t>US-2017-154851</t>
  </si>
  <si>
    <t>BP-11155</t>
  </si>
  <si>
    <t>CA-2017-129910</t>
  </si>
  <si>
    <t>ME-17320</t>
  </si>
  <si>
    <t>OFF-ST-10003282</t>
  </si>
  <si>
    <t>Advantus 10-Drawer Portable Organizer, Chrome Metal Frame, Smoke Drawers</t>
  </si>
  <si>
    <t>US-2017-120147</t>
  </si>
  <si>
    <t>TB-21400</t>
  </si>
  <si>
    <t>TEC-PH-10002447</t>
  </si>
  <si>
    <t>AT&amp;T CL83451 4-Handset Telephone</t>
  </si>
  <si>
    <t>CA-2017-126634</t>
  </si>
  <si>
    <t>AB-10165</t>
  </si>
  <si>
    <t>CA-2017-154907</t>
  </si>
  <si>
    <t>DS-13180</t>
  </si>
  <si>
    <t>Amarillo</t>
  </si>
  <si>
    <t>FUR-BO-10002824</t>
  </si>
  <si>
    <t>Bush Mission Pointe Library</t>
  </si>
  <si>
    <t>CA-2017-100524</t>
  </si>
  <si>
    <t>CM-12115</t>
  </si>
  <si>
    <t>TEC-PH-10002549</t>
  </si>
  <si>
    <t>Polycom SoundPoint IP 450 VoIP phone</t>
  </si>
  <si>
    <t>OFF-PA-10004911</t>
  </si>
  <si>
    <t>Rediform S.O.S. 1-Up Phone Message Bk, 4-1/4x3-1/16 Bk, 1 Form/Pg, 40 Messages/Bk, 3/Pk</t>
  </si>
  <si>
    <t>CA-2017-102771</t>
  </si>
  <si>
    <t>DO-13435</t>
  </si>
  <si>
    <t>TEC-PH-10001536</t>
  </si>
  <si>
    <t>Spigen Samsung Galaxy S5 Case Wallet</t>
  </si>
  <si>
    <t>US-2017-159205</t>
  </si>
  <si>
    <t>DB-12910</t>
  </si>
  <si>
    <t>Henderson</t>
  </si>
  <si>
    <t>FUR-FU-10001591</t>
  </si>
  <si>
    <t>Advantus Panel Wall Certificate Holder - 8.5x11</t>
  </si>
  <si>
    <t>CA-2017-114524</t>
  </si>
  <si>
    <t>EG-13900</t>
  </si>
  <si>
    <t>OFF-BI-10002799</t>
  </si>
  <si>
    <t>SlimView Poly Binder, 3/8"</t>
  </si>
  <si>
    <t>CA-2017-133263</t>
  </si>
  <si>
    <t>JE-15610</t>
  </si>
  <si>
    <t>Atlanta</t>
  </si>
  <si>
    <t>OFF-BI-10001153</t>
  </si>
  <si>
    <t>Ibico Recycled Grain-Textured Covers</t>
  </si>
  <si>
    <t>CA-2017-144680</t>
  </si>
  <si>
    <t>SC-20260</t>
  </si>
  <si>
    <t>OFF-AP-10003040</t>
  </si>
  <si>
    <t>Fellowes 8 Outlet Superior Workstation Surge Protector w/o Phone/Fax/Modem Protection</t>
  </si>
  <si>
    <t>US-2017-160143</t>
  </si>
  <si>
    <t>HG-14965</t>
  </si>
  <si>
    <t>CA-2017-145877</t>
  </si>
  <si>
    <t>AS-10090</t>
  </si>
  <si>
    <t>OFF-ST-10000649</t>
  </si>
  <si>
    <t>Hanging Personal Folder File</t>
  </si>
  <si>
    <t>OFF-EN-10001990</t>
  </si>
  <si>
    <t>CA-2017-147942</t>
  </si>
  <si>
    <t>MS-17365</t>
  </si>
  <si>
    <t>OFF-LA-10003663</t>
  </si>
  <si>
    <t>Avery 498</t>
  </si>
  <si>
    <t>OFF-BI-10001294</t>
  </si>
  <si>
    <t>Fellowes Binding Cases</t>
  </si>
  <si>
    <t>CA-2017-149881</t>
  </si>
  <si>
    <t>NC-18535</t>
  </si>
  <si>
    <t>FUR-BO-10003894</t>
  </si>
  <si>
    <t>Safco Value Mate Steel Bookcase, Baked Enamel Finish on Steel, Black</t>
  </si>
  <si>
    <t>TEC-MA-10000418</t>
  </si>
  <si>
    <t>Cubify CubeX 3D Printer Double Head Print</t>
  </si>
  <si>
    <t>CA-2017-118360</t>
  </si>
  <si>
    <t>OFF-PA-10000791</t>
  </si>
  <si>
    <t>Wirebound Message Books, Four 2 3/4 x 5 Forms per Page, 200 Sets per Book</t>
  </si>
  <si>
    <t>CA-2017-134495</t>
  </si>
  <si>
    <t>BF-11020</t>
  </si>
  <si>
    <t>TEC-PH-10004897</t>
  </si>
  <si>
    <t>Mediabridge Sport Armband iPhone 5s</t>
  </si>
  <si>
    <t>OFF-LA-10000262</t>
  </si>
  <si>
    <t>Avery 494</t>
  </si>
  <si>
    <t>OFF-AP-10002222</t>
  </si>
  <si>
    <t>Staple holder</t>
  </si>
  <si>
    <t>FUR-CH-10003774</t>
  </si>
  <si>
    <t>Global Wood Trimmed Manager's Task Chair, Khaki</t>
  </si>
  <si>
    <t>CA-2017-129028</t>
  </si>
  <si>
    <t>GB-14530</t>
  </si>
  <si>
    <t>Florence</t>
  </si>
  <si>
    <t>South Carolina</t>
  </si>
  <si>
    <t>FUR-FU-10004006</t>
  </si>
  <si>
    <t>Deflect-o DuraMat Lighweight, Studded, Beveled Mat for Low Pile Carpeting</t>
  </si>
  <si>
    <t>US-2017-123281</t>
  </si>
  <si>
    <t>CA-2017-121419</t>
  </si>
  <si>
    <t>TC-21475</t>
  </si>
  <si>
    <t>FUR-TA-10004534</t>
  </si>
  <si>
    <t>Bevis 44 x 96 Conference Tables</t>
  </si>
  <si>
    <t>TEC-AC-10000892</t>
  </si>
  <si>
    <t>NETGEAR N750 Dual Band Wi-Fi Gigabit Router</t>
  </si>
  <si>
    <t>CA-2017-106355</t>
  </si>
  <si>
    <t>AT-10435</t>
  </si>
  <si>
    <t>Meriden</t>
  </si>
  <si>
    <t>OFF-AR-10000246</t>
  </si>
  <si>
    <t>Newell 318</t>
  </si>
  <si>
    <t>CA-2017-145275</t>
  </si>
  <si>
    <t>AH-10465</t>
  </si>
  <si>
    <t>OFF-LA-10001569</t>
  </si>
  <si>
    <t>Avery 499</t>
  </si>
  <si>
    <t>CA-2017-131156</t>
  </si>
  <si>
    <t>KH-16360</t>
  </si>
  <si>
    <t>FUR-FU-10001940</t>
  </si>
  <si>
    <t>Staple-based wall hangings</t>
  </si>
  <si>
    <t>CA-2017-127264</t>
  </si>
  <si>
    <t>OFF-AR-10003045</t>
  </si>
  <si>
    <t>Prang Colored Pencils</t>
  </si>
  <si>
    <t>CA-2017-157903</t>
  </si>
  <si>
    <t>AM-10705</t>
  </si>
  <si>
    <t>Des Plaines</t>
  </si>
  <si>
    <t>TEC-PH-10004345</t>
  </si>
  <si>
    <t>Cisco SPA 502G IP Phone</t>
  </si>
  <si>
    <t>CA-2017-144848</t>
  </si>
  <si>
    <t>OFF-SU-10000646</t>
  </si>
  <si>
    <t>Premier Automatic Letter Opener</t>
  </si>
  <si>
    <t>TEC-PH-10002262</t>
  </si>
  <si>
    <t>LG Electronics Tone+ HBS-730 Bluetooth Headset</t>
  </si>
  <si>
    <t>CA-2017-109211</t>
  </si>
  <si>
    <t>OFF-EN-10001532</t>
  </si>
  <si>
    <t>Brown Kraft Recycled Envelopes</t>
  </si>
  <si>
    <t>CA-2017-140536</t>
  </si>
  <si>
    <t>TA-21385</t>
  </si>
  <si>
    <t>CA-2017-107265</t>
  </si>
  <si>
    <t>ML-17755</t>
  </si>
  <si>
    <t>CA-2017-161592</t>
  </si>
  <si>
    <t>CS-12175</t>
  </si>
  <si>
    <t>Chattanooga</t>
  </si>
  <si>
    <t>US-2017-100930</t>
  </si>
  <si>
    <t>CS-12400</t>
  </si>
  <si>
    <t>Tampa</t>
  </si>
  <si>
    <t>FUR-TA-10001705</t>
  </si>
  <si>
    <t>Bush Advantage Collection Round Conference Table</t>
  </si>
  <si>
    <t>FUR-TA-10003473</t>
  </si>
  <si>
    <t>Bretford Rectangular Conference Table Tops</t>
  </si>
  <si>
    <t>TEC-AC-10003832</t>
  </si>
  <si>
    <t>Logitech P710e Mobile Speakerphone</t>
  </si>
  <si>
    <t>CA-2017-165904</t>
  </si>
  <si>
    <t>OFF-AR-10003156</t>
  </si>
  <si>
    <t>50 Colored Long Pencils</t>
  </si>
  <si>
    <t>TEC-PH-10000576</t>
  </si>
  <si>
    <t>AT&amp;T 1080 Corded phone</t>
  </si>
  <si>
    <t>CA-2017-157854</t>
  </si>
  <si>
    <t>DM-13345</t>
  </si>
  <si>
    <t>OFF-BI-10001359</t>
  </si>
  <si>
    <t>GBC DocuBind TL300 Electric Binding System</t>
  </si>
  <si>
    <t>CA-2017-112333</t>
  </si>
  <si>
    <t>Plainfield</t>
  </si>
  <si>
    <t>OFF-ST-10001780</t>
  </si>
  <si>
    <t>Tennsco 16-Compartment Lockers with Coat Rack</t>
  </si>
  <si>
    <t>OFF-AP-10001962</t>
  </si>
  <si>
    <t>Black &amp; Decker Filter for Double Action Dustbuster Cordless Vac BLDV7210</t>
  </si>
  <si>
    <t>CA-2017-150987</t>
  </si>
  <si>
    <t>AH-10120</t>
  </si>
  <si>
    <t>OFF-PA-10001878</t>
  </si>
  <si>
    <t>Xerox 1891</t>
  </si>
  <si>
    <t>OFF-PA-10002923</t>
  </si>
  <si>
    <t>Xerox 1942</t>
  </si>
  <si>
    <t>US-2017-136721</t>
  </si>
  <si>
    <t>Oak Park</t>
  </si>
  <si>
    <t>FUR-FU-10004665</t>
  </si>
  <si>
    <t>3M Polarizing Task Lamp with Clamp Arm, Light Gray</t>
  </si>
  <si>
    <t>FUR-FU-10004188</t>
  </si>
  <si>
    <t>Luxo Professional Combination Clamp-On Lamps</t>
  </si>
  <si>
    <t>CA-2017-135279</t>
  </si>
  <si>
    <t>BS-11800</t>
  </si>
  <si>
    <t>OFF-LA-10004055</t>
  </si>
  <si>
    <t>Color-Coded Legal Exhibit Labels</t>
  </si>
  <si>
    <t>OFF-AR-10004344</t>
  </si>
  <si>
    <t>Bulldog Vacuum Base Pencil Sharpener</t>
  </si>
  <si>
    <t>OFF-PA-10001281</t>
  </si>
  <si>
    <t>Computer Printout Paper with Letter-Trim Fine Perforations</t>
  </si>
  <si>
    <t>OFF-ST-10001097</t>
  </si>
  <si>
    <t>Office Impressions Heavy Duty Welded Shelving &amp; Multimedia Storage Drawers</t>
  </si>
  <si>
    <t>CA-2017-122154</t>
  </si>
  <si>
    <t>OFF-LA-10000121</t>
  </si>
  <si>
    <t>Avery 48</t>
  </si>
  <si>
    <t>OFF-PA-10000994</t>
  </si>
  <si>
    <t>Xerox 1915</t>
  </si>
  <si>
    <t>CA-2017-112900</t>
  </si>
  <si>
    <t>KL-16645</t>
  </si>
  <si>
    <t>OFF-BI-10002867</t>
  </si>
  <si>
    <t>GBC Recycled Regency Composition Covers</t>
  </si>
  <si>
    <t>CA-2017-169404</t>
  </si>
  <si>
    <t>NC-18625</t>
  </si>
  <si>
    <t>York</t>
  </si>
  <si>
    <t>OFF-BI-10004492</t>
  </si>
  <si>
    <t>Tuf-Vin Binders</t>
  </si>
  <si>
    <t>CA-2017-161984</t>
  </si>
  <si>
    <t>New Brunswick</t>
  </si>
  <si>
    <t>OFF-PA-10004569</t>
  </si>
  <si>
    <t>Wirebound Message Books, Two 4 1/4" x 5" Forms per Page</t>
  </si>
  <si>
    <t>OFF-FA-10000624</t>
  </si>
  <si>
    <t>OIC Binder Clips</t>
  </si>
  <si>
    <t>CA-2017-125115</t>
  </si>
  <si>
    <t>RD-19930</t>
  </si>
  <si>
    <t>OFF-PA-10004101</t>
  </si>
  <si>
    <t>Xerox 1894</t>
  </si>
  <si>
    <t>TEC-AC-10001714</t>
  </si>
  <si>
    <t>Logitech MX Performance Wireless Mouse</t>
  </si>
  <si>
    <t>CA-2017-115070</t>
  </si>
  <si>
    <t>MG-18205</t>
  </si>
  <si>
    <t>OFF-BI-10003712</t>
  </si>
  <si>
    <t>Acco Pressboard Covers with Storage Hooks, 14 7/8" x 11", Light Blue</t>
  </si>
  <si>
    <t>CA-2017-150623</t>
  </si>
  <si>
    <t>DB-13360</t>
  </si>
  <si>
    <t>OFF-ST-10003692</t>
  </si>
  <si>
    <t>Recycled Steel Personal File for Hanging File Folders</t>
  </si>
  <si>
    <t>CA-2017-135069</t>
  </si>
  <si>
    <t>BS-11755</t>
  </si>
  <si>
    <t>OFF-AP-10000026</t>
  </si>
  <si>
    <t>Tripp Lite Isotel 6 Outlet Surge Protector with Fax/Modem Protection</t>
  </si>
  <si>
    <t>CA-2017-166128</t>
  </si>
  <si>
    <t>LW-17215</t>
  </si>
  <si>
    <t>Pasadena</t>
  </si>
  <si>
    <t>TEC-AC-10001767</t>
  </si>
  <si>
    <t>SanDisk Ultra 64 GB MicroSDHC Class 10 Memory Card</t>
  </si>
  <si>
    <t>OFF-AR-10001221</t>
  </si>
  <si>
    <t>Dixon Ticonderoga Erasable Colored Pencil Set, 12-Color</t>
  </si>
  <si>
    <t>US-2017-143028</t>
  </si>
  <si>
    <t>SC-20050</t>
  </si>
  <si>
    <t>Lubbock</t>
  </si>
  <si>
    <t>OFF-BI-10004738</t>
  </si>
  <si>
    <t>Flexible Leather- Look Classic Collection Ring Binder</t>
  </si>
  <si>
    <t>US-2017-100482</t>
  </si>
  <si>
    <t>JL-15130</t>
  </si>
  <si>
    <t>OFF-ST-10001325</t>
  </si>
  <si>
    <t>Sterilite Officeware Hinged File Box</t>
  </si>
  <si>
    <t>TEC-AC-10003441</t>
  </si>
  <si>
    <t>Kingston Digital DataTraveler 32GB USB 2.0</t>
  </si>
  <si>
    <t>CA-2017-130904</t>
  </si>
  <si>
    <t>HM-14980</t>
  </si>
  <si>
    <t>OFF-AR-10000422</t>
  </si>
  <si>
    <t>Pencil and Crayon Sharpener</t>
  </si>
  <si>
    <t>OFF-AR-10000127</t>
  </si>
  <si>
    <t>Newell 321</t>
  </si>
  <si>
    <t>CA-2017-122735</t>
  </si>
  <si>
    <t>BD-11320</t>
  </si>
  <si>
    <t>Providence</t>
  </si>
  <si>
    <t>Rhode Island</t>
  </si>
  <si>
    <t>OFF-BI-10004364</t>
  </si>
  <si>
    <t>Storex Dura Pro Binders</t>
  </si>
  <si>
    <t>OFF-PA-10001712</t>
  </si>
  <si>
    <t>Xerox 1948</t>
  </si>
  <si>
    <t>CA-2017-155460</t>
  </si>
  <si>
    <t>RW-19630</t>
  </si>
  <si>
    <t>OFF-PA-10002479</t>
  </si>
  <si>
    <t>Xerox 4200 Series MultiUse Premium Copy Paper (20Lb. and 84 Bright)</t>
  </si>
  <si>
    <t>CA-2017-135076</t>
  </si>
  <si>
    <t>YS-21880</t>
  </si>
  <si>
    <t>Hesperia</t>
  </si>
  <si>
    <t>CA-2017-141663</t>
  </si>
  <si>
    <t>DP-13105</t>
  </si>
  <si>
    <t>OFF-FA-10004076</t>
  </si>
  <si>
    <t>Translucent Push Pins by OIC</t>
  </si>
  <si>
    <t>CA-2017-144932</t>
  </si>
  <si>
    <t>Toledo</t>
  </si>
  <si>
    <t>OFF-AR-10003560</t>
  </si>
  <si>
    <t>Zebra Zazzle Fluorescent Highlighters</t>
  </si>
  <si>
    <t>OFF-AR-10001468</t>
  </si>
  <si>
    <t>Sanford Prismacolor Professional Thick Lead Art Pencils, 36-Color Set</t>
  </si>
  <si>
    <t>CA-2017-159604</t>
  </si>
  <si>
    <t>OFF-BI-10003460</t>
  </si>
  <si>
    <t>Acco 3-Hole Punch</t>
  </si>
  <si>
    <t>CA-2017-131233</t>
  </si>
  <si>
    <t>CS-12355</t>
  </si>
  <si>
    <t>FUR-BO-10003441</t>
  </si>
  <si>
    <t>Bush Westfield Collection Bookcases, Fully Assembled</t>
  </si>
  <si>
    <t>US-2017-126060</t>
  </si>
  <si>
    <t>Fayetteville</t>
  </si>
  <si>
    <t>FUR-BO-10003433</t>
  </si>
  <si>
    <t>Sauder Cornerstone Collection Library</t>
  </si>
  <si>
    <t>CA-2017-127117</t>
  </si>
  <si>
    <t>HM-14860</t>
  </si>
  <si>
    <t>Morristown</t>
  </si>
  <si>
    <t>CA-2017-114412</t>
  </si>
  <si>
    <t>AA-10480</t>
  </si>
  <si>
    <t>Concord</t>
  </si>
  <si>
    <t>OFF-PA-10002365</t>
  </si>
  <si>
    <t>Xerox 1967</t>
  </si>
  <si>
    <t>CA-2017-126774</t>
  </si>
  <si>
    <t>OFF-AR-10002804</t>
  </si>
  <si>
    <t>Faber Castell Col-Erase Pencils</t>
  </si>
  <si>
    <t>CA-2017-118857</t>
  </si>
  <si>
    <t>AH-10075</t>
  </si>
  <si>
    <t>Nevada</t>
  </si>
  <si>
    <t>FUR-FU-10004460</t>
  </si>
  <si>
    <t>Howard Miller 12" Round Wall Clock</t>
  </si>
  <si>
    <t>CA-2017-134635</t>
  </si>
  <si>
    <t>NS-18640</t>
  </si>
  <si>
    <t>US-2017-141698</t>
  </si>
  <si>
    <t>SD-20485</t>
  </si>
  <si>
    <t>OFF-PA-10001826</t>
  </si>
  <si>
    <t>Xerox 207</t>
  </si>
  <si>
    <t>CA-2017-161851</t>
  </si>
  <si>
    <t>VariCap6 Expandable Binder</t>
  </si>
  <si>
    <t>CA-2017-109946</t>
  </si>
  <si>
    <t>PL-18925</t>
  </si>
  <si>
    <t>OFF-AR-10001419</t>
  </si>
  <si>
    <t>Newell 325</t>
  </si>
  <si>
    <t>CA-2017-136497</t>
  </si>
  <si>
    <t>RF-19840</t>
  </si>
  <si>
    <t>CA-2017-108070</t>
  </si>
  <si>
    <t>JE-15745</t>
  </si>
  <si>
    <t>OFF-ST-10004804</t>
  </si>
  <si>
    <t>Belkin 19" Vented Equipment Shelf, Black</t>
  </si>
  <si>
    <t>FUR-BO-10001337</t>
  </si>
  <si>
    <t>O'Sullivan Living Dimensions 2-Shelf Bookcases</t>
  </si>
  <si>
    <t>CA-2017-122707</t>
  </si>
  <si>
    <t>EB-13750</t>
  </si>
  <si>
    <t>OFF-SU-10000157</t>
  </si>
  <si>
    <t>Compact Automatic Electric Letter Opener</t>
  </si>
  <si>
    <t>TEC-AC-10004227</t>
  </si>
  <si>
    <t>SanDisk Ultra 16 GB MicroSDHC Class 10 Memory Card</t>
  </si>
  <si>
    <t>US-2017-156356</t>
  </si>
  <si>
    <t>OFF-BI-10000632</t>
  </si>
  <si>
    <t>Satellite Sectional Post Binders</t>
  </si>
  <si>
    <t>OFF-BI-10001107</t>
  </si>
  <si>
    <t>GBC White Gloss Covers, Plain Front</t>
  </si>
  <si>
    <t>US-2017-138086</t>
  </si>
  <si>
    <t>JO-15550</t>
  </si>
  <si>
    <t>CA-2017-134845</t>
  </si>
  <si>
    <t>SR-20425</t>
  </si>
  <si>
    <t>OFF-BI-10000773</t>
  </si>
  <si>
    <t>Insertable Tab Post Binder Dividers</t>
  </si>
  <si>
    <t>OFF-BI-10001543</t>
  </si>
  <si>
    <t>GBC VeloBinder Manual Binding System</t>
  </si>
  <si>
    <t>OFF-BI-10003355</t>
  </si>
  <si>
    <t>Cardinal Holdit Business Card Pockets</t>
  </si>
  <si>
    <t>OFF-PA-10002005</t>
  </si>
  <si>
    <t>Xerox 225</t>
  </si>
  <si>
    <t>CA-2017-119389</t>
  </si>
  <si>
    <t>BG-11740</t>
  </si>
  <si>
    <t>FUR-FU-10001473</t>
  </si>
  <si>
    <t>Eldon Executive Woodline II Desk Accessories, Mahogany</t>
  </si>
  <si>
    <t>CA-2017-128965</t>
  </si>
  <si>
    <t>PS-18760</t>
  </si>
  <si>
    <t>OFF-LA-10001404</t>
  </si>
  <si>
    <t>Avery 517</t>
  </si>
  <si>
    <t>OFF-FA-10001561</t>
  </si>
  <si>
    <t>Stockwell Push Pins</t>
  </si>
  <si>
    <t>TEC-AC-10001383</t>
  </si>
  <si>
    <t>Logitech Wireless Touch Keyboard K400</t>
  </si>
  <si>
    <t>US-2017-129203</t>
  </si>
  <si>
    <t>BM-11575</t>
  </si>
  <si>
    <t>OFF-ST-10001418</t>
  </si>
  <si>
    <t>Carina Media Storage Towers in Natural &amp; Black</t>
  </si>
  <si>
    <t>CA-2017-166849</t>
  </si>
  <si>
    <t>CA-2017-151484</t>
  </si>
  <si>
    <t>FUR-FU-10001876</t>
  </si>
  <si>
    <t>Computer Room Manger, 14"</t>
  </si>
  <si>
    <t>OFF-ST-10002370</t>
  </si>
  <si>
    <t>Sortfiler Multipurpose Personal File Organizer, Black</t>
  </si>
  <si>
    <t>OFF-ST-10000142</t>
  </si>
  <si>
    <t>Deluxe Rollaway Locking File with Drawer</t>
  </si>
  <si>
    <t>FUR-FU-10004671</t>
  </si>
  <si>
    <t>Executive Impressions 12" Wall Clock</t>
  </si>
  <si>
    <t>CA-2017-100615</t>
  </si>
  <si>
    <t>SJ-20215</t>
  </si>
  <si>
    <t>FUR-CH-10002602</t>
  </si>
  <si>
    <t>DMI Arturo Collection Mission-style Design Wood Chair</t>
  </si>
  <si>
    <t>FUR-FU-10002456</t>
  </si>
  <si>
    <t>Master Caster Door Stop, Large Neon Orange</t>
  </si>
  <si>
    <t>CA-2017-119655</t>
  </si>
  <si>
    <t>OFF-BI-10001989</t>
  </si>
  <si>
    <t>Premium Transparent Presentation Covers by GBC</t>
  </si>
  <si>
    <t>US-2017-166324</t>
  </si>
  <si>
    <t>BE-11455</t>
  </si>
  <si>
    <t>Cleveland</t>
  </si>
  <si>
    <t>OFF-ST-10000078</t>
  </si>
  <si>
    <t>Tennsco 6- and 18-Compartment Lockers</t>
  </si>
  <si>
    <t>OFF-BI-10000174</t>
  </si>
  <si>
    <t>Wilson Jones Clip &amp; Carry Folder Binder Tool for Ring Binders, Clear</t>
  </si>
  <si>
    <t>TEC-PH-10004080</t>
  </si>
  <si>
    <t>Avaya 5410 Digital phone</t>
  </si>
  <si>
    <t>US-2017-152366</t>
  </si>
  <si>
    <t>SJ-20500</t>
  </si>
  <si>
    <t>OFF-AP-10002684</t>
  </si>
  <si>
    <t>Acco 7-Outlet Masterpiece Power Center, Wihtout Fax/Phone Line Protection</t>
  </si>
  <si>
    <t>US-2017-145863</t>
  </si>
  <si>
    <t>RP-19390</t>
  </si>
  <si>
    <t>OFF-BI-10004140</t>
  </si>
  <si>
    <t>OFF-BI-10002049</t>
  </si>
  <si>
    <t>UniKeep View Case Binders</t>
  </si>
  <si>
    <t>CA-2017-166198</t>
  </si>
  <si>
    <t>JW-15955</t>
  </si>
  <si>
    <t>TEC-AC-10000521</t>
  </si>
  <si>
    <t>Verbatim Slim CD and DVD Storage Cases, 50/Pack</t>
  </si>
  <si>
    <t>FUR-FU-10004622</t>
  </si>
  <si>
    <t>Eldon Advantage Foldable Chair Mats for Low Pile Carpets</t>
  </si>
  <si>
    <t>CA-2017-128853</t>
  </si>
  <si>
    <t>FUR-CH-10004218</t>
  </si>
  <si>
    <t>Global Fabric Manager's Chair, Dark Gray</t>
  </si>
  <si>
    <t>CA-2017-140802</t>
  </si>
  <si>
    <t>KN-16390</t>
  </si>
  <si>
    <t>TEC-AC-10001998</t>
  </si>
  <si>
    <t>Logitech LS21 Speaker System - PC Multimedia - 2.1-CH - Wired</t>
  </si>
  <si>
    <t>CA-2017-135783</t>
  </si>
  <si>
    <t>FUR-FU-10000794</t>
  </si>
  <si>
    <t>Eldon Stackable Tray, Side-Load, Legal, Smoke</t>
  </si>
  <si>
    <t>CA-2017-169054</t>
  </si>
  <si>
    <t>MO-17800</t>
  </si>
  <si>
    <t>FUR-FU-10001488</t>
  </si>
  <si>
    <t>Tenex 46" x 60" Computer Anti-Static Chairmat, Rectangular Shaped</t>
  </si>
  <si>
    <t>CA-2017-146192</t>
  </si>
  <si>
    <t>BD-11725</t>
  </si>
  <si>
    <t>OFF-ST-10003716</t>
  </si>
  <si>
    <t>Tennsco Double-Tier Lockers</t>
  </si>
  <si>
    <t>CA-2017-108553</t>
  </si>
  <si>
    <t>SK-19990</t>
  </si>
  <si>
    <t>OFF-SU-10002573</t>
  </si>
  <si>
    <t>Acme 10" Easy Grip Assistive Scissors</t>
  </si>
  <si>
    <t>CA-2017-146360</t>
  </si>
  <si>
    <t>SC-20305</t>
  </si>
  <si>
    <t>Lawrence</t>
  </si>
  <si>
    <t>TEC-AC-10003590</t>
  </si>
  <si>
    <t>TRENDnet 56K USB 2.0 Phone, Internet and Fax Modem</t>
  </si>
  <si>
    <t>CA-2017-104010</t>
  </si>
  <si>
    <t>TD-20995</t>
  </si>
  <si>
    <t>OFF-SU-10001218</t>
  </si>
  <si>
    <t>Fiskars Softgrip Scissors</t>
  </si>
  <si>
    <t>CA-2017-157112</t>
  </si>
  <si>
    <t>GG-14650</t>
  </si>
  <si>
    <t>OFF-BI-10000285</t>
  </si>
  <si>
    <t>XtraLife ClearVue Slant-D Ring Binders by Cardinal</t>
  </si>
  <si>
    <t>CA-2017-136651</t>
  </si>
  <si>
    <t>FUR-FU-10002445</t>
  </si>
  <si>
    <t>DAX Two-Tone Rosewood/Black Document Frame, Desktop, 5 x 7</t>
  </si>
  <si>
    <t>FUR-FU-10004864</t>
  </si>
  <si>
    <t>Eldon 500 Class Desk Accessories</t>
  </si>
  <si>
    <t>US-2017-132031</t>
  </si>
  <si>
    <t>PN-18775</t>
  </si>
  <si>
    <t>Clarksville</t>
  </si>
  <si>
    <t>FUR-BO-10001972</t>
  </si>
  <si>
    <t>O'Sullivan 4-Shelf Bookcase in Odessa Pine</t>
  </si>
  <si>
    <t>TEC-AC-10002473</t>
  </si>
  <si>
    <t>Maxell 4.7GB DVD-R</t>
  </si>
  <si>
    <t>FUR-FU-10000193</t>
  </si>
  <si>
    <t>Tenex Chairmats For Use with Hard Floors</t>
  </si>
  <si>
    <t>CA-2017-101700</t>
  </si>
  <si>
    <t>Greeley</t>
  </si>
  <si>
    <t>OFF-EN-10003134</t>
  </si>
  <si>
    <t>FUR-FU-10001025</t>
  </si>
  <si>
    <t>Eldon Imàge Series Desk Accessories, Clear</t>
  </si>
  <si>
    <t>CA-2017-149489</t>
  </si>
  <si>
    <t>DK-12835</t>
  </si>
  <si>
    <t>OFF-AP-10002495</t>
  </si>
  <si>
    <t>Acco Smartsocket Table Surge Protector, 6 Color-Coded Adapter Outlets</t>
  </si>
  <si>
    <t>OFF-BI-10002813</t>
  </si>
  <si>
    <t>Avery Reinforcements for Hole-Punch Pages</t>
  </si>
  <si>
    <t>OFF-BI-10002414</t>
  </si>
  <si>
    <t>GBC ProClick Spines for 32-Hole Punch</t>
  </si>
  <si>
    <t>CA-2017-168102</t>
  </si>
  <si>
    <t>CP-12340</t>
  </si>
  <si>
    <t>CA-2017-166933</t>
  </si>
  <si>
    <t>OFF-FA-10002676</t>
  </si>
  <si>
    <t>Colored Push Pins</t>
  </si>
  <si>
    <t>CA-2017-116953</t>
  </si>
  <si>
    <t>SV-20935</t>
  </si>
  <si>
    <t>Mesa</t>
  </si>
  <si>
    <t>US-2017-128832</t>
  </si>
  <si>
    <t>TEC-AC-10004855</t>
  </si>
  <si>
    <t>V7 USB Numeric Keypad</t>
  </si>
  <si>
    <t>CA-2017-125269</t>
  </si>
  <si>
    <t>AF-10870</t>
  </si>
  <si>
    <t>OFF-BI-10001628</t>
  </si>
  <si>
    <t>Acco Data Flex Cable Posts For Top &amp; Bottom Load Binders, 6" Capacity</t>
  </si>
  <si>
    <t>OFF-ST-10004123</t>
  </si>
  <si>
    <t>Safco Industrial Wire Shelving System</t>
  </si>
  <si>
    <t>CA-2017-151071</t>
  </si>
  <si>
    <t>MB-18085</t>
  </si>
  <si>
    <t>CA-2017-132213</t>
  </si>
  <si>
    <t>Nashville</t>
  </si>
  <si>
    <t>OFF-AR-10001958</t>
  </si>
  <si>
    <t>Stanley Bostitch Contemporary Electric Pencil Sharpeners</t>
  </si>
  <si>
    <t>CA-2017-129707</t>
  </si>
  <si>
    <t>LH-16750</t>
  </si>
  <si>
    <t>Chandler</t>
  </si>
  <si>
    <t>CA-2017-120222</t>
  </si>
  <si>
    <t>OFF-BI-10000666</t>
  </si>
  <si>
    <t>Surelock Post Binders</t>
  </si>
  <si>
    <t>CA-2017-125381</t>
  </si>
  <si>
    <t>SG-20605</t>
  </si>
  <si>
    <t>CA-2017-159226</t>
  </si>
  <si>
    <t>RL-19615</t>
  </si>
  <si>
    <t>CA-2017-160045</t>
  </si>
  <si>
    <t>LB-16735</t>
  </si>
  <si>
    <t>Fort Worth</t>
  </si>
  <si>
    <t>CA-2017-143665</t>
  </si>
  <si>
    <t>OFF-LA-10002034</t>
  </si>
  <si>
    <t>Avery 478</t>
  </si>
  <si>
    <t>CA-2017-135692</t>
  </si>
  <si>
    <t>FUR-BO-10002268</t>
  </si>
  <si>
    <t>Sauder Barrister Bookcases</t>
  </si>
  <si>
    <t>CA-2017-168228</t>
  </si>
  <si>
    <t>AP-10915</t>
  </si>
  <si>
    <t>OFF-AR-10003373</t>
  </si>
  <si>
    <t>Boston School Pro Electric Pencil Sharpener, 1670</t>
  </si>
  <si>
    <t>OFF-AR-10000390</t>
  </si>
  <si>
    <t>Newell Chalk Holder</t>
  </si>
  <si>
    <t>OFF-AR-10001725</t>
  </si>
  <si>
    <t>Boston Home &amp; Office Model 2000 Electric Pencil Sharpeners</t>
  </si>
  <si>
    <t>CA-2017-151281</t>
  </si>
  <si>
    <t>FUR-FU-10000397</t>
  </si>
  <si>
    <t>Luxo Economy Swing Arm Lamp</t>
  </si>
  <si>
    <t>CA-2017-160962</t>
  </si>
  <si>
    <t>OFF-AR-10003056</t>
  </si>
  <si>
    <t>Newell 341</t>
  </si>
  <si>
    <t>CA-2017-120894</t>
  </si>
  <si>
    <t>Wilmington</t>
  </si>
  <si>
    <t>CA-2017-137631</t>
  </si>
  <si>
    <t>JL-15235</t>
  </si>
  <si>
    <t>Kissimmee</t>
  </si>
  <si>
    <t>US-2017-164056</t>
  </si>
  <si>
    <t>Dublin</t>
  </si>
  <si>
    <t>FUR-TA-10001307</t>
  </si>
  <si>
    <t>SAFCO PlanMaster Heigh-Adjustable Drafting Table Base, 43w x 30d x 30-37h, Black</t>
  </si>
  <si>
    <t>CA-2017-126718</t>
  </si>
  <si>
    <t>KT-16480</t>
  </si>
  <si>
    <t>Orange</t>
  </si>
  <si>
    <t>CA-2017-151911</t>
  </si>
  <si>
    <t>DL-13495</t>
  </si>
  <si>
    <t>OFF-EN-10002986</t>
  </si>
  <si>
    <t>#10-4 1/8" x 9 1/2" Premium Diagonal Seam Envelopes</t>
  </si>
  <si>
    <t>CA-2017-144526</t>
  </si>
  <si>
    <t>QJ-19255</t>
  </si>
  <si>
    <t>CA-2017-124597</t>
  </si>
  <si>
    <t>Boynton Beach</t>
  </si>
  <si>
    <t>OFF-AR-10002280</t>
  </si>
  <si>
    <t>CA-2017-108322</t>
  </si>
  <si>
    <t>SS-20140</t>
  </si>
  <si>
    <t>FUR-FU-10001935</t>
  </si>
  <si>
    <t>3M Hangers With Command Adhesive</t>
  </si>
  <si>
    <t>TEC-AC-10003433</t>
  </si>
  <si>
    <t>Maxell 4.7GB DVD+R 5/Pack</t>
  </si>
  <si>
    <t>US-2017-150847</t>
  </si>
  <si>
    <t>OFF-PA-10004451</t>
  </si>
  <si>
    <t>Xerox 222</t>
  </si>
  <si>
    <t>US-2017-107636</t>
  </si>
  <si>
    <t>NM-18520</t>
  </si>
  <si>
    <t>Manchester</t>
  </si>
  <si>
    <t>OFF-LA-10003388</t>
  </si>
  <si>
    <t>Avery 5</t>
  </si>
  <si>
    <t>US-2017-144582</t>
  </si>
  <si>
    <t>Danville</t>
  </si>
  <si>
    <t>OFF-BI-10001575</t>
  </si>
  <si>
    <t>GBC Linen Binding Covers</t>
  </si>
  <si>
    <t>US-2017-136784</t>
  </si>
  <si>
    <t>OFF-PA-10000675</t>
  </si>
  <si>
    <t>Xerox 1919</t>
  </si>
  <si>
    <t>CA-2017-137876</t>
  </si>
  <si>
    <t>FUR-FU-10000222</t>
  </si>
  <si>
    <t>Seth Thomas 16" Steel Case Clock</t>
  </si>
  <si>
    <t>CA-2017-154501</t>
  </si>
  <si>
    <t>EA-14035</t>
  </si>
  <si>
    <t>CA-2017-150609</t>
  </si>
  <si>
    <t>NZ-18565</t>
  </si>
  <si>
    <t>US-2017-108315</t>
  </si>
  <si>
    <t>Sanford</t>
  </si>
  <si>
    <t>OFF-BI-10000822</t>
  </si>
  <si>
    <t>Acco PRESSTEX Data Binder with Storage Hooks, Light Blue, 9 1/2" X 11"</t>
  </si>
  <si>
    <t>CA-2017-110212</t>
  </si>
  <si>
    <t>Texarkana</t>
  </si>
  <si>
    <t>CA-2017-102204</t>
  </si>
  <si>
    <t>OFF-SU-10001212</t>
  </si>
  <si>
    <t>Kleencut Forged Office Shears by Acme United Corporation</t>
  </si>
  <si>
    <t>FUR-TA-10001889</t>
  </si>
  <si>
    <t>Bush Advantage Collection Racetrack Conference Table</t>
  </si>
  <si>
    <t>FUR-CH-10002024</t>
  </si>
  <si>
    <t>HON 5400 Series Task Chairs for Big and Tall</t>
  </si>
  <si>
    <t>CA-2017-110198</t>
  </si>
  <si>
    <t>AG-10900</t>
  </si>
  <si>
    <t>Coral Springs</t>
  </si>
  <si>
    <t>FUR-BO-10001798</t>
  </si>
  <si>
    <t>Bush Somerset Collection Bookcase</t>
  </si>
  <si>
    <t>OFF-LA-10004409</t>
  </si>
  <si>
    <t>Avery 492</t>
  </si>
  <si>
    <t>CA-2017-123134</t>
  </si>
  <si>
    <t>Westfield</t>
  </si>
  <si>
    <t>FUR-FU-10003975</t>
  </si>
  <si>
    <t>Eldon Advantage Chair Mats for Low to Medium Pile Carpets</t>
  </si>
  <si>
    <t>US-2017-128398</t>
  </si>
  <si>
    <t>EM-13825</t>
  </si>
  <si>
    <t>CA-2017-147844</t>
  </si>
  <si>
    <t>DD-13570</t>
  </si>
  <si>
    <t>OFF-PA-10003016</t>
  </si>
  <si>
    <t>Adams "While You Were Out" Message Pads</t>
  </si>
  <si>
    <t>OFF-PA-10002713</t>
  </si>
  <si>
    <t>Adams Phone Message Book, 200 Message Capacity, 8 1/16” x 11”</t>
  </si>
  <si>
    <t>CA-2017-132178</t>
  </si>
  <si>
    <t>DB-12970</t>
  </si>
  <si>
    <t>OFF-ST-10000025</t>
  </si>
  <si>
    <t>Fellowes Stor/Drawer Steel Plus Storage Drawers</t>
  </si>
  <si>
    <t>CA-2017-163209</t>
  </si>
  <si>
    <t>MK-18160</t>
  </si>
  <si>
    <t>OFF-AR-10003651</t>
  </si>
  <si>
    <t>Newell 350</t>
  </si>
  <si>
    <t>CA-2017-132199</t>
  </si>
  <si>
    <t>OFF-BI-10003684</t>
  </si>
  <si>
    <t>Wilson Jones Legal Size Ring Binders</t>
  </si>
  <si>
    <t>FUR-TA-10003748</t>
  </si>
  <si>
    <t>Bevis 36 x 72 Conference Tables</t>
  </si>
  <si>
    <t>OFF-BI-10002133</t>
  </si>
  <si>
    <t>Wilson Jones Elliptical Ring 3 1/2" Capacity Binders, 800 sheets</t>
  </si>
  <si>
    <t>OFF-FA-10002280</t>
  </si>
  <si>
    <t>Advantus Plastic Paper Clips</t>
  </si>
  <si>
    <t>CA-2017-162978</t>
  </si>
  <si>
    <t>TEC-PH-10003092</t>
  </si>
  <si>
    <t>Motorola L804</t>
  </si>
  <si>
    <t>OFF-PA-10002250</t>
  </si>
  <si>
    <t>Things To Do Today Pad</t>
  </si>
  <si>
    <t>CA-2017-128755</t>
  </si>
  <si>
    <t>Newport News</t>
  </si>
  <si>
    <t>OFF-PA-10000726</t>
  </si>
  <si>
    <t>Black Print Carbonless Snap-Off Rapid Letter, 8 1/2" x 7"</t>
  </si>
  <si>
    <t>OFF-ST-10003306</t>
  </si>
  <si>
    <t>Letter Size Cart</t>
  </si>
  <si>
    <t>OFF-ST-10001291</t>
  </si>
  <si>
    <t>Tenex Personal Self-Stacking Standard File Box, Black/Gray</t>
  </si>
  <si>
    <t>CA-2017-168900</t>
  </si>
  <si>
    <t>CA-2017-133067</t>
  </si>
  <si>
    <t>MY-18295</t>
  </si>
  <si>
    <t>OFF-BI-10002897</t>
  </si>
  <si>
    <t>Black Avery Memo-Size 3-Ring Binder, 5 1/2" x 8 1/2"</t>
  </si>
  <si>
    <t>CA-2017-119914</t>
  </si>
  <si>
    <t>CC-12220</t>
  </si>
  <si>
    <t>Westminster</t>
  </si>
  <si>
    <t>US-2017-141943</t>
  </si>
  <si>
    <t>DK-12985</t>
  </si>
  <si>
    <t>OFF-EN-10003448</t>
  </si>
  <si>
    <t>Peel &amp; Seel Recycled Catalog Envelopes, Brown</t>
  </si>
  <si>
    <t>CA-2017-105991</t>
  </si>
  <si>
    <t>LH-17020</t>
  </si>
  <si>
    <t>OFF-EN-10002600</t>
  </si>
  <si>
    <t>Redi-Strip #10 Envelopes, 4 1/8 x 9 1/2</t>
  </si>
  <si>
    <t>OFF-BI-10003274</t>
  </si>
  <si>
    <t>Avery Durable Slant Ring Binders, No Labels</t>
  </si>
  <si>
    <t>FUR-BO-10004467</t>
  </si>
  <si>
    <t>Bestar Classic Bookcase</t>
  </si>
  <si>
    <t>CA-2017-160724</t>
  </si>
  <si>
    <t>OFF-BI-10004965</t>
  </si>
  <si>
    <t>Ibico Covers for Plastic or Wire Binding Elements</t>
  </si>
  <si>
    <t>CA-2017-107552</t>
  </si>
  <si>
    <t>AI-10855</t>
  </si>
  <si>
    <t>OFF-PA-10002947</t>
  </si>
  <si>
    <t>Xerox 1923</t>
  </si>
  <si>
    <t>CA-2017-140242</t>
  </si>
  <si>
    <t>OFF-AR-10004752</t>
  </si>
  <si>
    <t>Blackstonian Pencils</t>
  </si>
  <si>
    <t>TEC-AC-10004659</t>
  </si>
  <si>
    <t>Imation Secure+ Hardware Encrypted USB 2.0 Flash Drive; 16GB</t>
  </si>
  <si>
    <t>CA-2017-167668</t>
  </si>
  <si>
    <t>TC-21295</t>
  </si>
  <si>
    <t>OFF-LA-10004544</t>
  </si>
  <si>
    <t>Avery 505</t>
  </si>
  <si>
    <t>CA-2017-156769</t>
  </si>
  <si>
    <t>GZ-14470</t>
  </si>
  <si>
    <t>OFF-AR-10003179</t>
  </si>
  <si>
    <t>Dixon Ticonderoga Core-Lock Colored Pencils</t>
  </si>
  <si>
    <t>US-2017-133200</t>
  </si>
  <si>
    <t>OFF-BI-10002827</t>
  </si>
  <si>
    <t>Avery Durable Poly Binders</t>
  </si>
  <si>
    <t>CA-2017-144498</t>
  </si>
  <si>
    <t>TEC-PH-10004977</t>
  </si>
  <si>
    <t>GE 30524EE4</t>
  </si>
  <si>
    <t>CA-2017-133487</t>
  </si>
  <si>
    <t>OFF-AP-10001271</t>
  </si>
  <si>
    <t>Eureka The Boss Cordless Rechargeable Stick Vac</t>
  </si>
  <si>
    <t>CA-2017-145779</t>
  </si>
  <si>
    <t>DB-13615</t>
  </si>
  <si>
    <t>US-2017-162124</t>
  </si>
  <si>
    <t>TEC-AC-10001990</t>
  </si>
  <si>
    <t>Kensington Orbit Wireless Mobile Trackball for PC and Mac</t>
  </si>
  <si>
    <t>CA-2017-141733</t>
  </si>
  <si>
    <t>RW-19540</t>
  </si>
  <si>
    <t>FUR-CH-10004086</t>
  </si>
  <si>
    <t>Hon 4070 Series Pagoda Armless Upholstered Stacking Chairs</t>
  </si>
  <si>
    <t>FUR-CH-10002017</t>
  </si>
  <si>
    <t>SAFCO Optional Arm Kit for Workspace Cribbage Stacking Chair</t>
  </si>
  <si>
    <t>FUR-CH-10000595</t>
  </si>
  <si>
    <t>Safco Contoured Stacking Chairs</t>
  </si>
  <si>
    <t>OFF-AP-10001563</t>
  </si>
  <si>
    <t>Belkin Premiere Surge Master II 8-outlet surge protector</t>
  </si>
  <si>
    <t>CA-2017-159688</t>
  </si>
  <si>
    <t>AB-10060</t>
  </si>
  <si>
    <t>TEC-AC-10000736</t>
  </si>
  <si>
    <t>Logitech G600 MMO Gaming Mouse</t>
  </si>
  <si>
    <t>CA-2017-102820</t>
  </si>
  <si>
    <t>CS-11950</t>
  </si>
  <si>
    <t>TEC-PH-10003437</t>
  </si>
  <si>
    <t>Blue Parrot B250XT Professional Grade Wireless Bluetooth Headset with</t>
  </si>
  <si>
    <t>CA-2017-149181</t>
  </si>
  <si>
    <t>FUR-CH-10004540</t>
  </si>
  <si>
    <t>Global Chrome Stack Chair</t>
  </si>
  <si>
    <t>CA-2017-133865</t>
  </si>
  <si>
    <t>TEC-CO-10001046</t>
  </si>
  <si>
    <t>Canon Imageclass D680 Copier / Fax</t>
  </si>
  <si>
    <t>CA-2017-156895</t>
  </si>
  <si>
    <t>FUR-CH-10003535</t>
  </si>
  <si>
    <t>Global Armless Task Chair, Royal Blue</t>
  </si>
  <si>
    <t>US-2017-104451</t>
  </si>
  <si>
    <t>MM-18055</t>
  </si>
  <si>
    <t>OFF-AP-10000692</t>
  </si>
  <si>
    <t>Fellowes Mighty 8 Compact Surge Protector</t>
  </si>
  <si>
    <t>CA-2017-107797</t>
  </si>
  <si>
    <t>EB-13705</t>
  </si>
  <si>
    <t>Mansfield</t>
  </si>
  <si>
    <t>CA-2017-134810</t>
  </si>
  <si>
    <t>FUR-CH-10001270</t>
  </si>
  <si>
    <t>Harbour Creations Steel Folding Chair</t>
  </si>
  <si>
    <t>CA-2017-118199</t>
  </si>
  <si>
    <t>LB-16795</t>
  </si>
  <si>
    <t>OFF-BI-10004330</t>
  </si>
  <si>
    <t>GBC Velobind Prepunched Cover Sets, Regency Series</t>
  </si>
  <si>
    <t>OFF-ST-10000604</t>
  </si>
  <si>
    <t>Home/Office Personal File Carts</t>
  </si>
  <si>
    <t>FUR-TA-10004154</t>
  </si>
  <si>
    <t>Riverside Furniture Oval Coffee Table, Oval End Table, End Table with Drawer</t>
  </si>
  <si>
    <t>OFF-ST-10000636</t>
  </si>
  <si>
    <t>Rogers Profile Extra Capacity Storage Tub</t>
  </si>
  <si>
    <t>TEC-AC-10004171</t>
  </si>
  <si>
    <t>Razer Kraken 7.1 Surround Sound Over Ear USB Gaming Headset</t>
  </si>
  <si>
    <t>CA-2017-133823</t>
  </si>
  <si>
    <t>LP-17080</t>
  </si>
  <si>
    <t>OFF-LA-10004545</t>
  </si>
  <si>
    <t>Avery 50</t>
  </si>
  <si>
    <t>OFF-BI-10000962</t>
  </si>
  <si>
    <t>Acco Flexible ACCOHIDE Square Ring Data Binder, Dark Blue, 11 1/2" X 14" 7/8"</t>
  </si>
  <si>
    <t>CA-2017-140298</t>
  </si>
  <si>
    <t>OFF-PA-10003657</t>
  </si>
  <si>
    <t>Xerox 1927</t>
  </si>
  <si>
    <t>FUR-FU-10001967</t>
  </si>
  <si>
    <t>Telescoping Adjustable Floor Lamp</t>
  </si>
  <si>
    <t>US-2017-139647</t>
  </si>
  <si>
    <t>TS-21370</t>
  </si>
  <si>
    <t>Phoenix</t>
  </si>
  <si>
    <t>CA-2017-115322</t>
  </si>
  <si>
    <t>ZC-21910</t>
  </si>
  <si>
    <t>OFF-AR-10004456</t>
  </si>
  <si>
    <t>Panasonic KP-4ABK Battery-Operated Pencil Sharpener</t>
  </si>
  <si>
    <t>US-2017-158218</t>
  </si>
  <si>
    <t>AC-10420</t>
  </si>
  <si>
    <t>CA-2017-104577</t>
  </si>
  <si>
    <t>CK-12205</t>
  </si>
  <si>
    <t>Everett</t>
  </si>
  <si>
    <t>OFF-PA-10000659</t>
  </si>
  <si>
    <t>TOPS Carbonless Receipt Book, Four 2-3/4 x 7-1/4 Money Receipts per Page</t>
  </si>
  <si>
    <t>US-2017-106796</t>
  </si>
  <si>
    <t>CA-2017-117632</t>
  </si>
  <si>
    <t>OFF-AP-10004868</t>
  </si>
  <si>
    <t>Hoover Commercial Soft Guard Upright Vacuum And Disposable Filtration Bags</t>
  </si>
  <si>
    <t>OFF-BI-10001900</t>
  </si>
  <si>
    <t>DXL Angle-View Binders with Locking Rings, Black</t>
  </si>
  <si>
    <t>CA-2017-152226</t>
  </si>
  <si>
    <t>JH-15910</t>
  </si>
  <si>
    <t>OFF-LA-10000443</t>
  </si>
  <si>
    <t>Avery 501</t>
  </si>
  <si>
    <t>CA-2017-122175</t>
  </si>
  <si>
    <t>CA-12775</t>
  </si>
  <si>
    <t>Vineland</t>
  </si>
  <si>
    <t>FUR-FU-10000719</t>
  </si>
  <si>
    <t>DAX Cubicle Frames, 8-1/2 x 11</t>
  </si>
  <si>
    <t>OFF-LA-10002271</t>
  </si>
  <si>
    <t>Smead Alpha-Z Color-Coded Second Alphabetical Labels and Starter Set</t>
  </si>
  <si>
    <t>OFF-SU-10004661</t>
  </si>
  <si>
    <t>Acme Titanium Bonded Scissors</t>
  </si>
  <si>
    <t>TEC-AC-10004859</t>
  </si>
  <si>
    <t>Maxell Pro 80 Minute CD-R, 10/Pack</t>
  </si>
  <si>
    <t>CA-2017-100748</t>
  </si>
  <si>
    <t>RB-19795</t>
  </si>
  <si>
    <t>OFF-LA-10000240</t>
  </si>
  <si>
    <t>Self-Adhesive Address Labels for Typewriters by Universal</t>
  </si>
  <si>
    <t>CA-2017-149048</t>
  </si>
  <si>
    <t>OFF-EN-10003296</t>
  </si>
  <si>
    <t>Tyvek Side-Opening Peel &amp; Seel Expanding Envelopes</t>
  </si>
  <si>
    <t>TEC-PH-10002310</t>
  </si>
  <si>
    <t>Plantronics Calisto P620-M USB Wireless Speakerphone System</t>
  </si>
  <si>
    <t>OFF-PA-10001752</t>
  </si>
  <si>
    <t>Hammermill CopyPlus Copy Paper (20Lb. and 84 Bright)</t>
  </si>
  <si>
    <t>CA-2017-161655</t>
  </si>
  <si>
    <t>CW-11905</t>
  </si>
  <si>
    <t>OFF-BI-10002082</t>
  </si>
  <si>
    <t>GBC Twin Loop Wire Binding Elements</t>
  </si>
  <si>
    <t>CA-2017-104318</t>
  </si>
  <si>
    <t>CA-2017-137785</t>
  </si>
  <si>
    <t>FUR-CH-10001482</t>
  </si>
  <si>
    <t>Office Star - Mesh Screen back chair with Vinyl seat</t>
  </si>
  <si>
    <t>CA-2017-143686</t>
  </si>
  <si>
    <t>PJ-19015</t>
  </si>
  <si>
    <t>Santa Ana</t>
  </si>
  <si>
    <t>CA-2017-133641</t>
  </si>
  <si>
    <t>EJ-14155</t>
  </si>
  <si>
    <t>Gulfport</t>
  </si>
  <si>
    <t>OFF-EN-10004955</t>
  </si>
  <si>
    <t>Fashion Color Clasp Envelopes</t>
  </si>
  <si>
    <t>CA-2017-115546</t>
  </si>
  <si>
    <t>TEC-PH-10002834</t>
  </si>
  <si>
    <t>Google Nexus 5</t>
  </si>
  <si>
    <t>OFF-ST-10002214</t>
  </si>
  <si>
    <t>X-Rack File for Hanging Folders</t>
  </si>
  <si>
    <t>CA-2017-129357</t>
  </si>
  <si>
    <t>OFF-PA-10003228</t>
  </si>
  <si>
    <t>Xerox 1917</t>
  </si>
  <si>
    <t>OFF-SU-10004498</t>
  </si>
  <si>
    <t>Martin-Yale Premier Letter Opener</t>
  </si>
  <si>
    <t>CA-2017-161774</t>
  </si>
  <si>
    <t>GT-14710</t>
  </si>
  <si>
    <t>OFF-PA-10000300</t>
  </si>
  <si>
    <t>Xerox 1936</t>
  </si>
  <si>
    <t>TEC-PH-10004071</t>
  </si>
  <si>
    <t>PayAnywhere Card Reader</t>
  </si>
  <si>
    <t>OFF-PA-10003134</t>
  </si>
  <si>
    <t>Xerox 1937</t>
  </si>
  <si>
    <t>US-2017-133361</t>
  </si>
  <si>
    <t>AJ-10780</t>
  </si>
  <si>
    <t>OFF-AR-10001919</t>
  </si>
  <si>
    <t>OIC #2 Pencils, Medium Soft</t>
  </si>
  <si>
    <t>TEC-AC-10003280</t>
  </si>
  <si>
    <t>Belkin F8E887 USB Wired Ergonomic Keyboard</t>
  </si>
  <si>
    <t>FUR-CH-10003298</t>
  </si>
  <si>
    <t>Office Star - Contemporary Task Swivel chair with Loop Arms, Charcoal</t>
  </si>
  <si>
    <t>US-2017-154872</t>
  </si>
  <si>
    <t>OFF-BI-10003007</t>
  </si>
  <si>
    <t>Premium Transparent Presentation Covers, No Pattern/Clear, 8 1/2" x 11"</t>
  </si>
  <si>
    <t>OFF-LA-10000973</t>
  </si>
  <si>
    <t>Avery 502</t>
  </si>
  <si>
    <t>CA-2017-102414</t>
  </si>
  <si>
    <t>OFF-BI-10004465</t>
  </si>
  <si>
    <t>Avery Durable Slant Ring Binders</t>
  </si>
  <si>
    <t>OFF-PA-10002333</t>
  </si>
  <si>
    <t>Universal Ultra Bright White Copier/Laser Paper, 8 1/2" x 11", Ream</t>
  </si>
  <si>
    <t>US-2017-110604</t>
  </si>
  <si>
    <t>JF-15295</t>
  </si>
  <si>
    <t>FUR-FU-10000076</t>
  </si>
  <si>
    <t>24-Hour Round Wall Clock</t>
  </si>
  <si>
    <t>FUR-CH-10004287</t>
  </si>
  <si>
    <t>SAFCO Arco Folding Chair</t>
  </si>
  <si>
    <t>US-2017-152569</t>
  </si>
  <si>
    <t>JD-16015</t>
  </si>
  <si>
    <t>OFF-PA-10001736</t>
  </si>
  <si>
    <t>Xerox 1880</t>
  </si>
  <si>
    <t>TEC-PH-10002185</t>
  </si>
  <si>
    <t>QVS USB Car Charger 2-Port 2.1Amp for iPod/iPhone/iPad/iPad 2/iPad 3</t>
  </si>
  <si>
    <t>CA-2017-166576</t>
  </si>
  <si>
    <t>JM-15865</t>
  </si>
  <si>
    <t>Akron</t>
  </si>
  <si>
    <t>OFF-ST-10002574</t>
  </si>
  <si>
    <t>SAFCO Commercial Wire Shelving, Black</t>
  </si>
  <si>
    <t>CA-2017-112865</t>
  </si>
  <si>
    <t>TEC-AC-10000387</t>
  </si>
  <si>
    <t>KeyTronic KT800P2 - Keyboard - Black</t>
  </si>
  <si>
    <t>CA-2017-117863</t>
  </si>
  <si>
    <t>TS-21340</t>
  </si>
  <si>
    <t>CA-2017-112536</t>
  </si>
  <si>
    <t>SG-20890</t>
  </si>
  <si>
    <t>Mcallen</t>
  </si>
  <si>
    <t>OFF-BI-10002571</t>
  </si>
  <si>
    <t>Avery Framed View Binder, EZD Ring (Locking), Navy, 1 1/2"</t>
  </si>
  <si>
    <t>OFF-ST-10004835</t>
  </si>
  <si>
    <t>Plastic Stacking Crates &amp; Casters</t>
  </si>
  <si>
    <t>CA-2017-159464</t>
  </si>
  <si>
    <t>TB-21355</t>
  </si>
  <si>
    <t>Sandy Springs</t>
  </si>
  <si>
    <t>FUR-BO-10003546</t>
  </si>
  <si>
    <t>Hon 4-Shelf Metal Bookcases</t>
  </si>
  <si>
    <t>OFF-BI-10000315</t>
  </si>
  <si>
    <t>Poly Designer Cover &amp; Back</t>
  </si>
  <si>
    <t>TEC-PH-10002350</t>
  </si>
  <si>
    <t>Apple EarPods with Remote and Mic</t>
  </si>
  <si>
    <t>CA-2017-121643</t>
  </si>
  <si>
    <t>AB-10105</t>
  </si>
  <si>
    <t>Portland</t>
  </si>
  <si>
    <t>Oregon</t>
  </si>
  <si>
    <t>TEC-PH-10002200</t>
  </si>
  <si>
    <t>Aastra 6757i CT Wireless VoIP phone</t>
  </si>
  <si>
    <t>CA-2017-117401</t>
  </si>
  <si>
    <t>PP-18955</t>
  </si>
  <si>
    <t>OFF-AP-10000938</t>
  </si>
  <si>
    <t>Avanti 1.7 Cu. Ft. Refrigerator</t>
  </si>
  <si>
    <t>TEC-PH-10003555</t>
  </si>
  <si>
    <t>Motorola HK250 Universal Bluetooth Headset</t>
  </si>
  <si>
    <t>OFF-BI-10001267</t>
  </si>
  <si>
    <t>Universal Recycled Hanging Pressboard Report Binders, Letter Size</t>
  </si>
  <si>
    <t>CA-2017-155642</t>
  </si>
  <si>
    <t>FUR-FU-10001918</t>
  </si>
  <si>
    <t>C-Line Cubicle Keepers Polyproplyene Holder With Velcro Backings</t>
  </si>
  <si>
    <t>CA-2017-153787</t>
  </si>
  <si>
    <t>AT-10735</t>
  </si>
  <si>
    <t>US-2017-100048</t>
  </si>
  <si>
    <t>Mount Vernon</t>
  </si>
  <si>
    <t>TEC-PH-10003012</t>
  </si>
  <si>
    <t>Nortel Meridian M3904 Professional Digital phone</t>
  </si>
  <si>
    <t>TEC-AC-10001606</t>
  </si>
  <si>
    <t>Logitech Wireless Performance Mouse MX for PC and Mac</t>
  </si>
  <si>
    <t>CA-2017-138975</t>
  </si>
  <si>
    <t>TEC-PH-10004389</t>
  </si>
  <si>
    <t>Nokia Lumia 925</t>
  </si>
  <si>
    <t>FUR-BO-10004695</t>
  </si>
  <si>
    <t>O'Sullivan 2-Door Barrister Bookcase in Odessa Pine</t>
  </si>
  <si>
    <t>OFF-PA-10000100</t>
  </si>
  <si>
    <t>Xerox 1945</t>
  </si>
  <si>
    <t>CA-2017-113530</t>
  </si>
  <si>
    <t>BC-11125</t>
  </si>
  <si>
    <t>FUR-CH-10002647</t>
  </si>
  <si>
    <t>Situations Contoured Folding Chairs, 4/Set</t>
  </si>
  <si>
    <t>OFF-AR-10001315</t>
  </si>
  <si>
    <t>Newell 310</t>
  </si>
  <si>
    <t>OFF-AR-10000122</t>
  </si>
  <si>
    <t>Newell 314</t>
  </si>
  <si>
    <t>TEC-AC-10001465</t>
  </si>
  <si>
    <t>SanDisk Cruzer 64 GB USB Flash Drive</t>
  </si>
  <si>
    <t>US-2017-120607</t>
  </si>
  <si>
    <t>OFF-PA-10003129</t>
  </si>
  <si>
    <t>Tops White Computer Printout Paper</t>
  </si>
  <si>
    <t>US-2017-108700</t>
  </si>
  <si>
    <t>PJ-18835</t>
  </si>
  <si>
    <t>Rockford</t>
  </si>
  <si>
    <t>OFF-PA-10004733</t>
  </si>
  <si>
    <t>Things To Do Today Spiral Book</t>
  </si>
  <si>
    <t>CA-2017-122077</t>
  </si>
  <si>
    <t>Plano</t>
  </si>
  <si>
    <t>TEC-PH-10003811</t>
  </si>
  <si>
    <t>Jabra Supreme Plus Driver Edition Headset</t>
  </si>
  <si>
    <t>OFF-LA-10004178</t>
  </si>
  <si>
    <t>Avery 491</t>
  </si>
  <si>
    <t>CA-2017-145702</t>
  </si>
  <si>
    <t>OFF-PA-10001526</t>
  </si>
  <si>
    <t>Xerox 1949</t>
  </si>
  <si>
    <t>US-2017-147998</t>
  </si>
  <si>
    <t>CA-2017-127803</t>
  </si>
  <si>
    <t>ND-18460</t>
  </si>
  <si>
    <t>OFF-BI-10001787</t>
  </si>
  <si>
    <t>Wilson Jones Four-Pocket Poly Binders</t>
  </si>
  <si>
    <t>CA-2017-111332</t>
  </si>
  <si>
    <t>NC-18340</t>
  </si>
  <si>
    <t>Fargo</t>
  </si>
  <si>
    <t>North Dakota</t>
  </si>
  <si>
    <t>OFF-AR-10001953</t>
  </si>
  <si>
    <t>Boston 1645 Deluxe Heavier-Duty Electric Pencil Sharpener</t>
  </si>
  <si>
    <t>OFF-AR-10001374</t>
  </si>
  <si>
    <t>BIC Brite Liner Highlighters, Chisel Tip</t>
  </si>
  <si>
    <t>OFF-ST-10003816</t>
  </si>
  <si>
    <t>Fellowes High-Stak Drawer Files</t>
  </si>
  <si>
    <t>OFF-FA-10001843</t>
  </si>
  <si>
    <t>OFF-AR-10000657</t>
  </si>
  <si>
    <t>Binney &amp; Smith inkTank Desk Highlighter, Chisel Tip, Yellow, 12/Box</t>
  </si>
  <si>
    <t>CA-2017-166695</t>
  </si>
  <si>
    <t>CC-12430</t>
  </si>
  <si>
    <t>FUR-CH-10000225</t>
  </si>
  <si>
    <t>Global Geo Office Task Chair, Gray</t>
  </si>
  <si>
    <t>FUR-FU-10002191</t>
  </si>
  <si>
    <t>G.E. Halogen Desk Lamp Bulbs</t>
  </si>
  <si>
    <t>TEC-MA-10003176</t>
  </si>
  <si>
    <t>Okidata B400 Printer</t>
  </si>
  <si>
    <t>CA-2017-149468</t>
  </si>
  <si>
    <t>AR-10405</t>
  </si>
  <si>
    <t>Trenton</t>
  </si>
  <si>
    <t>OFF-BI-10002225</t>
  </si>
  <si>
    <t>Square Ring Data Binders, Rigid 75 Pt. Covers, 11" x 14-7/8"</t>
  </si>
  <si>
    <t>US-2017-166688</t>
  </si>
  <si>
    <t>RD-19480</t>
  </si>
  <si>
    <t>Las Vegas</t>
  </si>
  <si>
    <t>OFF-BI-10004040</t>
  </si>
  <si>
    <t>Wilson Jones Impact Binders</t>
  </si>
  <si>
    <t>TEC-PH-10004094</t>
  </si>
  <si>
    <t>Motorola L703CM</t>
  </si>
  <si>
    <t>CA-2017-167899</t>
  </si>
  <si>
    <t>JG-15805</t>
  </si>
  <si>
    <t>Auburn</t>
  </si>
  <si>
    <t>FUR-FU-10004071</t>
  </si>
  <si>
    <t>Luxo Professional Magnifying Clamp-On Fluorescent Lamps</t>
  </si>
  <si>
    <t>OFF-AR-10001988</t>
  </si>
  <si>
    <t>Bulldog Table or Wall-Mount Pencil Sharpener</t>
  </si>
  <si>
    <t>US-2017-150595</t>
  </si>
  <si>
    <t>LE-16810</t>
  </si>
  <si>
    <t>FUR-CH-10000513</t>
  </si>
  <si>
    <t>High-Back Leather Manager's Chair</t>
  </si>
  <si>
    <t>OFF-SU-10000381</t>
  </si>
  <si>
    <t>Acme Forged Steel Scissors with Black Enamel Handles</t>
  </si>
  <si>
    <t>CA-2017-153080</t>
  </si>
  <si>
    <t>EH-13945</t>
  </si>
  <si>
    <t>US-2017-151127</t>
  </si>
  <si>
    <t>OFF-AR-10002445</t>
  </si>
  <si>
    <t>SANFORD Major Accent Highlighters</t>
  </si>
  <si>
    <t>CA-2017-130106</t>
  </si>
  <si>
    <t>VF-21715</t>
  </si>
  <si>
    <t>OFF-AR-10003732</t>
  </si>
  <si>
    <t>Newell 333</t>
  </si>
  <si>
    <t>CA-2017-167003</t>
  </si>
  <si>
    <t>VS-21820</t>
  </si>
  <si>
    <t>CA-2017-164042</t>
  </si>
  <si>
    <t>OFF-FA-10000840</t>
  </si>
  <si>
    <t>OIC Thumb-Tacks</t>
  </si>
  <si>
    <t>OFF-AP-10001947</t>
  </si>
  <si>
    <t>Acco 6 Outlet Guardian Premium Plus Surge Suppressor</t>
  </si>
  <si>
    <t>OFF-BI-10001922</t>
  </si>
  <si>
    <t>CA-2017-161088</t>
  </si>
  <si>
    <t>OFF-BI-10002824</t>
  </si>
  <si>
    <t>Recycled Easel Ring Binders</t>
  </si>
  <si>
    <t>CA-2017-120168</t>
  </si>
  <si>
    <t>TB-21625</t>
  </si>
  <si>
    <t>OFF-BI-10004519</t>
  </si>
  <si>
    <t>GBC DocuBind P100 Manual Binding Machine</t>
  </si>
  <si>
    <t>TEC-AC-10002167</t>
  </si>
  <si>
    <t>Imation 8gb Micro Traveldrive Usb 2.0 Flash Drive</t>
  </si>
  <si>
    <t>OFF-FA-10000936</t>
  </si>
  <si>
    <t>Acco Hot Clips Clips to Go</t>
  </si>
  <si>
    <t>FUR-FU-10000732</t>
  </si>
  <si>
    <t>Eldon 200 Class Desk Accessories</t>
  </si>
  <si>
    <t>CA-2017-112473</t>
  </si>
  <si>
    <t>JL-15505</t>
  </si>
  <si>
    <t>OFF-ST-10002182</t>
  </si>
  <si>
    <t>Iris 3-Drawer Stacking Bin, Black</t>
  </si>
  <si>
    <t>CA-2017-123687</t>
  </si>
  <si>
    <t>KC-16675</t>
  </si>
  <si>
    <t>OFF-AP-10002670</t>
  </si>
  <si>
    <t>Belkin 8-Outlet Premiere SurgeMaster II Surge Protectors</t>
  </si>
  <si>
    <t>CA-2017-152968</t>
  </si>
  <si>
    <t>BM-11785</t>
  </si>
  <si>
    <t>Harrisonburg</t>
  </si>
  <si>
    <t>CA-2017-107853</t>
  </si>
  <si>
    <t>CD-11920</t>
  </si>
  <si>
    <t>Oceanside</t>
  </si>
  <si>
    <t>OFF-PA-10000520</t>
  </si>
  <si>
    <t>Xerox 201</t>
  </si>
  <si>
    <t>US-2017-132297</t>
  </si>
  <si>
    <t>DW-13480</t>
  </si>
  <si>
    <t>OFF-BI-10003364</t>
  </si>
  <si>
    <t>Binding Machine Supplies</t>
  </si>
  <si>
    <t>CA-2017-160458</t>
  </si>
  <si>
    <t>Memphis</t>
  </si>
  <si>
    <t>CA-2017-134152</t>
  </si>
  <si>
    <t>RP-19855</t>
  </si>
  <si>
    <t>OFF-AR-10004062</t>
  </si>
  <si>
    <t>US-2017-116897</t>
  </si>
  <si>
    <t>JG-15160</t>
  </si>
  <si>
    <t>Pocatello</t>
  </si>
  <si>
    <t>Idaho</t>
  </si>
  <si>
    <t>FUR-FU-10004963</t>
  </si>
  <si>
    <t>Eldon 400 Class Desk Accessories, Black Carbon</t>
  </si>
  <si>
    <t>CA-2017-136882</t>
  </si>
  <si>
    <t>DN-13690</t>
  </si>
  <si>
    <t>FUR-FU-10003664</t>
  </si>
  <si>
    <t>Electrix Architect's Clamp-On Swing Arm Lamp, Black</t>
  </si>
  <si>
    <t>CA-2017-151855</t>
  </si>
  <si>
    <t>Greensboro</t>
  </si>
  <si>
    <t>TEC-AC-10002380</t>
  </si>
  <si>
    <t>Sony 8GB Class 10 Micro SDHC R40 Memory Card</t>
  </si>
  <si>
    <t>OFF-BI-10004209</t>
  </si>
  <si>
    <t>Fellowes Twister Kit, Gray/Clear, 3/pkg</t>
  </si>
  <si>
    <t>CA-2017-140088</t>
  </si>
  <si>
    <t>PO-18865</t>
  </si>
  <si>
    <t>US-2017-112613</t>
  </si>
  <si>
    <t>CA-2017-141572</t>
  </si>
  <si>
    <t>LO-17170</t>
  </si>
  <si>
    <t>New Hampshire</t>
  </si>
  <si>
    <t>US-2017-118556</t>
  </si>
  <si>
    <t>TH-21235</t>
  </si>
  <si>
    <t>FUR-CH-10001146</t>
  </si>
  <si>
    <t>Global Task Chair, Black</t>
  </si>
  <si>
    <t>CA-2017-145765</t>
  </si>
  <si>
    <t>TEC-PH-10001305</t>
  </si>
  <si>
    <t>Panasonic KX TS208W Corded phone</t>
  </si>
  <si>
    <t>TEC-AC-10000844</t>
  </si>
  <si>
    <t>Logitech Gaming G510s - Keyboard</t>
  </si>
  <si>
    <t>CA-2017-100055</t>
  </si>
  <si>
    <t>MD-17860</t>
  </si>
  <si>
    <t>Laurel</t>
  </si>
  <si>
    <t>DAX Wood Document Frame</t>
  </si>
  <si>
    <t>OFF-AP-10001469</t>
  </si>
  <si>
    <t>Fellowes 8 Outlet Superior Workstation Surge Protector</t>
  </si>
  <si>
    <t>CA-2017-161340</t>
  </si>
  <si>
    <t>AM-10360</t>
  </si>
  <si>
    <t>CA-2017-104745</t>
  </si>
  <si>
    <t>GT-14755</t>
  </si>
  <si>
    <t>Harlingen</t>
  </si>
  <si>
    <t>OFF-PA-10002036</t>
  </si>
  <si>
    <t>Xerox 1930</t>
  </si>
  <si>
    <t>OFF-ST-10002205</t>
  </si>
  <si>
    <t>File Shuttle I and Handi-File</t>
  </si>
  <si>
    <t>CA-2017-168739</t>
  </si>
  <si>
    <t>HZ-14950</t>
  </si>
  <si>
    <t>FUR-FU-10003919</t>
  </si>
  <si>
    <t>Eldon Executive Woodline II Cherry Finish Desk Accessories</t>
  </si>
  <si>
    <t>CA-2017-144568</t>
  </si>
  <si>
    <t>Omaha</t>
  </si>
  <si>
    <t>Nebraska</t>
  </si>
  <si>
    <t>OFF-FA-10004395</t>
  </si>
  <si>
    <t>Plymouth Boxed Rubber Bands by Plymouth</t>
  </si>
  <si>
    <t>CA-2017-121580</t>
  </si>
  <si>
    <t>FUR-FU-10003981</t>
  </si>
  <si>
    <t>Eldon Wave Desk Accessories</t>
  </si>
  <si>
    <t>OFF-PA-10004082</t>
  </si>
  <si>
    <t>Adams Telephone Message Book w/Frequently-Called Numbers Space, 400 Messages per Book</t>
  </si>
  <si>
    <t>CA-2017-125472</t>
  </si>
  <si>
    <t>FUR-BO-10000330</t>
  </si>
  <si>
    <t>Sauder Camden County Barrister Bookcase, Planked Cherry Finish</t>
  </si>
  <si>
    <t>OFF-BI-10000591</t>
  </si>
  <si>
    <t>Avery Binder Labels</t>
  </si>
  <si>
    <t>FUR-FU-10001731</t>
  </si>
  <si>
    <t>Acrylic Self-Standing Desk Frames</t>
  </si>
  <si>
    <t>CA-2017-121125</t>
  </si>
  <si>
    <t>Tigard</t>
  </si>
  <si>
    <t>TEC-PH-10001619</t>
  </si>
  <si>
    <t>LG G3</t>
  </si>
  <si>
    <t>TEC-AC-10002323</t>
  </si>
  <si>
    <t>SanDisk Ultra 32 GB MicroSDHC Class 10 Memory Card</t>
  </si>
  <si>
    <t>FUR-FU-10000820</t>
  </si>
  <si>
    <t>Tensor Brushed Steel Torchiere Floor Lamp</t>
  </si>
  <si>
    <t>CA-2017-120614</t>
  </si>
  <si>
    <t>SM-20950</t>
  </si>
  <si>
    <t>CA-2017-142461</t>
  </si>
  <si>
    <t>CA-2017-116498</t>
  </si>
  <si>
    <t>KA-16525</t>
  </si>
  <si>
    <t>OFF-AR-10003405</t>
  </si>
  <si>
    <t>Dixon My First Ticonderoga Pencil, #2</t>
  </si>
  <si>
    <t>US-2017-112928</t>
  </si>
  <si>
    <t>BB-10990</t>
  </si>
  <si>
    <t>OFF-AP-10002287</t>
  </si>
  <si>
    <t>Eureka Sanitaire  Multi-Pro Heavy-Duty Upright, Disposable Bags</t>
  </si>
  <si>
    <t>CA-2017-106831</t>
  </si>
  <si>
    <t>OFF-BI-10003429</t>
  </si>
  <si>
    <t>Cardinal HOLDit! Binder Insert Strips,Extra Strips</t>
  </si>
  <si>
    <t>TEC-PH-10001700</t>
  </si>
  <si>
    <t>Panasonic KX-TG6844B Expandable Digital Cordless Telephone</t>
  </si>
  <si>
    <t>CA-2017-146493</t>
  </si>
  <si>
    <t>Fremont</t>
  </si>
  <si>
    <t>OFF-BI-10003676</t>
  </si>
  <si>
    <t>GBC Standard Recycled Report Covers, Clear Plastic Sheets</t>
  </si>
  <si>
    <t>CA-2017-157413</t>
  </si>
  <si>
    <t>BW-11065</t>
  </si>
  <si>
    <t>OFF-ST-10002756</t>
  </si>
  <si>
    <t>Tennsco Stur-D-Stor Boltless Shelving, 5 Shelves, 24" Deep, Sand</t>
  </si>
  <si>
    <t>CA-2017-121559</t>
  </si>
  <si>
    <t>Indianapolis</t>
  </si>
  <si>
    <t>FUR-CH-10003746</t>
  </si>
  <si>
    <t>Hon 4070 Series Pagoda Round Back Stacking Chairs</t>
  </si>
  <si>
    <t>OFF-BI-10002072</t>
  </si>
  <si>
    <t>Cardinal Slant-D Ring Binders</t>
  </si>
  <si>
    <t>CA-2017-127705</t>
  </si>
  <si>
    <t>AB-10255</t>
  </si>
  <si>
    <t>TEC-PH-10000347</t>
  </si>
  <si>
    <t>Cush Cases Heavy Duty Rugged Cover Case for Samsung Galaxy S5 - Purple</t>
  </si>
  <si>
    <t>CA-2017-140760</t>
  </si>
  <si>
    <t>OFF-EN-10001141</t>
  </si>
  <si>
    <t>Manila Recycled Extra-Heavyweight Clasp Envelopes, 6" x 9"</t>
  </si>
  <si>
    <t>CA-2017-158883</t>
  </si>
  <si>
    <t>CS-11860</t>
  </si>
  <si>
    <t>CA-2017-143294</t>
  </si>
  <si>
    <t>JD-15790</t>
  </si>
  <si>
    <t>CA-2017-126382</t>
  </si>
  <si>
    <t>FUR-FU-10002960</t>
  </si>
  <si>
    <t>Eldon 200 Class Desk Accessories, Burgundy</t>
  </si>
  <si>
    <t>CA-2017-150420</t>
  </si>
  <si>
    <t>GD-14590</t>
  </si>
  <si>
    <t>Bellingham</t>
  </si>
  <si>
    <t>TEC-AC-10004975</t>
  </si>
  <si>
    <t>Plantronics Audio 995 Wireless Stereo Headset</t>
  </si>
  <si>
    <t>CA-2017-145772</t>
  </si>
  <si>
    <t>CA-2017-140872</t>
  </si>
  <si>
    <t>NR-18550</t>
  </si>
  <si>
    <t>OFF-BI-10002432</t>
  </si>
  <si>
    <t>Wilson Jones Standard D-Ring Binders</t>
  </si>
  <si>
    <t>OFF-AP-10003622</t>
  </si>
  <si>
    <t>Bravo II Megaboss 12-Amp Hard Body Upright, Replacement Belts, 2 Belts per Pack</t>
  </si>
  <si>
    <t>OFF-PA-10000809</t>
  </si>
  <si>
    <t>Xerox 206</t>
  </si>
  <si>
    <t>TEC-PH-10000441</t>
  </si>
  <si>
    <t>VTech DS6151</t>
  </si>
  <si>
    <t>TEC-AC-10002942</t>
  </si>
  <si>
    <t>WD My Passport Ultra 1TB Portable External Hard Drive</t>
  </si>
  <si>
    <t>CA-2017-113908</t>
  </si>
  <si>
    <t>TEC-MA-10003173</t>
  </si>
  <si>
    <t>Hewlett-Packard 300S Scientific Calculator</t>
  </si>
  <si>
    <t>CA-2017-145506</t>
  </si>
  <si>
    <t>Spokane</t>
  </si>
  <si>
    <t>OFF-ST-10004963</t>
  </si>
  <si>
    <t>Eldon Gobal File Keepers</t>
  </si>
  <si>
    <t>CA-2017-158407</t>
  </si>
  <si>
    <t>Monroe</t>
  </si>
  <si>
    <t>TEC-PH-10001819</t>
  </si>
  <si>
    <t>Innergie mMini Combo Duo USB Travel Charging Kit</t>
  </si>
  <si>
    <t>CA-2017-100426</t>
  </si>
  <si>
    <t>DC-12850</t>
  </si>
  <si>
    <t>CA-2017-158106</t>
  </si>
  <si>
    <t>CT-11995</t>
  </si>
  <si>
    <t>Apple Valley</t>
  </si>
  <si>
    <t>OFF-AR-10002255</t>
  </si>
  <si>
    <t>Newell 346</t>
  </si>
  <si>
    <t>CA-2017-158953</t>
  </si>
  <si>
    <t>Missouri City</t>
  </si>
  <si>
    <t>OFF-BI-10002557</t>
  </si>
  <si>
    <t>Presstex Flexible Ring Binders</t>
  </si>
  <si>
    <t>CA-2017-133095</t>
  </si>
  <si>
    <t>EH-14005</t>
  </si>
  <si>
    <t>Jonesboro</t>
  </si>
  <si>
    <t>OFF-BI-10004141</t>
  </si>
  <si>
    <t>Insertable Tab Indexes For Data Binders</t>
  </si>
  <si>
    <t>CA-2017-149720</t>
  </si>
  <si>
    <t>EM-14065</t>
  </si>
  <si>
    <t>Frisco</t>
  </si>
  <si>
    <t>FUR-FU-10002501</t>
  </si>
  <si>
    <t>Nu-Dell Executive Frame</t>
  </si>
  <si>
    <t>CA-2017-126788</t>
  </si>
  <si>
    <t>Pearland</t>
  </si>
  <si>
    <t>CA-2017-141614</t>
  </si>
  <si>
    <t>Orlando</t>
  </si>
  <si>
    <t>OFF-PA-10002787</t>
  </si>
  <si>
    <t>Xerox 227</t>
  </si>
  <si>
    <t>US-2017-131849</t>
  </si>
  <si>
    <t>FUR-FU-10004164</t>
  </si>
  <si>
    <t>Eldon 300 Class Desk Accessories, Black</t>
  </si>
  <si>
    <t>OFF-ST-10002957</t>
  </si>
  <si>
    <t>Sterilite Show Offs Storage Containers</t>
  </si>
  <si>
    <t>US-2017-155299</t>
  </si>
  <si>
    <t>Dl-13600</t>
  </si>
  <si>
    <t>OFF-AP-10002203</t>
  </si>
  <si>
    <t>Eureka Disposable Bags for Sanitaire Vibra Groomer I Upright Vac</t>
  </si>
  <si>
    <t>CA-2017-132682</t>
  </si>
  <si>
    <t>TEC-PH-10004042</t>
  </si>
  <si>
    <t>ClearOne Communications CHAT 70 OC Speaker Phone</t>
  </si>
  <si>
    <t>CA-2017-117436</t>
  </si>
  <si>
    <t>LW-17125</t>
  </si>
  <si>
    <t>Norwich</t>
  </si>
  <si>
    <t>US-2017-106579</t>
  </si>
  <si>
    <t>BW-11200</t>
  </si>
  <si>
    <t>Skokie</t>
  </si>
  <si>
    <t>OFF-BI-10000309</t>
  </si>
  <si>
    <t>GBC Twin Loop Wire Binding Elements, 9/16" Spine, Black</t>
  </si>
  <si>
    <t>US-2017-109316</t>
  </si>
  <si>
    <t>MG-17680</t>
  </si>
  <si>
    <t>FUR-BO-10004834</t>
  </si>
  <si>
    <t>Riverside Palais Royal Lawyers Bookcase, Royale Cherry Finish</t>
  </si>
  <si>
    <t>TEC-PH-10000307</t>
  </si>
  <si>
    <t>Shocksock Galaxy S4 Armband</t>
  </si>
  <si>
    <t>US-2017-107979</t>
  </si>
  <si>
    <t>FO-14305</t>
  </si>
  <si>
    <t>Glendale</t>
  </si>
  <si>
    <t>TEC-AC-10002006</t>
  </si>
  <si>
    <t>Memorex Micro Travel Drive 16 GB</t>
  </si>
  <si>
    <t>OFF-ST-10002485</t>
  </si>
  <si>
    <t>Rogers Deluxe File Chest</t>
  </si>
  <si>
    <t>OFF-BI-10000778</t>
  </si>
  <si>
    <t>GBC VeloBinder Electric Binding Machine</t>
  </si>
  <si>
    <t>US-2017-106663</t>
  </si>
  <si>
    <t>FUR-TA-10000688</t>
  </si>
  <si>
    <t>Chromcraft Bull-Nose Wood Round Conference Table Top, Wood Base</t>
  </si>
  <si>
    <t>Adams Telephone Message Book W/Dividers/Space For Phone Numbers, 5 1/4"X8 1/2", 200/Messages</t>
  </si>
  <si>
    <t>CA-2017-100951</t>
  </si>
  <si>
    <t>OFF-ST-10001496</t>
  </si>
  <si>
    <t>Standard Rollaway File with Lock</t>
  </si>
  <si>
    <t>US-2017-146822</t>
  </si>
  <si>
    <t>AG-10675</t>
  </si>
  <si>
    <t>Salem</t>
  </si>
  <si>
    <t>OFF-PA-10000249</t>
  </si>
  <si>
    <t>CA-2017-140963</t>
  </si>
  <si>
    <t>MT-18070</t>
  </si>
  <si>
    <t>OFF-LA-10003923</t>
  </si>
  <si>
    <t>Alphabetical Labels for Top Tab Filing</t>
  </si>
  <si>
    <t>CA-2017-106103</t>
  </si>
  <si>
    <t>Rochester Hills</t>
  </si>
  <si>
    <t>Imation 16GB Mini TravelDrive USB 2.0 Flash Drive</t>
  </si>
  <si>
    <t>CA-2017-143343</t>
  </si>
  <si>
    <t>US-2017-131583</t>
  </si>
  <si>
    <t>CL-11890</t>
  </si>
  <si>
    <t>OFF-PA-10000380</t>
  </si>
  <si>
    <t>REDIFORM Incoming/Outgoing Call Register, 11" X 8 1/2", 100 Messages</t>
  </si>
  <si>
    <t>CA-2017-107167</t>
  </si>
  <si>
    <t>OFF-ST-10003805</t>
  </si>
  <si>
    <t>24 Capacity Maxi Data Binder Racks, Pearl</t>
  </si>
  <si>
    <t>CA-2017-167080</t>
  </si>
  <si>
    <t>LC-16930</t>
  </si>
  <si>
    <t>OFF-AR-10001868</t>
  </si>
  <si>
    <t>Prang Dustless Chalk Sticks</t>
  </si>
  <si>
    <t>CA-2017-158071</t>
  </si>
  <si>
    <t>OFF-LA-10004689</t>
  </si>
  <si>
    <t>Avery 512</t>
  </si>
  <si>
    <t>OFF-ST-10001228</t>
  </si>
  <si>
    <t>Personal File Boxes with Fold-Down Carry Handle</t>
  </si>
  <si>
    <t>CA-2017-137001</t>
  </si>
  <si>
    <t>Thousand Oaks</t>
  </si>
  <si>
    <t>OFF-AR-10001231</t>
  </si>
  <si>
    <t>Sanford EarthWrite Recycled Pencils, Medium Soft, #2</t>
  </si>
  <si>
    <t>CA-2017-112172</t>
  </si>
  <si>
    <t>MM-18280</t>
  </si>
  <si>
    <t>US-2017-152002</t>
  </si>
  <si>
    <t>DV-13465</t>
  </si>
  <si>
    <t>White Dual Perf Computer Printout Paper, 2700 Sheets, 1 Part, Heavyweight, 20 lbs., 14 7/8 x 11</t>
  </si>
  <si>
    <t>US-2017-120418</t>
  </si>
  <si>
    <t>Peoria</t>
  </si>
  <si>
    <t>FUR-CH-10001394</t>
  </si>
  <si>
    <t>Global Leather Executive Chair</t>
  </si>
  <si>
    <t>OFF-AR-10002956</t>
  </si>
  <si>
    <t>Boston 16801 Nautilus Battery Pencil Sharpener</t>
  </si>
  <si>
    <t>CA-2017-102554</t>
  </si>
  <si>
    <t>KN-16705</t>
  </si>
  <si>
    <t>CA-2017-134565</t>
  </si>
  <si>
    <t>OFF-PA-10004243</t>
  </si>
  <si>
    <t>Xerox 1939</t>
  </si>
  <si>
    <t>TEC-MA-10001570</t>
  </si>
  <si>
    <t>Cisco Desktop Collaboration Experience DX650 IP Video Phone</t>
  </si>
  <si>
    <t>FUR-BO-10001519</t>
  </si>
  <si>
    <t>O'Sullivan 3-Shelf Heavy-Duty Bookcases</t>
  </si>
  <si>
    <t>CA-2017-141481</t>
  </si>
  <si>
    <t>ZD-21925</t>
  </si>
  <si>
    <t>CA-2017-133928</t>
  </si>
  <si>
    <t>Hickory</t>
  </si>
  <si>
    <t>CA-2017-148474</t>
  </si>
  <si>
    <t>OFF-BI-10000977</t>
  </si>
  <si>
    <t>Ibico Plastic Spiral Binding Combs</t>
  </si>
  <si>
    <t>FUR-TA-10002530</t>
  </si>
  <si>
    <t>Iceberg OfficeWorks 42" Round Tables</t>
  </si>
  <si>
    <t>CA-2017-108441</t>
  </si>
  <si>
    <t>OFF-PA-10000697</t>
  </si>
  <si>
    <t>TOPS Voice Message Log Book, Flash Format</t>
  </si>
  <si>
    <t>OFF-BI-10000848</t>
  </si>
  <si>
    <t>Angle-D Ring Binders</t>
  </si>
  <si>
    <t>OFF-AR-10004691</t>
  </si>
  <si>
    <t>Boston 1730 StandUp Electric Pencil Sharpener</t>
  </si>
  <si>
    <t>CA-2017-143861</t>
  </si>
  <si>
    <t>LC-16885</t>
  </si>
  <si>
    <t>Saint Petersburg</t>
  </si>
  <si>
    <t>FUR-FU-10001546</t>
  </si>
  <si>
    <t>Dana Swing-Arm Lamps</t>
  </si>
  <si>
    <t>CA-2017-117821</t>
  </si>
  <si>
    <t>HG-15025</t>
  </si>
  <si>
    <t>CA-2017-119424</t>
  </si>
  <si>
    <t>SB-20185</t>
  </si>
  <si>
    <t>TEC-PH-10002564</t>
  </si>
  <si>
    <t>OtterBox Defender Series Case - Samsung Galaxy S4</t>
  </si>
  <si>
    <t>OFF-PA-10001639</t>
  </si>
  <si>
    <t>Xerox 203</t>
  </si>
  <si>
    <t>CA-2017-124191</t>
  </si>
  <si>
    <t>TS-21610</t>
  </si>
  <si>
    <t>CA-2017-102337</t>
  </si>
  <si>
    <t>FUR-CH-10004289</t>
  </si>
  <si>
    <t>Global Super Steno Chair</t>
  </si>
  <si>
    <t>CA-2017-122056</t>
  </si>
  <si>
    <t>PG-18895</t>
  </si>
  <si>
    <t>OFF-AR-10004260</t>
  </si>
  <si>
    <t>Boston 1799 Powerhouse Electric Pencil Sharpener</t>
  </si>
  <si>
    <t>CA-2017-104850</t>
  </si>
  <si>
    <t>TW-21025</t>
  </si>
  <si>
    <t>CA-2017-169901</t>
  </si>
  <si>
    <t>CC-12550</t>
  </si>
  <si>
    <t>CA-2017-111178</t>
  </si>
  <si>
    <t>OFF-AR-10001954</t>
  </si>
  <si>
    <t>Newell 331</t>
  </si>
  <si>
    <t>CA-2017-135167</t>
  </si>
  <si>
    <t>SC-20800</t>
  </si>
  <si>
    <t>OFF-AR-10002399</t>
  </si>
  <si>
    <t>Dixon Prang Watercolor Pencils, 10-Color Set with Brush</t>
  </si>
  <si>
    <t>CA-2017-169691</t>
  </si>
  <si>
    <t>Dp-13240</t>
  </si>
  <si>
    <t>Maple Grove</t>
  </si>
  <si>
    <t>OFF-LA-10002312</t>
  </si>
  <si>
    <t>Avery 490</t>
  </si>
  <si>
    <t>OFF-PA-10003022</t>
  </si>
  <si>
    <t>Xerox 1992</t>
  </si>
  <si>
    <t>CA-2017-118864</t>
  </si>
  <si>
    <t>KH-16690</t>
  </si>
  <si>
    <t>CA-2017-119284</t>
  </si>
  <si>
    <t>TS-21205</t>
  </si>
  <si>
    <t>TEC-PH-10001051</t>
  </si>
  <si>
    <t>HTC One</t>
  </si>
  <si>
    <t>FUR-FU-10004351</t>
  </si>
  <si>
    <t>FUR-TA-10004152</t>
  </si>
  <si>
    <t>Barricks 18" x 48" Non-Folding Utility Table with Bottom Storage Shelf</t>
  </si>
  <si>
    <t>TEC-PH-10000560</t>
  </si>
  <si>
    <t>Samsung Galaxy S III - 16GB - pebble blue (T-Mobile)</t>
  </si>
  <si>
    <t>OFF-AP-10004249</t>
  </si>
  <si>
    <t>OFF-PA-10000312</t>
  </si>
  <si>
    <t>Xerox 1955</t>
  </si>
  <si>
    <t>CA-2017-126914</t>
  </si>
  <si>
    <t>JE-15715</t>
  </si>
  <si>
    <t>FUR-CH-10000847</t>
  </si>
  <si>
    <t>Global Executive Mid-Back Manager's Chair</t>
  </si>
  <si>
    <t>FUR-BO-10000468</t>
  </si>
  <si>
    <t>O'Sullivan 2-Shelf Heavy-Duty Bookcases</t>
  </si>
  <si>
    <t>CA-2017-136826</t>
  </si>
  <si>
    <t>Chapel Hill</t>
  </si>
  <si>
    <t>CA-2017-129462</t>
  </si>
  <si>
    <t>OFF-AP-10003884</t>
  </si>
  <si>
    <t>Fellowes Smart Surge Ten-Outlet Protector, Platinum</t>
  </si>
  <si>
    <t>TEC-PH-10002085</t>
  </si>
  <si>
    <t>Clarity 53712</t>
  </si>
  <si>
    <t>CA-2017-105214</t>
  </si>
  <si>
    <t>FUR-CH-10000015</t>
  </si>
  <si>
    <t>Hon Multipurpose Stacking Arm Chairs</t>
  </si>
  <si>
    <t>OFF-PA-10001776</t>
  </si>
  <si>
    <t>Wirebound Message Books, Four 2 3/4" x 5" Forms per Page, 600 Sets per Book</t>
  </si>
  <si>
    <t>CA-2017-155873</t>
  </si>
  <si>
    <t>Carlsbad</t>
  </si>
  <si>
    <t>OFF-PA-10001246</t>
  </si>
  <si>
    <t>Xerox 215</t>
  </si>
  <si>
    <t>US-2017-132206</t>
  </si>
  <si>
    <t>MK-17905</t>
  </si>
  <si>
    <t>OFF-BI-10000756</t>
  </si>
  <si>
    <t>Storex DuraTech Recycled Plastic Frosted Binders</t>
  </si>
  <si>
    <t>CA-2017-111269</t>
  </si>
  <si>
    <t>OFF-AR-10001427</t>
  </si>
  <si>
    <t>Newell 330</t>
  </si>
  <si>
    <t>CA-2017-157833</t>
  </si>
  <si>
    <t>KD-16345</t>
  </si>
  <si>
    <t>OFF-BI-10001721</t>
  </si>
  <si>
    <t>Trimflex Flexible Post Binders</t>
  </si>
  <si>
    <t>CA-2017-118437</t>
  </si>
  <si>
    <t>PF-19165</t>
  </si>
  <si>
    <t>Olympia</t>
  </si>
  <si>
    <t>OFF-ST-10003722</t>
  </si>
  <si>
    <t>Project Tote Personal File</t>
  </si>
  <si>
    <t>CA-2017-131618</t>
  </si>
  <si>
    <t>LS-17200</t>
  </si>
  <si>
    <t>OFF-PA-10001892</t>
  </si>
  <si>
    <t>Rediform Wirebound "Phone Memo" Message Book, 11 x 5-3/4</t>
  </si>
  <si>
    <t>CA-2017-146346</t>
  </si>
  <si>
    <t>RA-19945</t>
  </si>
  <si>
    <t>Commerce City</t>
  </si>
  <si>
    <t>CA-2017-165323</t>
  </si>
  <si>
    <t>SR-20740</t>
  </si>
  <si>
    <t>TEC-MA-10003673</t>
  </si>
  <si>
    <t>Hewlett-Packard Desktjet 6988DT Refurbished Printer</t>
  </si>
  <si>
    <t>TEC-AC-10004992</t>
  </si>
  <si>
    <t>Kingston Digital DataTraveler 64GB USB 2.0</t>
  </si>
  <si>
    <t>CA-2017-112753</t>
  </si>
  <si>
    <t>CC-12670</t>
  </si>
  <si>
    <t>CA-2017-162712</t>
  </si>
  <si>
    <t>NK-18490</t>
  </si>
  <si>
    <t>Corpus Christi</t>
  </si>
  <si>
    <t>OFF-PA-10000167</t>
  </si>
  <si>
    <t>Xerox 1925</t>
  </si>
  <si>
    <t>CA-2017-140844</t>
  </si>
  <si>
    <t>OFF-PA-10003892</t>
  </si>
  <si>
    <t>Xerox 1943</t>
  </si>
  <si>
    <t>TEC-AC-10001101</t>
  </si>
  <si>
    <t>Sony 16GB Class 10 Micro SDHC R40 Memory Card</t>
  </si>
  <si>
    <t>CA-2017-141992</t>
  </si>
  <si>
    <t>OFF-SU-10002557</t>
  </si>
  <si>
    <t>Fiskars Spring-Action Scissors</t>
  </si>
  <si>
    <t>OFF-ST-10003656</t>
  </si>
  <si>
    <t>Safco Industrial Wire Shelving</t>
  </si>
  <si>
    <t>US-2017-102288</t>
  </si>
  <si>
    <t>OFF-AP-10004655</t>
  </si>
  <si>
    <t>Holmes Visible Mist Ultrasonic Humidifier with 2.3-Gallon Output per Day, Replacement Filter</t>
  </si>
  <si>
    <t>OFF-AP-10002906</t>
  </si>
  <si>
    <t>Hoover Replacement Belt for Commercial Guardsman Heavy-Duty Upright Vacuum</t>
  </si>
  <si>
    <t>CA-2017-128944</t>
  </si>
  <si>
    <t>KH-16330</t>
  </si>
  <si>
    <t>FUR-FU-10004909</t>
  </si>
  <si>
    <t>Contemporary Wood/Metal Frame</t>
  </si>
  <si>
    <t>TEC-AC-10001553</t>
  </si>
  <si>
    <t>Memorex 25GB 6X Branded Blu-Ray Recordable Disc, 15/Pack</t>
  </si>
  <si>
    <t>CA-2017-154011</t>
  </si>
  <si>
    <t>DB-13270</t>
  </si>
  <si>
    <t>CA-2017-169999</t>
  </si>
  <si>
    <t>JS-15685</t>
  </si>
  <si>
    <t>CA-2017-138870</t>
  </si>
  <si>
    <t>GA-14515</t>
  </si>
  <si>
    <t>FUR-FU-10002396</t>
  </si>
  <si>
    <t>DAX Copper Panel Document Frame, 5 x 7 Size</t>
  </si>
  <si>
    <t>OFF-PA-10004438</t>
  </si>
  <si>
    <t>Xerox 1907</t>
  </si>
  <si>
    <t>CA-2017-101434</t>
  </si>
  <si>
    <t>TR-21325</t>
  </si>
  <si>
    <t>Belleville</t>
  </si>
  <si>
    <t>OFF-LA-10003223</t>
  </si>
  <si>
    <t>Avery 508</t>
  </si>
  <si>
    <t>CA-2017-132934</t>
  </si>
  <si>
    <t>JE-15475</t>
  </si>
  <si>
    <t>New Rochelle</t>
  </si>
  <si>
    <t>CA-2017-106852</t>
  </si>
  <si>
    <t>ST-20530</t>
  </si>
  <si>
    <t>Parma</t>
  </si>
  <si>
    <t>OFF-AR-10003829</t>
  </si>
  <si>
    <t>Newell 35</t>
  </si>
  <si>
    <t>CA-2017-151218</t>
  </si>
  <si>
    <t>US-2017-135986</t>
  </si>
  <si>
    <t>TEC-PH-10003691</t>
  </si>
  <si>
    <t>BlackBerry Q10</t>
  </si>
  <si>
    <t>CA-2017-101049</t>
  </si>
  <si>
    <t>AS-10240</t>
  </si>
  <si>
    <t>FUR-FU-10004415</t>
  </si>
  <si>
    <t>Stacking Tray, Side-Loading, Legal, Smoke</t>
  </si>
  <si>
    <t>OFF-BI-10001510</t>
  </si>
  <si>
    <t>Deluxe Heavy-Duty Vinyl Round Ring Binder</t>
  </si>
  <si>
    <t>CA-2017-124744</t>
  </si>
  <si>
    <t>Wheeling</t>
  </si>
  <si>
    <t>West Virginia</t>
  </si>
  <si>
    <t>OFF-BI-10002852</t>
  </si>
  <si>
    <t>Ibico Standard Transparent Covers</t>
  </si>
  <si>
    <t>US-2017-133781</t>
  </si>
  <si>
    <t>CA-2017-165757</t>
  </si>
  <si>
    <t>CA-2017-155936</t>
  </si>
  <si>
    <t>JK-15730</t>
  </si>
  <si>
    <t>CA-2017-105823</t>
  </si>
  <si>
    <t>RB-19465</t>
  </si>
  <si>
    <t>FUR-CH-10000454</t>
  </si>
  <si>
    <t>Hon Deluxe Fabric Upholstered Stacking Chairs, Rounded Back</t>
  </si>
  <si>
    <t>CA-2017-105074</t>
  </si>
  <si>
    <t>MB-17305</t>
  </si>
  <si>
    <t>OFF-PA-10002666</t>
  </si>
  <si>
    <t>Southworth 25% Cotton Linen-Finish Paper &amp; Envelopes</t>
  </si>
  <si>
    <t>CA-2017-122105</t>
  </si>
  <si>
    <t>Huntington Beach</t>
  </si>
  <si>
    <t>CA-2017-100384</t>
  </si>
  <si>
    <t>Pomona</t>
  </si>
  <si>
    <t>OFF-AR-10002135</t>
  </si>
  <si>
    <t>Boston Heavy-Duty Trimline Electric Pencil Sharpeners</t>
  </si>
  <si>
    <t>OFF-AR-10003514</t>
  </si>
  <si>
    <t>4009 Highlighters by Sanford</t>
  </si>
  <si>
    <t>CA-2017-136350</t>
  </si>
  <si>
    <t>FUR-CH-10001891</t>
  </si>
  <si>
    <t>Global Deluxe Office Fabric Chairs</t>
  </si>
  <si>
    <t>US-2017-151316</t>
  </si>
  <si>
    <t>MC-17635</t>
  </si>
  <si>
    <t>OFF-PA-10000327</t>
  </si>
  <si>
    <t>Xerox 1971</t>
  </si>
  <si>
    <t>CA-2017-159107</t>
  </si>
  <si>
    <t>OFF-FA-10001332</t>
  </si>
  <si>
    <t>Acco Banker's Clasps, 5 3/4"-Long</t>
  </si>
  <si>
    <t>CA-2017-132955</t>
  </si>
  <si>
    <t>SC-20575</t>
  </si>
  <si>
    <t>Cranston</t>
  </si>
  <si>
    <t>OFF-BI-10002735</t>
  </si>
  <si>
    <t>GBC Prestige Therm-A-Bind Covers</t>
  </si>
  <si>
    <t>CA-2017-133648</t>
  </si>
  <si>
    <t>OFF-AR-10002257</t>
  </si>
  <si>
    <t>Eldon Spacemaker Box, Quick-Snap Lid, Clear</t>
  </si>
  <si>
    <t>US-2017-124821</t>
  </si>
  <si>
    <t>CA-2017-134796</t>
  </si>
  <si>
    <t>FM-14380</t>
  </si>
  <si>
    <t>Bolingbrook</t>
  </si>
  <si>
    <t>CA-2017-116127</t>
  </si>
  <si>
    <t>FUR-BO-10002213</t>
  </si>
  <si>
    <t>DMI Eclipse Executive Suite Bookcases</t>
  </si>
  <si>
    <t>CA-2017-115364</t>
  </si>
  <si>
    <t>OT-18730</t>
  </si>
  <si>
    <t>OFF-ST-10002486</t>
  </si>
  <si>
    <t>Eldon Shelf Savers Cubes and Bins</t>
  </si>
  <si>
    <t>CA-2017-133256</t>
  </si>
  <si>
    <t>TH-21550</t>
  </si>
  <si>
    <t>OFF-PA-10001622</t>
  </si>
  <si>
    <t>Ampad Poly Cover Wirebound Steno Book, 6" x 9" Assorted Colors, Gregg Ruled</t>
  </si>
  <si>
    <t>TEC-PH-10002660</t>
  </si>
  <si>
    <t>Nortel Networks T7316 E Nt8 B27</t>
  </si>
  <si>
    <t>CA-2017-157091</t>
  </si>
  <si>
    <t>La Porte</t>
  </si>
  <si>
    <t>CA-2017-138310</t>
  </si>
  <si>
    <t>NP-18700</t>
  </si>
  <si>
    <t>CA-2017-163531</t>
  </si>
  <si>
    <t>TEC-PH-10001425</t>
  </si>
  <si>
    <t>Mophie Juice Pack Helium for iPhone</t>
  </si>
  <si>
    <t>CA-2017-161410</t>
  </si>
  <si>
    <t>TEC-PH-10001760</t>
  </si>
  <si>
    <t>Bose SoundLink Bluetooth Speaker</t>
  </si>
  <si>
    <t>TEC-PH-10000673</t>
  </si>
  <si>
    <t>Plantronics Voyager Pro HD - Bluetooth Headset</t>
  </si>
  <si>
    <t>CA-2017-148810</t>
  </si>
  <si>
    <t>DR-12880</t>
  </si>
  <si>
    <t>FUR-CH-10001545</t>
  </si>
  <si>
    <t>Hon Comfortask Task/Swivel Chairs</t>
  </si>
  <si>
    <t>CA-2017-100636</t>
  </si>
  <si>
    <t>CA-2017-107132</t>
  </si>
  <si>
    <t>OFF-SU-10002503</t>
  </si>
  <si>
    <t>Acme Preferred Stainless Steel Scissors</t>
  </si>
  <si>
    <t>OFF-PA-10003790</t>
  </si>
  <si>
    <t>Xerox 1991</t>
  </si>
  <si>
    <t>CA-2017-123638</t>
  </si>
  <si>
    <t>MA-17995</t>
  </si>
  <si>
    <t>Watertown</t>
  </si>
  <si>
    <t>CA-2017-151190</t>
  </si>
  <si>
    <t>OFF-PA-10000575</t>
  </si>
  <si>
    <t>Wirebound Message Books, Four 2 3/4 x 5 White Forms per Page</t>
  </si>
  <si>
    <t>CA-2017-116988</t>
  </si>
  <si>
    <t>FUR-FU-10001290</t>
  </si>
  <si>
    <t>Executive Impressions Supervisor Wall Clock</t>
  </si>
  <si>
    <t>CA-2017-100650</t>
  </si>
  <si>
    <t>DK-13225</t>
  </si>
  <si>
    <t>CA-2017-147039</t>
  </si>
  <si>
    <t>AA-10315</t>
  </si>
  <si>
    <t>OFF-AP-10000576</t>
  </si>
  <si>
    <t>Belkin 325VA UPS Surge Protector, 6'</t>
  </si>
  <si>
    <t>CA-2017-137085</t>
  </si>
  <si>
    <t>US-2017-126081</t>
  </si>
  <si>
    <t>Mesquite</t>
  </si>
  <si>
    <t>OFF-PA-10003953</t>
  </si>
  <si>
    <t>Xerox 218</t>
  </si>
  <si>
    <t>CA-2017-138149</t>
  </si>
  <si>
    <t>WB-21850</t>
  </si>
  <si>
    <t>OFF-ST-10002974</t>
  </si>
  <si>
    <t>Trav-L-File Heavy-Duty Shuttle II, Black</t>
  </si>
  <si>
    <t>OFF-AR-10000255</t>
  </si>
  <si>
    <t>Newell 328</t>
  </si>
  <si>
    <t>TEC-AC-10001284</t>
  </si>
  <si>
    <t>Enermax Briskie RF Wireless Keyboard and Mouse Combo</t>
  </si>
  <si>
    <t>CA-2017-143574</t>
  </si>
  <si>
    <t>Milford</t>
  </si>
  <si>
    <t>FUR-BO-10002598</t>
  </si>
  <si>
    <t>Hon Metal Bookcases, Putty</t>
  </si>
  <si>
    <t>OFF-SU-10002537</t>
  </si>
  <si>
    <t>Acme Box Cutter Scissors</t>
  </si>
  <si>
    <t>CA-2017-137449</t>
  </si>
  <si>
    <t>OFF-AP-10000240</t>
  </si>
  <si>
    <t>Belkin F9G930V10-GRY 9 Outlet Surge</t>
  </si>
  <si>
    <t>FUR-TA-10002855</t>
  </si>
  <si>
    <t>Bevis Round Conference Table Top &amp; Single Column Base</t>
  </si>
  <si>
    <t>FUR-BO-10000780</t>
  </si>
  <si>
    <t>O'Sullivan Plantations 2-Door Library in Landvery Oak</t>
  </si>
  <si>
    <t>CA-2017-102946</t>
  </si>
  <si>
    <t>VP-21730</t>
  </si>
  <si>
    <t>US-2017-102890</t>
  </si>
  <si>
    <t>SG-20470</t>
  </si>
  <si>
    <t>FUR-TA-10000577</t>
  </si>
  <si>
    <t>Bretford CR4500 Series Slim Rectangular Table</t>
  </si>
  <si>
    <t>CA-2017-131695</t>
  </si>
  <si>
    <t>RA-19285</t>
  </si>
  <si>
    <t>OFF-ST-10001476</t>
  </si>
  <si>
    <t>Steel Personal Filing/Posting Tote</t>
  </si>
  <si>
    <t>FUR-FU-10002045</t>
  </si>
  <si>
    <t>Executive Impressions 14"</t>
  </si>
  <si>
    <t>CA-2017-163006</t>
  </si>
  <si>
    <t>FUR-CH-10000229</t>
  </si>
  <si>
    <t>Global Enterprise Series Seating High-Back Swivel/Tilt Chairs</t>
  </si>
  <si>
    <t>FUR-FU-10003799</t>
  </si>
  <si>
    <t>Seth Thomas 13 1/2" Wall Clock</t>
  </si>
  <si>
    <t>CA-2017-125745</t>
  </si>
  <si>
    <t>DV-13045</t>
  </si>
  <si>
    <t>CA-2017-109393</t>
  </si>
  <si>
    <t>FUR-BO-10003966</t>
  </si>
  <si>
    <t>Sauder Facets Collection Library, Sky Alder Finish</t>
  </si>
  <si>
    <t>US-2017-113201</t>
  </si>
  <si>
    <t>CA-2017-164112</t>
  </si>
  <si>
    <t>US-2017-148362</t>
  </si>
  <si>
    <t>OFF-BI-10003656</t>
  </si>
  <si>
    <t>Fellowes PB200 Plastic Comb Binding Machine</t>
  </si>
  <si>
    <t>OFF-PA-10003441</t>
  </si>
  <si>
    <t>Xerox 226</t>
  </si>
  <si>
    <t>CA-2017-107958</t>
  </si>
  <si>
    <t>US-2017-126179</t>
  </si>
  <si>
    <t>CS-12460</t>
  </si>
  <si>
    <t>CA-2017-124828</t>
  </si>
  <si>
    <t>CA-2017-111647</t>
  </si>
  <si>
    <t>TEC-PH-10002726</t>
  </si>
  <si>
    <t>netTALK DUO VoIP Telephone Service</t>
  </si>
  <si>
    <t>CA-2017-121503</t>
  </si>
  <si>
    <t>TEC-MA-10003674</t>
  </si>
  <si>
    <t>Hewlett-Packard Deskjet 5550 Printer</t>
  </si>
  <si>
    <t>CA-2017-140053</t>
  </si>
  <si>
    <t>CA-12265</t>
  </si>
  <si>
    <t>Farmington</t>
  </si>
  <si>
    <t>FUR-FU-10003708</t>
  </si>
  <si>
    <t>Tenex Traditional Chairmats for Medium Pile Carpet, Standard Lip, 36" x 48"</t>
  </si>
  <si>
    <t>US-2017-111024</t>
  </si>
  <si>
    <t>OFF-PA-10000174</t>
  </si>
  <si>
    <t>Message Book, Wirebound, Four 5 1/2" X 4" Forms/Pg., 200 Dupl. Sets/Book</t>
  </si>
  <si>
    <t>FUR-TA-10002041</t>
  </si>
  <si>
    <t>Bevis Round Conference Table Top, X-Base</t>
  </si>
  <si>
    <t>OFF-PA-10002246</t>
  </si>
  <si>
    <t>Wirebound Four 2-3/4 x 5 Forms per Page, 400 Sets per Book</t>
  </si>
  <si>
    <t>CA-2017-168109</t>
  </si>
  <si>
    <t>JK-15640</t>
  </si>
  <si>
    <t>TEC-MA-10001148</t>
  </si>
  <si>
    <t>Okidata MB491 Multifunction Printer</t>
  </si>
  <si>
    <t>Plantronics Savi W720 Multi-Device Wireless Headset System</t>
  </si>
  <si>
    <t>TEC-PH-10000702</t>
  </si>
  <si>
    <t>Square Credit Card Reader, 4 1/2" x 4 1/2" x 1", White</t>
  </si>
  <si>
    <t>US-2017-129777</t>
  </si>
  <si>
    <t>FM-14290</t>
  </si>
  <si>
    <t>CA-2017-169124</t>
  </si>
  <si>
    <t>Citrus Heights</t>
  </si>
  <si>
    <t>CA-2017-139437</t>
  </si>
  <si>
    <t>US-2017-166233</t>
  </si>
  <si>
    <t>MO-17950</t>
  </si>
  <si>
    <t>CA-2017-106747</t>
  </si>
  <si>
    <t>TS-21505</t>
  </si>
  <si>
    <t>CA-2017-100223</t>
  </si>
  <si>
    <t>OFF-PA-10002195</t>
  </si>
  <si>
    <t>Xerox 1966</t>
  </si>
  <si>
    <t>CA-2017-104388</t>
  </si>
  <si>
    <t>US-2017-124303</t>
  </si>
  <si>
    <t>FH-14365</t>
  </si>
  <si>
    <t>OFF-PA-10002749</t>
  </si>
  <si>
    <t>Wirebound Message Books, 5-1/2 x 4 Forms, 2 or 4 Forms per Page</t>
  </si>
  <si>
    <t>US-2017-152492</t>
  </si>
  <si>
    <t>AH-10585</t>
  </si>
  <si>
    <t>FUR-CH-10000155</t>
  </si>
  <si>
    <t>Global Comet Stacking Armless Chair</t>
  </si>
  <si>
    <t>US-2017-101784</t>
  </si>
  <si>
    <t>PO-18850</t>
  </si>
  <si>
    <t>CA-2017-105053</t>
  </si>
  <si>
    <t>OFF-BI-10001634</t>
  </si>
  <si>
    <t>Wilson Jones Active Use Binders</t>
  </si>
  <si>
    <t>CA-2017-155152</t>
  </si>
  <si>
    <t>MP-17965</t>
  </si>
  <si>
    <t>Warwick</t>
  </si>
  <si>
    <t>TEC-AC-10004353</t>
  </si>
  <si>
    <t>Hypercom P1300 Pinpad</t>
  </si>
  <si>
    <t>US-2017-169551</t>
  </si>
  <si>
    <t>OFF-PA-10004100</t>
  </si>
  <si>
    <t>Xerox 216</t>
  </si>
  <si>
    <t>TEC-PH-10001363</t>
  </si>
  <si>
    <t>Apple iPhone 5S</t>
  </si>
  <si>
    <t>TEC-AC-10002018</t>
  </si>
  <si>
    <t>AmazonBasics 3-Button USB Wired Mouse</t>
  </si>
  <si>
    <t>CA-2017-106824</t>
  </si>
  <si>
    <t>OFF-FA-10001135</t>
  </si>
  <si>
    <t>Brites Rubber Bands, 1 1/2 oz. Box</t>
  </si>
  <si>
    <t>CA-2017-134306</t>
  </si>
  <si>
    <t>OFF-AR-10004027</t>
  </si>
  <si>
    <t>Binney &amp; Smith inkTank Erasable Desk Highlighter, Chisel Tip, Yellow, 12/Box</t>
  </si>
  <si>
    <t>CA-2017-133249</t>
  </si>
  <si>
    <t>Pico Rivera</t>
  </si>
  <si>
    <t>FUR-FU-10001588</t>
  </si>
  <si>
    <t>Deflect-o SuperTray Unbreakable Stackable Tray, Letter, Black</t>
  </si>
  <si>
    <t>CA-2017-108560</t>
  </si>
  <si>
    <t>JC-15385</t>
  </si>
  <si>
    <t>FUR-FU-10002937</t>
  </si>
  <si>
    <t>GE 48" Fluorescent Tube, Cool White Energy Saver, 34 Watts, 30/Box</t>
  </si>
  <si>
    <t>OFF-LA-10003930</t>
  </si>
  <si>
    <t>Dot Matrix Printer Tape Reel Labels, White, 5000/Box</t>
  </si>
  <si>
    <t>TEC-AC-10003063</t>
  </si>
  <si>
    <t>Micro Innovations USB RF Wireless Keyboard with Mouse</t>
  </si>
  <si>
    <t>CA-2017-150189</t>
  </si>
  <si>
    <t>San Mateo</t>
  </si>
  <si>
    <t>OFF-LA-10002762</t>
  </si>
  <si>
    <t>Avery 485</t>
  </si>
  <si>
    <t>CA-2017-138464</t>
  </si>
  <si>
    <t>OFF-AR-10004757</t>
  </si>
  <si>
    <t>Crayola Colored Pencils</t>
  </si>
  <si>
    <t>CA-2017-140480</t>
  </si>
  <si>
    <t>HE-14800</t>
  </si>
  <si>
    <t>FUR-FU-10003247</t>
  </si>
  <si>
    <t>36X48 HARDFLOOR CHAIRMAT</t>
  </si>
  <si>
    <t>FUR-FU-10001057</t>
  </si>
  <si>
    <t>Tensor Track Tree Floor Lamp</t>
  </si>
  <si>
    <t>CA-2017-111759</t>
  </si>
  <si>
    <t>MR-17545</t>
  </si>
  <si>
    <t>OFF-PA-10003127</t>
  </si>
  <si>
    <t>US-2017-100209</t>
  </si>
  <si>
    <t>CA-2017-115651</t>
  </si>
  <si>
    <t>OFF-AR-10001130</t>
  </si>
  <si>
    <t>Quartet Alpha White Chalk, 12/Pack</t>
  </si>
  <si>
    <t>CA-2017-132122</t>
  </si>
  <si>
    <t>CA-2017-145128</t>
  </si>
  <si>
    <t>SM-20320</t>
  </si>
  <si>
    <t>CA-2017-121083</t>
  </si>
  <si>
    <t>OFF-PA-10001497</t>
  </si>
  <si>
    <t>Xerox 1914</t>
  </si>
  <si>
    <t>OFF-ST-10002554</t>
  </si>
  <si>
    <t>Tennsco Industrial Shelving</t>
  </si>
  <si>
    <t>OFF-AR-10002987</t>
  </si>
  <si>
    <t>Prismacolor Color Pencil Set</t>
  </si>
  <si>
    <t>CA-2017-128629</t>
  </si>
  <si>
    <t>FUR-FU-10000771</t>
  </si>
  <si>
    <t>Eldon 200 Class Desk Accessories, Smoke</t>
  </si>
  <si>
    <t>CA-2017-127460</t>
  </si>
  <si>
    <t>FG-14260</t>
  </si>
  <si>
    <t>CA-2017-169012</t>
  </si>
  <si>
    <t>BF-11275</t>
  </si>
  <si>
    <t>OFF-AP-10003278</t>
  </si>
  <si>
    <t>Belkin 7-Outlet SurgeMaster Home Series</t>
  </si>
  <si>
    <t>CA-2017-164959</t>
  </si>
  <si>
    <t>OFF-LA-10004272</t>
  </si>
  <si>
    <t>Avery 482</t>
  </si>
  <si>
    <t>CA-2017-156818</t>
  </si>
  <si>
    <t>CA-2017-127656</t>
  </si>
  <si>
    <t>NW-18400</t>
  </si>
  <si>
    <t>Waterloo</t>
  </si>
  <si>
    <t>OFF-AR-10001166</t>
  </si>
  <si>
    <t>CA-2017-162015</t>
  </si>
  <si>
    <t>KB-16240</t>
  </si>
  <si>
    <t>CA-2017-136623</t>
  </si>
  <si>
    <t>TS-21430</t>
  </si>
  <si>
    <t>TEC-PH-10000004</t>
  </si>
  <si>
    <t>Belkin iPhone and iPad Lightning Cable</t>
  </si>
  <si>
    <t>OFF-BI-10003708</t>
  </si>
  <si>
    <t>Acco Four Pocket Poly Ring Binder with Label Holder, Smoke, 1"</t>
  </si>
  <si>
    <t>CA-2017-106047</t>
  </si>
  <si>
    <t>CA-2017-136364</t>
  </si>
  <si>
    <t>TEC-PH-10003885</t>
  </si>
  <si>
    <t>Cisco SPA508G</t>
  </si>
  <si>
    <t>CA-2017-102155</t>
  </si>
  <si>
    <t>RR-19525</t>
  </si>
  <si>
    <t>Overland Park</t>
  </si>
  <si>
    <t>CA-2017-121048</t>
  </si>
  <si>
    <t>OFF-FA-10000490</t>
  </si>
  <si>
    <t>OIC Binder Clips, Mini, 1/4" Capacity, Black</t>
  </si>
  <si>
    <t>OFF-AR-10004042</t>
  </si>
  <si>
    <t>BOSTON Model 1800 Electric Pencil Sharpeners, Putty/Woodgrain</t>
  </si>
  <si>
    <t>TEC-AC-10000991</t>
  </si>
  <si>
    <t>Sony Micro Vault Click 8 GB USB 2.0 Flash Drive</t>
  </si>
  <si>
    <t>US-2017-161935</t>
  </si>
  <si>
    <t>OFF-PA-10000605</t>
  </si>
  <si>
    <t>Xerox 1950</t>
  </si>
  <si>
    <t>OFF-ST-10001837</t>
  </si>
  <si>
    <t>SAFCO Mobile Desk Side File, Wire Frame</t>
  </si>
  <si>
    <t>CA-2017-166142</t>
  </si>
  <si>
    <t>OFF-BI-10004094</t>
  </si>
  <si>
    <t>GBC Standard Plastic Binding Systems Combs</t>
  </si>
  <si>
    <t>FUR-TA-10004607</t>
  </si>
  <si>
    <t>Hon 2111 Invitation Series Straight Table</t>
  </si>
  <si>
    <t>CA-2017-164378</t>
  </si>
  <si>
    <t>OFF-AR-10001177</t>
  </si>
  <si>
    <t>Newell 349</t>
  </si>
  <si>
    <t>OFF-LA-10000634</t>
  </si>
  <si>
    <t>Avery 509</t>
  </si>
  <si>
    <t>TEC-AC-10004708</t>
  </si>
  <si>
    <t>Sony 32GB Class 10 Micro SDHC R40 Memory Card</t>
  </si>
  <si>
    <t>FUR-CH-10002084</t>
  </si>
  <si>
    <t>Hon Mobius Operator's Chair</t>
  </si>
  <si>
    <t>OFF-PA-10004519</t>
  </si>
  <si>
    <t>Spiral Phone Message Books with Labels by Adams</t>
  </si>
  <si>
    <t>US-2017-128951</t>
  </si>
  <si>
    <t>Suffolk</t>
  </si>
  <si>
    <t>OFF-AP-10002191</t>
  </si>
  <si>
    <t>Belkin 8 Outlet SurgeMaster II Gold Surge Protector</t>
  </si>
  <si>
    <t>FUR-TA-10004575</t>
  </si>
  <si>
    <t>Hon 5100 Series Wood Tables</t>
  </si>
  <si>
    <t>OFF-PA-10003177</t>
  </si>
  <si>
    <t>Xerox 1999</t>
  </si>
  <si>
    <t>US-2017-156909</t>
  </si>
  <si>
    <t>SF-20065</t>
  </si>
  <si>
    <t>FUR-CH-10002774</t>
  </si>
  <si>
    <t>Global Deluxe Stacking Chair, Gray</t>
  </si>
  <si>
    <t>CA-2017-109778</t>
  </si>
  <si>
    <t>Woodstock</t>
  </si>
  <si>
    <t>US-2017-152842</t>
  </si>
  <si>
    <t>NF-18385</t>
  </si>
  <si>
    <t>CA-2017-139948</t>
  </si>
  <si>
    <t>SW-20455</t>
  </si>
  <si>
    <t>US-2017-105046</t>
  </si>
  <si>
    <t>Rome</t>
  </si>
  <si>
    <t>TEC-PH-10004536</t>
  </si>
  <si>
    <t>Avaya 5420 Digital phone</t>
  </si>
  <si>
    <t>OFF-PA-10004353</t>
  </si>
  <si>
    <t>Southworth 25% Cotton Premium Laser Paper and Envelopes</t>
  </si>
  <si>
    <t>DAX Solid Wood Frames</t>
  </si>
  <si>
    <t>CA-2017-126662</t>
  </si>
  <si>
    <t>TEC-CO-10004202</t>
  </si>
  <si>
    <t>Brother DCP1000 Digital 3 in 1 Multifunction Machine</t>
  </si>
  <si>
    <t>CA-2017-142342</t>
  </si>
  <si>
    <t>AJ-10795</t>
  </si>
  <si>
    <t>OFF-PA-10004609</t>
  </si>
  <si>
    <t>Xerox 221</t>
  </si>
  <si>
    <t>OFF-EN-10002592</t>
  </si>
  <si>
    <t>FUR-BO-10002613</t>
  </si>
  <si>
    <t>Atlantic Metals Mobile 4-Shelf Bookcases, Custom Colors</t>
  </si>
  <si>
    <t>US-2017-142573</t>
  </si>
  <si>
    <t>OFF-PA-10000246</t>
  </si>
  <si>
    <t>Riverleaf Stik-Withit Designer Note Cubes</t>
  </si>
  <si>
    <t>OFF-BI-10003350</t>
  </si>
  <si>
    <t>Acco Expandable Hanging Binders</t>
  </si>
  <si>
    <t>US-2017-165358</t>
  </si>
  <si>
    <t>SV-20365</t>
  </si>
  <si>
    <t>TEC-CO-10001943</t>
  </si>
  <si>
    <t>Canon PC-428 Personal Copier</t>
  </si>
  <si>
    <t>OFF-SU-10004768</t>
  </si>
  <si>
    <t>Acme Kleencut Forged Steel Scissors</t>
  </si>
  <si>
    <t>CA-2017-118640</t>
  </si>
  <si>
    <t>FUR-FU-10001475</t>
  </si>
  <si>
    <t>Contract Clock, 14", Brown</t>
  </si>
  <si>
    <t>CA-2017-122035</t>
  </si>
  <si>
    <t>Sioux Falls</t>
  </si>
  <si>
    <t>South Dakota</t>
  </si>
  <si>
    <t>OFF-AP-10002118</t>
  </si>
  <si>
    <t>1.7 Cubic Foot Compact "Cube" Office Refrigerators</t>
  </si>
  <si>
    <t>OFF-BI-10000404</t>
  </si>
  <si>
    <t>Avery Printable Repositionable Plastic Tabs</t>
  </si>
  <si>
    <t>FUR-CH-10003833</t>
  </si>
  <si>
    <t>Novimex Fabric Task Chair</t>
  </si>
  <si>
    <t>TEC-AC-10003095</t>
  </si>
  <si>
    <t>Logitech G35 7.1-Channel Surround Sound Headset</t>
  </si>
  <si>
    <t>CA-2017-150497</t>
  </si>
  <si>
    <t>OFF-BI-10004600</t>
  </si>
  <si>
    <t>Ibico Ibimaster 300 Manual Binding System</t>
  </si>
  <si>
    <t>US-2017-108343</t>
  </si>
  <si>
    <t>AR-10825</t>
  </si>
  <si>
    <t>FUR-CH-10002780</t>
  </si>
  <si>
    <t>Office Star - Task Chair with Contemporary Loop Arms</t>
  </si>
  <si>
    <t>US-2017-127719</t>
  </si>
  <si>
    <t>US-2017-158505</t>
  </si>
  <si>
    <t>SF-20200</t>
  </si>
  <si>
    <t>Utah</t>
  </si>
  <si>
    <t>OFF-AR-10001044</t>
  </si>
  <si>
    <t>BOSTON Ranger #55 Pencil Sharpener, Black</t>
  </si>
  <si>
    <t>US-2017-160465</t>
  </si>
  <si>
    <t>SW-20350</t>
  </si>
  <si>
    <t>OFF-BI-10001670</t>
  </si>
  <si>
    <t>Vinyl Sectional Post Binders</t>
  </si>
  <si>
    <t>OFF-ST-10000136</t>
  </si>
  <si>
    <t>Letter Size File</t>
  </si>
  <si>
    <t>TEC-PH-10004522</t>
  </si>
  <si>
    <t>Dexim XPower Skin Super-Thin Power Case for iPhone 5 - Black</t>
  </si>
  <si>
    <t>CA-2017-104731</t>
  </si>
  <si>
    <t>OFF-AR-10003727</t>
  </si>
  <si>
    <t>Berol Giant Pencil Sharpener</t>
  </si>
  <si>
    <t>FUR-FU-10003274</t>
  </si>
  <si>
    <t>Regeneration Desk Collection</t>
  </si>
  <si>
    <t>CA-2017-145429</t>
  </si>
  <si>
    <t>OFF-PA-10003205</t>
  </si>
  <si>
    <t>Wirebound Message Forms, Four 2 3/4 x 5 Forms per Page, Pink Paper</t>
  </si>
  <si>
    <t>FUR-CH-10000988</t>
  </si>
  <si>
    <t>Hon Olson Stacker Stools</t>
  </si>
  <si>
    <t>OFF-BI-10001524</t>
  </si>
  <si>
    <t>GBC Premium Transparent Covers with Diagonal Lined Pattern</t>
  </si>
  <si>
    <t>US-2017-123204</t>
  </si>
  <si>
    <t>CA-2017-118724</t>
  </si>
  <si>
    <t>OFF-AR-10003469</t>
  </si>
  <si>
    <t>Nontoxic Chalk</t>
  </si>
  <si>
    <t>US-2017-123834</t>
  </si>
  <si>
    <t>GM-14500</t>
  </si>
  <si>
    <t>Pharr</t>
  </si>
  <si>
    <t>FUR-TA-10001676</t>
  </si>
  <si>
    <t>Hon 61000 Series Interactive Training Tables</t>
  </si>
  <si>
    <t>CA-2017-103478</t>
  </si>
  <si>
    <t>KL-16555</t>
  </si>
  <si>
    <t>CA-2017-145093</t>
  </si>
  <si>
    <t>PT-19090</t>
  </si>
  <si>
    <t>OFF-BI-10001116</t>
  </si>
  <si>
    <t>Wilson Jones 1" Hanging DublLock Ring Binders</t>
  </si>
  <si>
    <t>CA-2017-109750</t>
  </si>
  <si>
    <t>US-2017-106551</t>
  </si>
  <si>
    <t>EB-13930</t>
  </si>
  <si>
    <t>FUR-CH-10004997</t>
  </si>
  <si>
    <t>Hon Every-Day Series Multi-Task Chairs</t>
  </si>
  <si>
    <t>CA-2017-117240</t>
  </si>
  <si>
    <t>US-2017-169320</t>
  </si>
  <si>
    <t>LH-16900</t>
  </si>
  <si>
    <t>Elkhart</t>
  </si>
  <si>
    <t>TEC-AC-10002550</t>
  </si>
  <si>
    <t>Memorex 25GB 6X Branded Blu-Ray Recordable Disc, 30/Pack</t>
  </si>
  <si>
    <t>CA-2017-103506</t>
  </si>
  <si>
    <t>LR-17035</t>
  </si>
  <si>
    <t>CA-2017-125367</t>
  </si>
  <si>
    <t>NM-18445</t>
  </si>
  <si>
    <t>OFF-BI-10002412</t>
  </si>
  <si>
    <t>Wilson Jones “Snap” Scratch Pad Binder Tool for Ring Binders</t>
  </si>
  <si>
    <t>US-2017-101721</t>
  </si>
  <si>
    <t>OFF-PA-10003641</t>
  </si>
  <si>
    <t>Xerox 1909</t>
  </si>
  <si>
    <t>CA-2017-118346</t>
  </si>
  <si>
    <t>Kenosha</t>
  </si>
  <si>
    <t>CA-2017-133718</t>
  </si>
  <si>
    <t>TB-21520</t>
  </si>
  <si>
    <t>OFF-PA-10002689</t>
  </si>
  <si>
    <t>Weyerhaeuser First Choice Laser/Copy Paper (20Lb. and 88 Bright)</t>
  </si>
  <si>
    <t>CA-2017-110940</t>
  </si>
  <si>
    <t>AZ-10750</t>
  </si>
  <si>
    <t>OFF-AR-10000380</t>
  </si>
  <si>
    <t>Hunt PowerHouse Electric Pencil Sharpener, Blue</t>
  </si>
  <si>
    <t>US-2017-135013</t>
  </si>
  <si>
    <t>CA-2017-169810</t>
  </si>
  <si>
    <t>CA-2017-125640</t>
  </si>
  <si>
    <t>CA-2017-121293</t>
  </si>
  <si>
    <t>FUR-TA-10001771</t>
  </si>
  <si>
    <t>Bush Cubix Conference Tables, Fully Assembled</t>
  </si>
  <si>
    <t>OFF-ST-10000060</t>
  </si>
  <si>
    <t>Fellowes Bankers Box Staxonsteel Drawer File/Stacking System</t>
  </si>
  <si>
    <t>CA-2017-167549</t>
  </si>
  <si>
    <t>FUR-TA-10004767</t>
  </si>
  <si>
    <t>Safco Drafting Table</t>
  </si>
  <si>
    <t>US-2017-167318</t>
  </si>
  <si>
    <t>TEC-AC-10003870</t>
  </si>
  <si>
    <t>Logitech Z-906 Speaker sys - home theater - 5.1-CH</t>
  </si>
  <si>
    <t>CA-2017-123239</t>
  </si>
  <si>
    <t>MG-18145</t>
  </si>
  <si>
    <t>FUR-FU-10001602</t>
  </si>
  <si>
    <t>Eldon Delta Triangular Chair Mat, 52" x 58", Clear</t>
  </si>
  <si>
    <t>CA-2017-108791</t>
  </si>
  <si>
    <t>Yonkers</t>
  </si>
  <si>
    <t>CA-2017-133046</t>
  </si>
  <si>
    <t>DK-13375</t>
  </si>
  <si>
    <t>OFF-PA-10003883</t>
  </si>
  <si>
    <t>Message Book, Phone, Wirebound Standard Line Memo, 2 3/4" X 5"</t>
  </si>
  <si>
    <t>CA-2017-107209</t>
  </si>
  <si>
    <t>Global Value Mid-Back Manager's Chair, Gray</t>
  </si>
  <si>
    <t>CA-2017-130841</t>
  </si>
  <si>
    <t>MH-17620</t>
  </si>
  <si>
    <t>OFF-ST-10001580</t>
  </si>
  <si>
    <t>Super Decoflex Portable Personal File</t>
  </si>
  <si>
    <t>CA-2017-101483</t>
  </si>
  <si>
    <t>OFF-AP-10002082</t>
  </si>
  <si>
    <t>Holmes HEPA Air Purifier</t>
  </si>
  <si>
    <t>TEC-PH-10003442</t>
  </si>
  <si>
    <t>Samsung Replacement EH64AVFWE Premium Headset</t>
  </si>
  <si>
    <t>OFF-AR-10002833</t>
  </si>
  <si>
    <t>Newell 322</t>
  </si>
  <si>
    <t>US-2017-113852</t>
  </si>
  <si>
    <t>GW-14605</t>
  </si>
  <si>
    <t>CA-2017-130771</t>
  </si>
  <si>
    <t>LA-16780</t>
  </si>
  <si>
    <t>OFF-FA-10003059</t>
  </si>
  <si>
    <t>Assorted Color Push Pins</t>
  </si>
  <si>
    <t>TEC-PH-10002496</t>
  </si>
  <si>
    <t>Cisco SPA301</t>
  </si>
  <si>
    <t>CA-2017-146031</t>
  </si>
  <si>
    <t>OFF-AR-10002656</t>
  </si>
  <si>
    <t>Sanford Liquid Accent Highlighters</t>
  </si>
  <si>
    <t>US-2017-130953</t>
  </si>
  <si>
    <t>RF-19735</t>
  </si>
  <si>
    <t>OFF-BI-10004828</t>
  </si>
  <si>
    <t>GBC Poly Designer Binding Covers</t>
  </si>
  <si>
    <t>OFF-AP-10002311</t>
  </si>
  <si>
    <t>Holmes Replacement Filter for HEPA Air Cleaner, Very Large Room, HEPA Filter</t>
  </si>
  <si>
    <t>US-2017-115301</t>
  </si>
  <si>
    <t>CA-2017-167913</t>
  </si>
  <si>
    <t>Mission Viejo</t>
  </si>
  <si>
    <t>OFF-ST-10000585</t>
  </si>
  <si>
    <t>Economy Rollaway Files</t>
  </si>
  <si>
    <t>OFF-LA-10002787</t>
  </si>
  <si>
    <t>Avery 480</t>
  </si>
  <si>
    <t>CA-2017-155740</t>
  </si>
  <si>
    <t>CA-2017-141103</t>
  </si>
  <si>
    <t>CA-2017-121909</t>
  </si>
  <si>
    <t>CA-2017-125752</t>
  </si>
  <si>
    <t>Fort Lauderdale</t>
  </si>
  <si>
    <t>CA-2017-115805</t>
  </si>
  <si>
    <t>KW-16435</t>
  </si>
  <si>
    <t>CA-2017-161102</t>
  </si>
  <si>
    <t>OFF-ST-10003442</t>
  </si>
  <si>
    <t>Eldon Portable Mobile Manager</t>
  </si>
  <si>
    <t>US-2017-165869</t>
  </si>
  <si>
    <t>OFF-AP-10002472</t>
  </si>
  <si>
    <t>3M Office Air Cleaner</t>
  </si>
  <si>
    <t>CA-2017-126144</t>
  </si>
  <si>
    <t>GM-14680</t>
  </si>
  <si>
    <t>TEC-PH-10001079</t>
  </si>
  <si>
    <t>Polycom SoundPoint Pro SE-225 Corded phone</t>
  </si>
  <si>
    <t>CA-2017-147032</t>
  </si>
  <si>
    <t>OFF-PA-10003256</t>
  </si>
  <si>
    <t>Avery Personal Creations Heavyweight Cards</t>
  </si>
  <si>
    <t>CA-2017-135034</t>
  </si>
  <si>
    <t>CA-2017-133235</t>
  </si>
  <si>
    <t>CA-2017-162691</t>
  </si>
  <si>
    <t>TEC-MA-10000488</t>
  </si>
  <si>
    <t>Bady BDG101FRU Card Printer</t>
  </si>
  <si>
    <t>OFF-PA-10003729</t>
  </si>
  <si>
    <t>Xerox 1998</t>
  </si>
  <si>
    <t>CA-2017-124576</t>
  </si>
  <si>
    <t>Salinas</t>
  </si>
  <si>
    <t>CA-2017-168942</t>
  </si>
  <si>
    <t>EM-13960</t>
  </si>
  <si>
    <t>CA-2017-165386</t>
  </si>
  <si>
    <t>CM-12190</t>
  </si>
  <si>
    <t>FUR-BO-10003034</t>
  </si>
  <si>
    <t>O'Sullivan Elevations Bookcase, Cherry Finish</t>
  </si>
  <si>
    <t>CA-2017-168396</t>
  </si>
  <si>
    <t>FUR-FU-10000723</t>
  </si>
  <si>
    <t>Deflect-o EconoMat Studded, No Bevel Mat for Low Pile Carpeting</t>
  </si>
  <si>
    <t>US-2017-143175</t>
  </si>
  <si>
    <t>CA-2017-140781</t>
  </si>
  <si>
    <t>Bloomington</t>
  </si>
  <si>
    <t>CA-2017-141747</t>
  </si>
  <si>
    <t>SC-20230</t>
  </si>
  <si>
    <t>OFF-ST-10003996</t>
  </si>
  <si>
    <t>Letter/Legal File Tote with Clear Snap-On Lid, Black Granite</t>
  </si>
  <si>
    <t>CA-2017-163566</t>
  </si>
  <si>
    <t>OFF-LA-10004484</t>
  </si>
  <si>
    <t>Avery 476</t>
  </si>
  <si>
    <t>CA-2017-132738</t>
  </si>
  <si>
    <t>Loveland</t>
  </si>
  <si>
    <t>CA-2017-146367</t>
  </si>
  <si>
    <t>CA-2017-117695</t>
  </si>
  <si>
    <t>CA-2017-154676</t>
  </si>
  <si>
    <t>OFF-ST-10001172</t>
  </si>
  <si>
    <t>Tennsco Lockers, Sand</t>
  </si>
  <si>
    <t>CA-2017-128328</t>
  </si>
  <si>
    <t>OFF-LA-10003498</t>
  </si>
  <si>
    <t>Avery 475</t>
  </si>
  <si>
    <t>CA-2017-161200</t>
  </si>
  <si>
    <t>FUR-FU-10001706</t>
  </si>
  <si>
    <t>Longer-Life Soft White Bulbs</t>
  </si>
  <si>
    <t>CA-2017-136609</t>
  </si>
  <si>
    <t>Cedar Hill</t>
  </si>
  <si>
    <t>CA-2017-151981</t>
  </si>
  <si>
    <t>GM-14455</t>
  </si>
  <si>
    <t>OFF-LA-10002195</t>
  </si>
  <si>
    <t>Avery 481</t>
  </si>
  <si>
    <t>CA-2017-168172</t>
  </si>
  <si>
    <t>CA-2017-163321</t>
  </si>
  <si>
    <t>CA-2017-117023</t>
  </si>
  <si>
    <t>US-2017-155999</t>
  </si>
  <si>
    <t>JK-15370</t>
  </si>
  <si>
    <t>TEC-PH-10000439</t>
  </si>
  <si>
    <t>GE DSL Phone Line Filter</t>
  </si>
  <si>
    <t>CA-2017-158344</t>
  </si>
  <si>
    <t>CC-12475</t>
  </si>
  <si>
    <t>Moorhead</t>
  </si>
  <si>
    <t>CA-2017-115175</t>
  </si>
  <si>
    <t>CA-2017-110821</t>
  </si>
  <si>
    <t>OFF-ST-10002790</t>
  </si>
  <si>
    <t>Safco Industrial Shelving</t>
  </si>
  <si>
    <t>CA-2017-156776</t>
  </si>
  <si>
    <t>TEC-PH-10002415</t>
  </si>
  <si>
    <t>Polycom VoiceStation 500 Conference phone</t>
  </si>
  <si>
    <t>OFF-BI-10000216</t>
  </si>
  <si>
    <t>Mead 1st Gear 2" Zipper Binder, Asst. Colors</t>
  </si>
  <si>
    <t>TEC-AC-10004803</t>
  </si>
  <si>
    <t>Sony Micro Vault Click 4 GB USB 2.0 Flash Drive</t>
  </si>
  <si>
    <t>FUR-CH-10002317</t>
  </si>
  <si>
    <t>Global Enterprise Series Seating Low-Back Swivel/Tilt Chairs</t>
  </si>
  <si>
    <t>OFF-AP-10002534</t>
  </si>
  <si>
    <t>3.6 Cubic Foot Counter Height Office Refrigerator</t>
  </si>
  <si>
    <t>CA-2017-143063</t>
  </si>
  <si>
    <t>IL-15100</t>
  </si>
  <si>
    <t>CA-2017-145443</t>
  </si>
  <si>
    <t>SC-20695</t>
  </si>
  <si>
    <t>OFF-PA-10003302</t>
  </si>
  <si>
    <t>Xerox 1906</t>
  </si>
  <si>
    <t>CA-2017-139311</t>
  </si>
  <si>
    <t>SF-20965</t>
  </si>
  <si>
    <t>Bedford</t>
  </si>
  <si>
    <t>OFF-AR-10004582</t>
  </si>
  <si>
    <t>BIC Brite Liner Grip Highlighters</t>
  </si>
  <si>
    <t>CA-2017-160899</t>
  </si>
  <si>
    <t>DR-12940</t>
  </si>
  <si>
    <t>Lake Charles</t>
  </si>
  <si>
    <t>CA-2017-100433</t>
  </si>
  <si>
    <t>CA-2017-106537</t>
  </si>
  <si>
    <t>RH-19495</t>
  </si>
  <si>
    <t>OFF-PA-10000223</t>
  </si>
  <si>
    <t>Xerox 2000</t>
  </si>
  <si>
    <t>CA-2017-158169</t>
  </si>
  <si>
    <t>JM-16195</t>
  </si>
  <si>
    <t>Lake Forest</t>
  </si>
  <si>
    <t>US-2017-118941</t>
  </si>
  <si>
    <t>BB-11545</t>
  </si>
  <si>
    <t>FUR-CH-10002331</t>
  </si>
  <si>
    <t>Hon 4700 Series Mobuis Mid-Back Task Chairs with Adjustable Arms</t>
  </si>
  <si>
    <t>CA-2017-152310</t>
  </si>
  <si>
    <t>DK-12895</t>
  </si>
  <si>
    <t>TEC-AC-10000397</t>
  </si>
  <si>
    <t>Perixx PERIBOARD-512B, Ergonomic Split Keyboard</t>
  </si>
  <si>
    <t>OFF-BI-10004308</t>
  </si>
  <si>
    <t>Avery Legal 4-Ring Binder</t>
  </si>
  <si>
    <t>US-2017-103828</t>
  </si>
  <si>
    <t>OFF-SU-10000946</t>
  </si>
  <si>
    <t>CA-2017-167542</t>
  </si>
  <si>
    <t>CA-2017-100580</t>
  </si>
  <si>
    <t>OFF-BI-10000069</t>
  </si>
  <si>
    <t>GBC Prepunched Paper, 19-Hole, for Binding Systems, 24-lb</t>
  </si>
  <si>
    <t>CA-2017-128363</t>
  </si>
  <si>
    <t>OFF-FA-10003495</t>
  </si>
  <si>
    <t>TEC-AC-10003709</t>
  </si>
  <si>
    <t>Maxell 4.7GB DVD-R 5/Pack</t>
  </si>
  <si>
    <t>FUR-FU-10003268</t>
  </si>
  <si>
    <t>Eldon Radial Chair Mat for Low to Medium Pile Carpets</t>
  </si>
  <si>
    <t>FUR-CH-10002073</t>
  </si>
  <si>
    <t>Hon Olson Stacker Chairs</t>
  </si>
  <si>
    <t>CA-2017-169264</t>
  </si>
  <si>
    <t>CA-2017-105921</t>
  </si>
  <si>
    <t>CA-2017-138548</t>
  </si>
  <si>
    <t>OFF-AP-10002578</t>
  </si>
  <si>
    <t>Fellowes Premier Superior Surge Suppressor, 10-Outlet, With Phone and Remote</t>
  </si>
  <si>
    <t>US-2017-117723</t>
  </si>
  <si>
    <t>CA-2017-144883</t>
  </si>
  <si>
    <t>Roseville</t>
  </si>
  <si>
    <t>OFF-LA-10000305</t>
  </si>
  <si>
    <t>Avery 495</t>
  </si>
  <si>
    <t>CA-2017-122987</t>
  </si>
  <si>
    <t>OFF-ST-10004950</t>
  </si>
  <si>
    <t>Acco Perma 3000 Stacking Storage Drawers</t>
  </si>
  <si>
    <t>US-2017-111423</t>
  </si>
  <si>
    <t>CA-2017-151211</t>
  </si>
  <si>
    <t>CA-2017-133102</t>
  </si>
  <si>
    <t>OFF-SU-10000432</t>
  </si>
  <si>
    <t>Acco Side-Punched Conventional Columnar Pads</t>
  </si>
  <si>
    <t>OFF-AR-10003183</t>
  </si>
  <si>
    <t>Avery Fluorescent Highlighter Four-Color Set</t>
  </si>
  <si>
    <t>CA-2017-118892</t>
  </si>
  <si>
    <t>CA-2017-166093</t>
  </si>
  <si>
    <t>Brentwood</t>
  </si>
  <si>
    <t>OFF-PA-10003893</t>
  </si>
  <si>
    <t>Xerox 1962</t>
  </si>
  <si>
    <t>OFF-AP-10001058</t>
  </si>
  <si>
    <t>Sanyo 2.5 Cubic Foot Mid-Size Office Refrigerators</t>
  </si>
  <si>
    <t>OFF-BI-10004230</t>
  </si>
  <si>
    <t>GBC Recycled Grain Textured Covers</t>
  </si>
  <si>
    <t>CA-2017-117947</t>
  </si>
  <si>
    <t>FUR-FU-10003849</t>
  </si>
  <si>
    <t>DAX Metal Frame, Desktop, Stepped-Edge</t>
  </si>
  <si>
    <t>FUR-FU-10000521</t>
  </si>
  <si>
    <t>Seth Thomas 14" Putty-Colored Wall Clock</t>
  </si>
  <si>
    <t>CA-2017-112809</t>
  </si>
  <si>
    <t>RA-19915</t>
  </si>
  <si>
    <t>OFF-ST-10002276</t>
  </si>
  <si>
    <t>Safco Steel Mobile File Cart</t>
  </si>
  <si>
    <t>OFF-BI-10001636</t>
  </si>
  <si>
    <t>Ibico Plastic and Wire Spiral Binding Combs</t>
  </si>
  <si>
    <t>CA-2017-151358</t>
  </si>
  <si>
    <t>NF-18595</t>
  </si>
  <si>
    <t>OFF-ST-10000046</t>
  </si>
  <si>
    <t>Fellowes Super Stor/Drawer Files</t>
  </si>
  <si>
    <t>CA-2017-121027</t>
  </si>
  <si>
    <t>TEC-AC-10002253</t>
  </si>
  <si>
    <t>Imation Bio 8GB USB Flash Drive Imation Corp</t>
  </si>
  <si>
    <t>CA-2017-119809</t>
  </si>
  <si>
    <t>OFF-BI-10003925</t>
  </si>
  <si>
    <t>Fellowes PB300 Plastic Comb Binding Machine</t>
  </si>
  <si>
    <t>CA-2017-163069</t>
  </si>
  <si>
    <t>CA-2017-122028</t>
  </si>
  <si>
    <t>OFF-BI-10004817</t>
  </si>
  <si>
    <t>GBC Personal VeloBind Strips</t>
  </si>
  <si>
    <t>CA-2017-162936</t>
  </si>
  <si>
    <t>CM-12160</t>
  </si>
  <si>
    <t>New Bedford</t>
  </si>
  <si>
    <t>CA-2017-132339</t>
  </si>
  <si>
    <t>JB-15400</t>
  </si>
  <si>
    <t>CA-2017-101728</t>
  </si>
  <si>
    <t>OFF-BI-10002393</t>
  </si>
  <si>
    <t>Binder Posts</t>
  </si>
  <si>
    <t>CA-2017-115777</t>
  </si>
  <si>
    <t>DO-13645</t>
  </si>
  <si>
    <t>OFF-PA-10000552</t>
  </si>
  <si>
    <t>Xerox 200</t>
  </si>
  <si>
    <t>US-2017-100398</t>
  </si>
  <si>
    <t>Salt Lake City</t>
  </si>
  <si>
    <t>US-2017-111241</t>
  </si>
  <si>
    <t>CA-2017-137344</t>
  </si>
  <si>
    <t>EM-13810</t>
  </si>
  <si>
    <t>CA-2017-119011</t>
  </si>
  <si>
    <t>OFF-ST-10000777</t>
  </si>
  <si>
    <t>Companion Letter/Legal File, Black</t>
  </si>
  <si>
    <t>TEC-PH-10003171</t>
  </si>
  <si>
    <t>Plantronics Encore H101 Dual Earpieces Headset</t>
  </si>
  <si>
    <t>CA-2017-105326</t>
  </si>
  <si>
    <t>US-2017-114356</t>
  </si>
  <si>
    <t>CA-2017-155705</t>
  </si>
  <si>
    <t>CA-2017-126956</t>
  </si>
  <si>
    <t>Lakeville</t>
  </si>
  <si>
    <t>OFF-EN-10004459</t>
  </si>
  <si>
    <t>Security-Tint Envelopes</t>
  </si>
  <si>
    <t>US-2017-109253</t>
  </si>
  <si>
    <t>PR-18880</t>
  </si>
  <si>
    <t>Oakland</t>
  </si>
  <si>
    <t>OFF-AR-10000203</t>
  </si>
  <si>
    <t>Newell 336</t>
  </si>
  <si>
    <t>TEC-PH-10004667</t>
  </si>
  <si>
    <t>Cisco 8x8 Inc. 6753i IP Business Phone System</t>
  </si>
  <si>
    <t>FUR-TA-10001539</t>
  </si>
  <si>
    <t>Chromcraft Rectangular Conference Tables</t>
  </si>
  <si>
    <t>OFF-AP-10002867</t>
  </si>
  <si>
    <t>Fellowes Command Center 5-outlet power strip</t>
  </si>
  <si>
    <t>CA-2017-112956</t>
  </si>
  <si>
    <t>FUR-FU-10004960</t>
  </si>
  <si>
    <t>Seth Thomas 12" Clock w/ Goldtone Case</t>
  </si>
  <si>
    <t>CA-2017-144750</t>
  </si>
  <si>
    <t>OFF-PA-10003395</t>
  </si>
  <si>
    <t>Xerox 1941</t>
  </si>
  <si>
    <t>CA-2017-121489</t>
  </si>
  <si>
    <t>FUR-CH-10004698</t>
  </si>
  <si>
    <t>Padded Folding Chairs, Black, 4/Carton</t>
  </si>
  <si>
    <t>US-2017-102183</t>
  </si>
  <si>
    <t>OFF-BI-10003476</t>
  </si>
  <si>
    <t>Avery Metallic Poly Binders</t>
  </si>
  <si>
    <t>CA-2017-117646</t>
  </si>
  <si>
    <t>SC-20845</t>
  </si>
  <si>
    <t>OFF-ST-10000036</t>
  </si>
  <si>
    <t>Recycled Data-Pak for Archival Bound Computer Printouts, 12-1/2 x 12-1/2 x 16</t>
  </si>
  <si>
    <t>OFF-PA-10001950</t>
  </si>
  <si>
    <t>Southworth 25% Cotton Antique Laid Paper &amp; Envelopes</t>
  </si>
  <si>
    <t>CA-2017-131037</t>
  </si>
  <si>
    <t>FUR-TA-10001768</t>
  </si>
  <si>
    <t>Hon Racetrack Conference Tables</t>
  </si>
  <si>
    <t>US-2017-132381</t>
  </si>
  <si>
    <t>FUR-TA-10002356</t>
  </si>
  <si>
    <t>Bevis Boat-Shaped Conference Table</t>
  </si>
  <si>
    <t>CA-2017-129021</t>
  </si>
  <si>
    <t>Tallahassee</t>
  </si>
  <si>
    <t>OFF-PA-10000241</t>
  </si>
  <si>
    <t>IBM Multi-Purpose Copy Paper, 8 1/2 x 11", Case</t>
  </si>
  <si>
    <t>FUR-FU-10001852</t>
  </si>
  <si>
    <t>Eldon Regeneration Recycled Desk Accessories, Smoke</t>
  </si>
  <si>
    <t>OFF-PA-10000141</t>
  </si>
  <si>
    <t>Ampad Evidence Wirebond Steno Books, 6" x 9"</t>
  </si>
  <si>
    <t>CA-2017-123043</t>
  </si>
  <si>
    <t>AH-10195</t>
  </si>
  <si>
    <t>CA-2017-139717</t>
  </si>
  <si>
    <t>DM-13015</t>
  </si>
  <si>
    <t>CA-2017-114636</t>
  </si>
  <si>
    <t>OFF-PA-10001790</t>
  </si>
  <si>
    <t>Xerox 1910</t>
  </si>
  <si>
    <t>CA-2017-101210</t>
  </si>
  <si>
    <t>OFF-PA-10000130</t>
  </si>
  <si>
    <t>Xerox 199</t>
  </si>
  <si>
    <t>US-2017-105697</t>
  </si>
  <si>
    <t>CA-2017-159793</t>
  </si>
  <si>
    <t>CA-2017-128475</t>
  </si>
  <si>
    <t>SC-20680</t>
  </si>
  <si>
    <t>CA-2017-157350</t>
  </si>
  <si>
    <t>CA-2017-132584</t>
  </si>
  <si>
    <t>HJ-14875</t>
  </si>
  <si>
    <t>US-2017-134481</t>
  </si>
  <si>
    <t>FUR-TA-10004915</t>
  </si>
  <si>
    <t>Office Impressions End Table, 20-1/2"H x 24"W x 20"D</t>
  </si>
  <si>
    <t>US-2017-139465</t>
  </si>
  <si>
    <t>TEC-PH-10000455</t>
  </si>
  <si>
    <t>GE 30522EE2</t>
  </si>
  <si>
    <t>CA-2017-155047</t>
  </si>
  <si>
    <t>US-2017-162208</t>
  </si>
  <si>
    <t>SP-20620</t>
  </si>
  <si>
    <t>OFF-EN-10004030</t>
  </si>
  <si>
    <t>Convenience Packs of Business Envelopes</t>
  </si>
  <si>
    <t>CA-2017-161956</t>
  </si>
  <si>
    <t>Inglewood</t>
  </si>
  <si>
    <t>TEC-CO-10001571</t>
  </si>
  <si>
    <t>Sharp 1540cs Digital Laser Copier</t>
  </si>
  <si>
    <t>FUR-CH-10004886</t>
  </si>
  <si>
    <t>Bevis Steel Folding Chairs</t>
  </si>
  <si>
    <t>OFF-PA-10001289</t>
  </si>
  <si>
    <t>White Computer Printout Paper by Universal</t>
  </si>
  <si>
    <t>OFF-BI-10003650</t>
  </si>
  <si>
    <t>GBC DocuBind 300 Electric Binding Machine</t>
  </si>
  <si>
    <t>CA-2017-133501</t>
  </si>
  <si>
    <t>OFF-PA-10004888</t>
  </si>
  <si>
    <t>Xerox 217</t>
  </si>
  <si>
    <t>CA-2017-101273</t>
  </si>
  <si>
    <t>Port Saint Lucie</t>
  </si>
  <si>
    <t>CA-2017-130036</t>
  </si>
  <si>
    <t>BP-11185</t>
  </si>
  <si>
    <t>OFF-PA-10000528</t>
  </si>
  <si>
    <t>Xerox 1981</t>
  </si>
  <si>
    <t>CA-2017-163097</t>
  </si>
  <si>
    <t>CA-2017-126067</t>
  </si>
  <si>
    <t>TEC-PH-10000912</t>
  </si>
  <si>
    <t>Anker 24W Portable Micro USB Car Charger</t>
  </si>
  <si>
    <t>FUR-TA-10000617</t>
  </si>
  <si>
    <t>Hon Practical Foundations 30 x 60 Training Table, Light Gray/Charcoal</t>
  </si>
  <si>
    <t>OFF-BI-10001658</t>
  </si>
  <si>
    <t>GBC Standard Therm-A-Bind Covers</t>
  </si>
  <si>
    <t>OFF-AR-10003856</t>
  </si>
  <si>
    <t>Newell 344</t>
  </si>
  <si>
    <t>CA-2017-146920</t>
  </si>
  <si>
    <t>OFF-PA-10001461</t>
  </si>
  <si>
    <t>HP Office Paper (20Lb. and 87 Bright)</t>
  </si>
  <si>
    <t>US-2017-169502</t>
  </si>
  <si>
    <t>OFF-SU-10004115</t>
  </si>
  <si>
    <t>Acme Stainless Steel Office Snips</t>
  </si>
  <si>
    <t>CA-2017-144064</t>
  </si>
  <si>
    <t>CA-2017-104024</t>
  </si>
  <si>
    <t>CA-2017-101014</t>
  </si>
  <si>
    <t>FUR-FU-10003374</t>
  </si>
  <si>
    <t>Electrix Fluorescent Magnifier Lamps &amp; Weighted Base</t>
  </si>
  <si>
    <t>CA-2017-159884</t>
  </si>
  <si>
    <t>Tempe</t>
  </si>
  <si>
    <t>OFF-FA-10000585</t>
  </si>
  <si>
    <t>OIC Bulk Pack Metal Binder Clips</t>
  </si>
  <si>
    <t>US-2017-135062</t>
  </si>
  <si>
    <t>CA-2017-133004</t>
  </si>
  <si>
    <t>AJ-10945</t>
  </si>
  <si>
    <t>OFF-AP-10002439</t>
  </si>
  <si>
    <t>Tripp Lite Isotel 8 Ultra 8 Outlet Metal Surge</t>
  </si>
  <si>
    <t>CA-2017-107321</t>
  </si>
  <si>
    <t>AW-10930</t>
  </si>
  <si>
    <t>CA-2017-117198</t>
  </si>
  <si>
    <t>BG-11035</t>
  </si>
  <si>
    <t>CA-2017-154074</t>
  </si>
  <si>
    <t>CA-2017-127712</t>
  </si>
  <si>
    <t>OFF-SU-10002522</t>
  </si>
  <si>
    <t>Acme Kleen Earth Office Shears</t>
  </si>
  <si>
    <t>CA-2017-132619</t>
  </si>
  <si>
    <t>MS-17770</t>
  </si>
  <si>
    <t>CA-2017-131625</t>
  </si>
  <si>
    <t>BN-11515</t>
  </si>
  <si>
    <t>CA-2017-107909</t>
  </si>
  <si>
    <t>SS-20875</t>
  </si>
  <si>
    <t>Redmond</t>
  </si>
  <si>
    <t>US-2017-135230</t>
  </si>
  <si>
    <t>CA-2017-145653</t>
  </si>
  <si>
    <t>FUR-CH-10004875</t>
  </si>
  <si>
    <t>Harbour Creations 67200 Series Stacking Chairs</t>
  </si>
  <si>
    <t>CA-2017-128041</t>
  </si>
  <si>
    <t>OFF-AP-10001005</t>
  </si>
  <si>
    <t>Honeywell Quietcare HEPA Air Cleaner</t>
  </si>
  <si>
    <t>FUR-TA-10002607</t>
  </si>
  <si>
    <t>KI Conference Tables</t>
  </si>
  <si>
    <t>CA-2017-114552</t>
  </si>
  <si>
    <t>CA-2017-137596</t>
  </si>
  <si>
    <t>TEC-PH-10001494</t>
  </si>
  <si>
    <t>Polycom CX600 IP Phone VoIP phone</t>
  </si>
  <si>
    <t>TEC-AC-10004666</t>
  </si>
  <si>
    <t>Maxell iVDR EX 500GB Cartridge</t>
  </si>
  <si>
    <t>CA-2017-114216</t>
  </si>
  <si>
    <t>RK-19300</t>
  </si>
  <si>
    <t>RSVP Cards &amp; Envelopes, Blank White, 8-1/2" X 11", 24 Cards/25 Envelopes/Set</t>
  </si>
  <si>
    <t>CA-2017-110380</t>
  </si>
  <si>
    <t>PF-19225</t>
  </si>
  <si>
    <t>CA-2017-157987</t>
  </si>
  <si>
    <t>OFF-AR-10000658</t>
  </si>
  <si>
    <t>Newell 324</t>
  </si>
  <si>
    <t>FUR-FU-10001196</t>
  </si>
  <si>
    <t>DAX Cubicle Frames - 8x10</t>
  </si>
  <si>
    <t>OFF-LA-10001641</t>
  </si>
  <si>
    <t>Avery 518</t>
  </si>
  <si>
    <t>FUR-CH-10003379</t>
  </si>
  <si>
    <t>Global Commerce Series High-Back Swivel/Tilt Chairs</t>
  </si>
  <si>
    <t>TEC-AC-10000109</t>
  </si>
  <si>
    <t>Sony Micro Vault Click 16 GB USB 2.0 Flash Drive</t>
  </si>
  <si>
    <t>CA-2017-123001</t>
  </si>
  <si>
    <t>AW-10840</t>
  </si>
  <si>
    <t>Bakersfield</t>
  </si>
  <si>
    <t>TEC-PH-10003484</t>
  </si>
  <si>
    <t>Ooma Telo VoIP Home Phone System</t>
  </si>
  <si>
    <t>CA-2017-145037</t>
  </si>
  <si>
    <t>OFF-PA-10002499</t>
  </si>
  <si>
    <t>Xerox 1890</t>
  </si>
  <si>
    <t>CA-2017-111220</t>
  </si>
  <si>
    <t>JS-15595</t>
  </si>
  <si>
    <t>OFF-ST-10003994</t>
  </si>
  <si>
    <t>Belkin 19" Center-Weighted Shelf, Gray</t>
  </si>
  <si>
    <t>CA-2017-113075</t>
  </si>
  <si>
    <t>MC-18100</t>
  </si>
  <si>
    <t>US-2017-163657</t>
  </si>
  <si>
    <t>CA-2017-111388</t>
  </si>
  <si>
    <t>FUR-CH-10003061</t>
  </si>
  <si>
    <t>Global Leather Task Chair, Black</t>
  </si>
  <si>
    <t>CA-2017-146983</t>
  </si>
  <si>
    <t>CA-2017-102218</t>
  </si>
  <si>
    <t>Fort Collins</t>
  </si>
  <si>
    <t>OFF-LA-10002475</t>
  </si>
  <si>
    <t>Avery 519</t>
  </si>
  <si>
    <t>CA-2017-169327</t>
  </si>
  <si>
    <t>US-2017-122637</t>
  </si>
  <si>
    <t>OFF-BI-10002429</t>
  </si>
  <si>
    <t>Premier Elliptical Ring Binder, Black</t>
  </si>
  <si>
    <t>CA-2017-146136</t>
  </si>
  <si>
    <t>Palm Coast</t>
  </si>
  <si>
    <t>CA-2017-161823</t>
  </si>
  <si>
    <t>AG-10300</t>
  </si>
  <si>
    <t>CA-2017-123022</t>
  </si>
  <si>
    <t>La Mesa</t>
  </si>
  <si>
    <t>TEC-AC-10000474</t>
  </si>
  <si>
    <t>Kensington Expert Mouse Optical USB Trackball for PC or Mac</t>
  </si>
  <si>
    <t>CA-2017-161067</t>
  </si>
  <si>
    <t>KB-16405</t>
  </si>
  <si>
    <t>FUR-CH-10004860</t>
  </si>
  <si>
    <t>Global Low Back Tilter Chair</t>
  </si>
  <si>
    <t>OFF-AR-10003251</t>
  </si>
  <si>
    <t>US-2017-153255</t>
  </si>
  <si>
    <t>FUR-BO-10004218</t>
  </si>
  <si>
    <t>Bush Heritage Pine Collection 5-Shelf Bookcase, Albany Pine Finish, *Special Order</t>
  </si>
  <si>
    <t>CA-2017-161557</t>
  </si>
  <si>
    <t>CA-2017-167626</t>
  </si>
  <si>
    <t>OFF-PA-10003424</t>
  </si>
  <si>
    <t>"While you Were Out" Message Book, One Form per Page</t>
  </si>
  <si>
    <t>CA-2017-152485</t>
  </si>
  <si>
    <t>Coppell</t>
  </si>
  <si>
    <t>OFF-AR-10001940</t>
  </si>
  <si>
    <t>Sanford Colorific Eraseable Coloring Pencils, 12 Count</t>
  </si>
  <si>
    <t>CA-2017-120761</t>
  </si>
  <si>
    <t>AB-10150</t>
  </si>
  <si>
    <t>TEC-AC-10000171</t>
  </si>
  <si>
    <t>Verbatim 25 GB 6x Blu-ray Single Layer Recordable Disc, 25/Pack</t>
  </si>
  <si>
    <t>CA-2017-102750</t>
  </si>
  <si>
    <t>GM-14695</t>
  </si>
  <si>
    <t>FUR-TA-10000198</t>
  </si>
  <si>
    <t>Chromcraft Bull-Nose Wood Oval Conference Tables &amp; Bases</t>
  </si>
  <si>
    <t>CA-2017-101182</t>
  </si>
  <si>
    <t>OFF-PA-10001800</t>
  </si>
  <si>
    <t>Xerox 220</t>
  </si>
  <si>
    <t>CA-2017-140326</t>
  </si>
  <si>
    <t>FUR-BO-10000112</t>
  </si>
  <si>
    <t>Bush Birmingham Collection Bookcase, Dark Cherry</t>
  </si>
  <si>
    <t>OFF-AR-10001149</t>
  </si>
  <si>
    <t>Sanford Colorific Colored Pencils, 12/Box</t>
  </si>
  <si>
    <t>CA-2017-109757</t>
  </si>
  <si>
    <t>OFF-AR-10002335</t>
  </si>
  <si>
    <t>DIXON Oriole Pencils</t>
  </si>
  <si>
    <t>OFF-PA-10000007</t>
  </si>
  <si>
    <t>Telephone Message Books with Fax/Mobile Section, 4 1/4" x 6"</t>
  </si>
  <si>
    <t>CA-2017-141929</t>
  </si>
  <si>
    <t>CA-2017-117394</t>
  </si>
  <si>
    <t>TEC-AC-10000199</t>
  </si>
  <si>
    <t>Kingston Digital DataTraveler 8GB USB 2.0</t>
  </si>
  <si>
    <t>CA-2017-117261</t>
  </si>
  <si>
    <t>OFF-ST-10000419</t>
  </si>
  <si>
    <t>Rogers Jumbo File, Granite</t>
  </si>
  <si>
    <t>CA-2017-116680</t>
  </si>
  <si>
    <t>US-2017-166394</t>
  </si>
  <si>
    <t>VM-21835</t>
  </si>
  <si>
    <t>Nashua</t>
  </si>
  <si>
    <t>CA-2017-147410</t>
  </si>
  <si>
    <t>US-2017-117450</t>
  </si>
  <si>
    <t>FUR-CH-10003817</t>
  </si>
  <si>
    <t>Global Value Steno Chair, Gray</t>
  </si>
  <si>
    <t>OFF-PA-10000289</t>
  </si>
  <si>
    <t>Xerox 213</t>
  </si>
  <si>
    <t>CA-2017-100783</t>
  </si>
  <si>
    <t>Garland</t>
  </si>
  <si>
    <t>CA-2017-137582</t>
  </si>
  <si>
    <t>US-2017-147655</t>
  </si>
  <si>
    <t>OFF-BI-10002931</t>
  </si>
  <si>
    <t>Avery Trapezoid Extra Heavy Duty 4" Binders</t>
  </si>
  <si>
    <t>CA-2017-107293</t>
  </si>
  <si>
    <t>CA-2017-120705</t>
  </si>
  <si>
    <t>MG-17875</t>
  </si>
  <si>
    <t>OFF-ST-10001522</t>
  </si>
  <si>
    <t>Gould Plastics 18-Pocket Panel Bin, 34w x 5-1/4d x 20-1/2h</t>
  </si>
  <si>
    <t>CA-2017-102736</t>
  </si>
  <si>
    <t>OFF-AR-10001897</t>
  </si>
  <si>
    <t>Model L Table or Wall-Mount Pencil Sharpener</t>
  </si>
  <si>
    <t>US-2017-129441</t>
  </si>
  <si>
    <t>JC-15340</t>
  </si>
  <si>
    <t>FUR-FU-10000448</t>
  </si>
  <si>
    <t>Tenex Chairmats For Use With Carpeted Floors</t>
  </si>
  <si>
    <t>CA-2017-124401</t>
  </si>
  <si>
    <t>RD-19900</t>
  </si>
  <si>
    <t>CA-2017-148929</t>
  </si>
  <si>
    <t>CA-2017-100335</t>
  </si>
  <si>
    <t>OFF-PA-10001685</t>
  </si>
  <si>
    <t>CA-2017-103877</t>
  </si>
  <si>
    <t>RD-19660</t>
  </si>
  <si>
    <t>Independence</t>
  </si>
  <si>
    <t>CA-2017-163692</t>
  </si>
  <si>
    <t>CA-2017-100160</t>
  </si>
  <si>
    <t>OFF-PA-10003072</t>
  </si>
  <si>
    <t>Eureka Recycled Copy Paper 8 1/2" x 11", Ream</t>
  </si>
  <si>
    <t>US-2017-104094</t>
  </si>
  <si>
    <t>TEC-AC-10002134</t>
  </si>
  <si>
    <t>Rosewill 107 Normal Keys USB Wired Standard Keyboard</t>
  </si>
  <si>
    <t>CA-2017-151008</t>
  </si>
  <si>
    <t>Draper</t>
  </si>
  <si>
    <t>TEC-PH-10002807</t>
  </si>
  <si>
    <t>Motorla HX550 Universal Bluetooth Headset</t>
  </si>
  <si>
    <t>CA-2017-107244</t>
  </si>
  <si>
    <t>AG-10390</t>
  </si>
  <si>
    <t>CA-2017-128783</t>
  </si>
  <si>
    <t>TG-21640</t>
  </si>
  <si>
    <t>Saint Charles</t>
  </si>
  <si>
    <t>FUR-FU-10003623</t>
  </si>
  <si>
    <t>DataProducts Ampli Magnifier Task Lamp, Black,</t>
  </si>
  <si>
    <t>US-2017-150070</t>
  </si>
  <si>
    <t>Modesto</t>
  </si>
  <si>
    <t>CA-2017-128769</t>
  </si>
  <si>
    <t>DM-12955</t>
  </si>
  <si>
    <t>US-2017-130687</t>
  </si>
  <si>
    <t>Edmonds</t>
  </si>
  <si>
    <t>FUR-FU-10004053</t>
  </si>
  <si>
    <t>DAX Two-Tone Silver Metal Document Frame</t>
  </si>
  <si>
    <t>TEC-PH-10002033</t>
  </si>
  <si>
    <t>Konftel 250 Conference phone - Charcoal black</t>
  </si>
  <si>
    <t>US-2017-169488</t>
  </si>
  <si>
    <t>AA-10375</t>
  </si>
  <si>
    <t>OFF-PA-10002659</t>
  </si>
  <si>
    <t>Avoid Verbal Orders Carbonless Minifold Book</t>
  </si>
  <si>
    <t>US-2017-124968</t>
  </si>
  <si>
    <t>FUR-TA-10004289</t>
  </si>
  <si>
    <t>BoxOffice By Design Rectangular and Half-Moon Meeting Room Tables</t>
  </si>
  <si>
    <t>CA-2017-149895</t>
  </si>
  <si>
    <t>EB-14110</t>
  </si>
  <si>
    <t>CA-2017-158036</t>
  </si>
  <si>
    <t>TEC-AC-10002558</t>
  </si>
  <si>
    <t>Imation Swivel Flash Drive USB flash drive - 8 GB</t>
  </si>
  <si>
    <t>CA-2017-152856</t>
  </si>
  <si>
    <t>CA-2017-126396</t>
  </si>
  <si>
    <t>AR-10345</t>
  </si>
  <si>
    <t>US-2017-124779</t>
  </si>
  <si>
    <t>OFF-PA-10000061</t>
  </si>
  <si>
    <t>Xerox 205</t>
  </si>
  <si>
    <t>CA-2017-144456</t>
  </si>
  <si>
    <t>Hialeah</t>
  </si>
  <si>
    <t>OFF-ST-10001321</t>
  </si>
  <si>
    <t>Decoflex Hanging Personal Folder File, Blue</t>
  </si>
  <si>
    <t>TEC-PH-10001750</t>
  </si>
  <si>
    <t>Samsung Rugby III</t>
  </si>
  <si>
    <t>CA-2017-132437</t>
  </si>
  <si>
    <t>EM-14095</t>
  </si>
  <si>
    <t>US-2017-118087</t>
  </si>
  <si>
    <t>FUR-FU-10001867</t>
  </si>
  <si>
    <t>Eldon Expressions Punched Metal &amp; Wood Desk Accessories, Pewter &amp; Cherry</t>
  </si>
  <si>
    <t>TEC-AC-10003174</t>
  </si>
  <si>
    <t>Plantronics S12 Corded Telephone Headset System</t>
  </si>
  <si>
    <t>Samsung Galaxy Note 2</t>
  </si>
  <si>
    <t>CA-2017-147361</t>
  </si>
  <si>
    <t>SB-20290</t>
  </si>
  <si>
    <t>CA-2017-147228</t>
  </si>
  <si>
    <t>OFF-SU-10001225</t>
  </si>
  <si>
    <t>FUR-FU-10000023</t>
  </si>
  <si>
    <t>US-2017-159562</t>
  </si>
  <si>
    <t>OFF-EN-10000461</t>
  </si>
  <si>
    <t>#10- 4 1/8" x 9 1/2" Recycled Envelopes</t>
  </si>
  <si>
    <t>CA-2017-155929</t>
  </si>
  <si>
    <t>CA-2017-137498</t>
  </si>
  <si>
    <t>LC-17050</t>
  </si>
  <si>
    <t>OFF-PA-10000143</t>
  </si>
  <si>
    <t>Astroparche Fine Business Paper</t>
  </si>
  <si>
    <t>CA-2017-100825</t>
  </si>
  <si>
    <t>CA-2017-139444</t>
  </si>
  <si>
    <t>GK-14620</t>
  </si>
  <si>
    <t>CA-2017-169439</t>
  </si>
  <si>
    <t>LC-17140</t>
  </si>
  <si>
    <t>US-2017-146213</t>
  </si>
  <si>
    <t>CA-2017-168403</t>
  </si>
  <si>
    <t>CA-2017-152198</t>
  </si>
  <si>
    <t>CA-2017-120999</t>
  </si>
  <si>
    <t>Naperville</t>
  </si>
  <si>
    <t>TEC-PH-10004093</t>
  </si>
  <si>
    <t>Panasonic Kx-TS550</t>
  </si>
  <si>
    <t>CA-2017-128370</t>
  </si>
  <si>
    <t>CA-2017-110905</t>
  </si>
  <si>
    <t>TEC-AC-10003023</t>
  </si>
  <si>
    <t>Logitech G105 Gaming Keyboard</t>
  </si>
  <si>
    <t>TEC-AC-10002217</t>
  </si>
  <si>
    <t>Imation Clip USB flash drive - 8 GB</t>
  </si>
  <si>
    <t>OFF-BI-10002954</t>
  </si>
  <si>
    <t>Newell 3-Hole Punched Plastic Slotted Magazine Holders for Binders</t>
  </si>
  <si>
    <t>OFF-PA-10002586</t>
  </si>
  <si>
    <t>Xerox 1970</t>
  </si>
  <si>
    <t>OFF-AP-10003281</t>
  </si>
  <si>
    <t>Acco 6 Outlet Guardian Standard Surge Suppressor</t>
  </si>
  <si>
    <t>CA-2017-152093</t>
  </si>
  <si>
    <t>OFF-BI-10003527</t>
  </si>
  <si>
    <t>Fellowes PB500 Electric Punch Plastic Comb Binding Machine with Manual Bind</t>
  </si>
  <si>
    <t>CA-2017-122280</t>
  </si>
  <si>
    <t>CA-2017-126438</t>
  </si>
  <si>
    <t>CA-2017-147403</t>
  </si>
  <si>
    <t>KH-16630</t>
  </si>
  <si>
    <t>CA-2017-159954</t>
  </si>
  <si>
    <t>SS-20410</t>
  </si>
  <si>
    <t>OFF-BI-10004876</t>
  </si>
  <si>
    <t>Wilson Jones Suede Grain Vinyl Binders</t>
  </si>
  <si>
    <t>CA-2017-123036</t>
  </si>
  <si>
    <t>HA-14905</t>
  </si>
  <si>
    <t>TEC-AC-10003499</t>
  </si>
  <si>
    <t>Memorex Mini Travel Drive 8 GB USB 2.0 Flash Drive</t>
  </si>
  <si>
    <t>TEC-PH-10003580</t>
  </si>
  <si>
    <t>Cisco IP Phone 7961G-GE VoIP phone</t>
  </si>
  <si>
    <t>CA-2017-112774</t>
  </si>
  <si>
    <t>RC-19960</t>
  </si>
  <si>
    <t>CA-2017-124898</t>
  </si>
  <si>
    <t>OFF-PA-10003656</t>
  </si>
  <si>
    <t>Xerox 1935</t>
  </si>
  <si>
    <t>CA-2017-149559</t>
  </si>
  <si>
    <t>OFF-PA-10003172</t>
  </si>
  <si>
    <t>Xerox 1996</t>
  </si>
  <si>
    <t>OFF-EN-10002312</t>
  </si>
  <si>
    <t>#10 Self-Seal White Envelopes</t>
  </si>
  <si>
    <t>FUR-CH-10002320</t>
  </si>
  <si>
    <t>Hon Pagoda Stacking Chairs</t>
  </si>
  <si>
    <t>CA-2017-117044</t>
  </si>
  <si>
    <t>HA-14920</t>
  </si>
  <si>
    <t>CA-2017-144484</t>
  </si>
  <si>
    <t>FUR-FU-10000260</t>
  </si>
  <si>
    <t>6" Cubicle Wall Clock, Black</t>
  </si>
  <si>
    <t>OFF-AP-10004487</t>
  </si>
  <si>
    <t>Kensington 4 Outlet MasterPiece Compact Power Control Center</t>
  </si>
  <si>
    <t>US-2017-142188</t>
  </si>
  <si>
    <t>JF-15415</t>
  </si>
  <si>
    <t>TEC-PH-10000127</t>
  </si>
  <si>
    <t>iOttie XL Car Mount</t>
  </si>
  <si>
    <t>US-2017-160836</t>
  </si>
  <si>
    <t>OFF-AP-10001626</t>
  </si>
  <si>
    <t>Commercial WindTunnel Clean Air Upright Vacuum, Replacement Belts, Filtration Bags</t>
  </si>
  <si>
    <t>CA-2017-166898</t>
  </si>
  <si>
    <t>US-2017-152898</t>
  </si>
  <si>
    <t>CA-2017-127726</t>
  </si>
  <si>
    <t>Georgetown</t>
  </si>
  <si>
    <t>OFF-FA-10000992</t>
  </si>
  <si>
    <t>Acco Clips to Go Binder Clips, 24 Clips in Two Sizes</t>
  </si>
  <si>
    <t>CA-2017-103611</t>
  </si>
  <si>
    <t>JM-15535</t>
  </si>
  <si>
    <t>Eldon Image Series Desk Accessories, Burgundy</t>
  </si>
  <si>
    <t>CA-2017-140676</t>
  </si>
  <si>
    <t>BF-11080</t>
  </si>
  <si>
    <t>CA-2017-108749</t>
  </si>
  <si>
    <t>Woonsocket</t>
  </si>
  <si>
    <t>OFF-PA-10003797</t>
  </si>
  <si>
    <t>Xerox 209</t>
  </si>
  <si>
    <t>OFF-BI-10003707</t>
  </si>
  <si>
    <t>Aluminum Screw Posts</t>
  </si>
  <si>
    <t>US-2017-109582</t>
  </si>
  <si>
    <t>CA-2017-139493</t>
  </si>
  <si>
    <t>Asheville</t>
  </si>
  <si>
    <t>CA-2017-114440</t>
  </si>
  <si>
    <t>CA-2017-147725</t>
  </si>
  <si>
    <t>LT-17110</t>
  </si>
  <si>
    <t>US-2017-157224</t>
  </si>
  <si>
    <t>CA-2017-156237</t>
  </si>
  <si>
    <t>TEC-MA-10002930</t>
  </si>
  <si>
    <t>Ricoh - Ink Collector Unit for GX3000 Series Printers</t>
  </si>
  <si>
    <t>FUR-CH-10002372</t>
  </si>
  <si>
    <t>Office Star - Ergonomically Designed Knee Chair</t>
  </si>
  <si>
    <t>TEC-MA-10001681</t>
  </si>
  <si>
    <t>Lexmark MarkNet N8150 Wireless Print Server</t>
  </si>
  <si>
    <t>CA-2017-115882</t>
  </si>
  <si>
    <t>CA-2017-152975</t>
  </si>
  <si>
    <t>RB-19705</t>
  </si>
  <si>
    <t>TEC-PH-10004586</t>
  </si>
  <si>
    <t>Wilson SignalBoost 841262 DB PRO Amplifier Kit</t>
  </si>
  <si>
    <t>CA-2017-108931</t>
  </si>
  <si>
    <t>OFF-PA-10003845</t>
  </si>
  <si>
    <t>Xerox 1987</t>
  </si>
  <si>
    <t>CA-2017-130302</t>
  </si>
  <si>
    <t>CY-12745</t>
  </si>
  <si>
    <t>TEC-AC-10002001</t>
  </si>
  <si>
    <t>Logitech Wireless Gaming Headset G930</t>
  </si>
  <si>
    <t>CA-2017-130043</t>
  </si>
  <si>
    <t>OFF-PA-10002230</t>
  </si>
  <si>
    <t>Xerox 1897</t>
  </si>
  <si>
    <t>CA-2017-163020</t>
  </si>
  <si>
    <t>FUR-FU-10000221</t>
  </si>
  <si>
    <t>Master Caster Door Stop, Brown</t>
  </si>
  <si>
    <t>CA-2017-132353</t>
  </si>
  <si>
    <t>CA-2017-121888</t>
  </si>
  <si>
    <t>OFF-AR-10003478</t>
  </si>
  <si>
    <t>Avery Hi-Liter EverBold Pen Style Fluorescent Highlighters, 4/Pack</t>
  </si>
  <si>
    <t>FUR-BO-10002545</t>
  </si>
  <si>
    <t>Atlantic Metals Mobile 3-Shelf Bookcases, Custom Colors</t>
  </si>
  <si>
    <t>OFF-BI-10001765</t>
  </si>
  <si>
    <t>Wilson Jones Heavy-Duty Casebound Ring Binders with Metal Hinges</t>
  </si>
  <si>
    <t>US-2017-163300</t>
  </si>
  <si>
    <t>ES-14020</t>
  </si>
  <si>
    <t>OFF-BI-10004390</t>
  </si>
  <si>
    <t>GBC DocuBind 200 Manual Binding Machine</t>
  </si>
  <si>
    <t>CA-2017-145737</t>
  </si>
  <si>
    <t>Lebanon</t>
  </si>
  <si>
    <t>US-2017-116652</t>
  </si>
  <si>
    <t>FUR-CH-10002961</t>
  </si>
  <si>
    <t>Leather Task Chair, Black</t>
  </si>
  <si>
    <t>OFF-BI-10004528</t>
  </si>
  <si>
    <t>Cardinal Poly Pocket Divider Pockets for Ring Binders</t>
  </si>
  <si>
    <t>CA-2017-124205</t>
  </si>
  <si>
    <t>TC-21145</t>
  </si>
  <si>
    <t>TEC-PH-10002115</t>
  </si>
  <si>
    <t>Plantronics 81402</t>
  </si>
  <si>
    <t>OFF-ST-10000934</t>
  </si>
  <si>
    <t>Contico 72"H Heavy-Duty Storage System</t>
  </si>
  <si>
    <t>CA-2017-146185</t>
  </si>
  <si>
    <t>CC-12145</t>
  </si>
  <si>
    <t>CA-2017-134418</t>
  </si>
  <si>
    <t>OFF-AR-10004441</t>
  </si>
  <si>
    <t>BIC Brite Liner Highlighters</t>
  </si>
  <si>
    <t>CA-2017-139822</t>
  </si>
  <si>
    <t>OFF-ST-10000943</t>
  </si>
  <si>
    <t>Eldon ProFile File 'N Store Portable File Tub Letter/Legal Size Black</t>
  </si>
  <si>
    <t>TEC-AC-10001090</t>
  </si>
  <si>
    <t>Micro Innovations Wireless Classic Keyboard with Mouse</t>
  </si>
  <si>
    <t>CA-2017-165008</t>
  </si>
  <si>
    <t>CA-2017-127096</t>
  </si>
  <si>
    <t>CA-2017-118136</t>
  </si>
  <si>
    <t>CA-2017-144113</t>
  </si>
  <si>
    <t>TEC-PH-10002170</t>
  </si>
  <si>
    <t>ClearSounds CSC500 Amplified Spirit Phone Corded phone</t>
  </si>
  <si>
    <t>CA-2017-134173</t>
  </si>
  <si>
    <t>OFF-PA-10004355</t>
  </si>
  <si>
    <t>Xerox 231</t>
  </si>
  <si>
    <t>CA-2017-136448</t>
  </si>
  <si>
    <t>TEC-AC-10001109</t>
  </si>
  <si>
    <t>Logitech Trackman Marble Mouse</t>
  </si>
  <si>
    <t>CA-2017-112984</t>
  </si>
  <si>
    <t>EH-14185</t>
  </si>
  <si>
    <t>CA-2017-130715</t>
  </si>
  <si>
    <t>OFF-FA-10000621</t>
  </si>
  <si>
    <t>OIC Colored Binder Clips, Assorted Sizes</t>
  </si>
  <si>
    <t>CA-2017-141446</t>
  </si>
  <si>
    <t>TEC-AC-10002305</t>
  </si>
  <si>
    <t>KeyTronic E03601U1 - Keyboard - Beige</t>
  </si>
  <si>
    <t>CA-2017-137470</t>
  </si>
  <si>
    <t>OFF-PA-10002001</t>
  </si>
  <si>
    <t>Xerox 1984</t>
  </si>
  <si>
    <t>CA-2017-157931</t>
  </si>
  <si>
    <t>CA-2017-112515</t>
  </si>
  <si>
    <t>AS-10225</t>
  </si>
  <si>
    <t>Provo</t>
  </si>
  <si>
    <t>OFF-PA-10000062</t>
  </si>
  <si>
    <t>Green Bar Computer Printout Paper</t>
  </si>
  <si>
    <t>FUR-BO-10003404</t>
  </si>
  <si>
    <t>Global Adaptabilites Bookcase, Cherry/Storm Gray Finish</t>
  </si>
  <si>
    <t>OFF-BI-10004233</t>
  </si>
  <si>
    <t>GBC Pre-Punched Binding Paper, Plastic, White, 8-1/2" x 11"</t>
  </si>
  <si>
    <t>OFF-ST-10001272</t>
  </si>
  <si>
    <t>Mini 13-1/2 Capacity Data Binder Rack, Pearl</t>
  </si>
  <si>
    <t>OFF-LA-10001175</t>
  </si>
  <si>
    <t>Avery 514</t>
  </si>
  <si>
    <t>CA-2017-105669</t>
  </si>
  <si>
    <t>CA-2017-126928</t>
  </si>
  <si>
    <t>TEC-MA-10004626</t>
  </si>
  <si>
    <t>Lexmark 20R1285 X6650 Wireless All-in-One Printer</t>
  </si>
  <si>
    <t>CA-2017-142293</t>
  </si>
  <si>
    <t>Boise</t>
  </si>
  <si>
    <t>CA-2017-106180</t>
  </si>
  <si>
    <t>OFF-AR-10000940</t>
  </si>
  <si>
    <t>Newell 343</t>
  </si>
  <si>
    <t>OFF-PA-10004327</t>
  </si>
  <si>
    <t>Xerox 1911</t>
  </si>
  <si>
    <t>CA-2017-133333</t>
  </si>
  <si>
    <t>Green Bay</t>
  </si>
  <si>
    <t>CA-2017-131016</t>
  </si>
  <si>
    <t>OFF-ST-10000352</t>
  </si>
  <si>
    <t>Acco Perma 2700 Stacking Storage Drawers</t>
  </si>
  <si>
    <t>CA-2017-148068</t>
  </si>
  <si>
    <t>FUR-FU-10002268</t>
  </si>
  <si>
    <t>Ultra Door Push Plate</t>
  </si>
  <si>
    <t>CA-2017-134439</t>
  </si>
  <si>
    <t>Grand Island</t>
  </si>
  <si>
    <t>CA-2017-166856</t>
  </si>
  <si>
    <t>Clovis</t>
  </si>
  <si>
    <t>CA-2017-164756</t>
  </si>
  <si>
    <t>TEC-PH-10001552</t>
  </si>
  <si>
    <t>I Need's 3d Hello Kitty Hybrid Silicone Case Cover for HTC One X 4g with 3d Hello Kitty Stylus Pen Green/pink</t>
  </si>
  <si>
    <t>OFF-PA-10000673</t>
  </si>
  <si>
    <t>Post-it “Important Message” Note Pad, Neon Colors, 50 Sheets/Pad</t>
  </si>
  <si>
    <t>FUR-FU-10002963</t>
  </si>
  <si>
    <t>Master Caster Door Stop, Gray</t>
  </si>
  <si>
    <t>OFF-SU-10004261</t>
  </si>
  <si>
    <t>Fiskars 8" Scissors, 2/Pack</t>
  </si>
  <si>
    <t>CA-2017-140508</t>
  </si>
  <si>
    <t>PA-19060</t>
  </si>
  <si>
    <t>OFF-EN-10000927</t>
  </si>
  <si>
    <t>Jet-Pak Recycled Peel 'N' Seal Padded Mailers</t>
  </si>
  <si>
    <t>CA-2017-139619</t>
  </si>
  <si>
    <t>Melbourne</t>
  </si>
  <si>
    <t>CA-2017-143378</t>
  </si>
  <si>
    <t>JR-16210</t>
  </si>
  <si>
    <t>Howard Miller 14-1/2" Diameter Chrome Round Wall Clock</t>
  </si>
  <si>
    <t>US-2017-148866</t>
  </si>
  <si>
    <t>OFF-PA-10004782</t>
  </si>
  <si>
    <t>Xerox 228</t>
  </si>
  <si>
    <t>CA-2017-102974</t>
  </si>
  <si>
    <t>TEC-AC-10000057</t>
  </si>
  <si>
    <t>Microsoft Natural Ergonomic Keyboard 4000</t>
  </si>
  <si>
    <t>OFF-AR-10000914</t>
  </si>
  <si>
    <t>Boston 16765 Mini Stand Up Battery Pencil Sharpener</t>
  </si>
  <si>
    <t>OFF-AR-10004956</t>
  </si>
  <si>
    <t>Newell 33</t>
  </si>
  <si>
    <t>CA-2017-139787</t>
  </si>
  <si>
    <t>CA-2017-153822</t>
  </si>
  <si>
    <t>OFF-ST-10000321</t>
  </si>
  <si>
    <t>Akro Stacking Bins</t>
  </si>
  <si>
    <t>OFF-BI-10001460</t>
  </si>
  <si>
    <t>Plastic Binding Combs</t>
  </si>
  <si>
    <t>CA-2017-160801</t>
  </si>
  <si>
    <t>OFF-BI-10001132</t>
  </si>
  <si>
    <t>Acco PRESSTEX Data Binder with Storage Hooks, Dark Blue, 9 1/2" X 11"</t>
  </si>
  <si>
    <t>CA-2017-100111</t>
  </si>
  <si>
    <t>FUR-CH-10003846</t>
  </si>
  <si>
    <t>Hon Valutask Swivel Chairs</t>
  </si>
  <si>
    <t>TEC-AC-10002647</t>
  </si>
  <si>
    <t>Logitech Wireless Boombox Speaker - portable - wireless, wired</t>
  </si>
  <si>
    <t>OFF-PA-10000807</t>
  </si>
  <si>
    <t>TOPS "Important Message" Pads, Canary, 4-1/4 x 5-1/2, 50 Sheets per Pad</t>
  </si>
  <si>
    <t>OFF-FA-10000304</t>
  </si>
  <si>
    <t>Advantus Push Pins</t>
  </si>
  <si>
    <t>TEC-PH-10002885</t>
  </si>
  <si>
    <t>Apple iPhone 5</t>
  </si>
  <si>
    <t>FUR-CH-10001215</t>
  </si>
  <si>
    <t>Global Troy Executive Leather Low-Back Tilter</t>
  </si>
  <si>
    <t>TEC-PH-10000215</t>
  </si>
  <si>
    <t>Plantronics Cordless Phone Headset with In-line Volume - M214C</t>
  </si>
  <si>
    <t>CA-2017-151428</t>
  </si>
  <si>
    <t>CA-2017-123351</t>
  </si>
  <si>
    <t>CA-2017-169817</t>
  </si>
  <si>
    <t>CA-2017-132262</t>
  </si>
  <si>
    <t>ML-18265</t>
  </si>
  <si>
    <t>TEC-AC-10000303</t>
  </si>
  <si>
    <t>Logitech M510 Wireless Mouse</t>
  </si>
  <si>
    <t>US-2017-146878</t>
  </si>
  <si>
    <t>CA-2017-165155</t>
  </si>
  <si>
    <t>Tenex Personal Filing Tote With Secure Closure Lid, Black/Frost</t>
  </si>
  <si>
    <t>CA-2017-133074</t>
  </si>
  <si>
    <t>CA-2017-166317</t>
  </si>
  <si>
    <t>OFF-PA-10004475</t>
  </si>
  <si>
    <t>Xerox 1940</t>
  </si>
  <si>
    <t>OFF-BI-10002976</t>
  </si>
  <si>
    <t>ACCOHIDE Binder by Acco</t>
  </si>
  <si>
    <t>TEC-PH-10001615</t>
  </si>
  <si>
    <t>AT&amp;T CL82213</t>
  </si>
  <si>
    <t>CA-2017-158379</t>
  </si>
  <si>
    <t>CA-2017-167381</t>
  </si>
  <si>
    <t>Lansing</t>
  </si>
  <si>
    <t>US-2017-108245</t>
  </si>
  <si>
    <t>OFF-EN-10001415</t>
  </si>
  <si>
    <t>CA-2017-161053</t>
  </si>
  <si>
    <t>TEC-AC-10004633</t>
  </si>
  <si>
    <t>Verbatim 25 GB 6x Blu-ray Single Layer Recordable Disc, 3/Pack</t>
  </si>
  <si>
    <t>US-2017-103226</t>
  </si>
  <si>
    <t>DW-13195</t>
  </si>
  <si>
    <t>CA-2017-122196</t>
  </si>
  <si>
    <t>CA-2017-102967</t>
  </si>
  <si>
    <t>CA-2017-136000</t>
  </si>
  <si>
    <t>SC-20440</t>
  </si>
  <si>
    <t>CA-2017-161970</t>
  </si>
  <si>
    <t>PB-19105</t>
  </si>
  <si>
    <t>OFF-PA-10004255</t>
  </si>
  <si>
    <t>Xerox 219</t>
  </si>
  <si>
    <t>OFF-AR-10003896</t>
  </si>
  <si>
    <t>Stride Job 150 Highlighters, Chisel Tip, Assorted Colors</t>
  </si>
  <si>
    <t>CA-2017-117009</t>
  </si>
  <si>
    <t>BK-11260</t>
  </si>
  <si>
    <t>CA-2017-162789</t>
  </si>
  <si>
    <t>CA-2017-132521</t>
  </si>
  <si>
    <t>CA-2017-121412</t>
  </si>
  <si>
    <t>BG-11695</t>
  </si>
  <si>
    <t>FUR-FU-10000246</t>
  </si>
  <si>
    <t>Aluminum Document Frame</t>
  </si>
  <si>
    <t>CA-2017-117485</t>
  </si>
  <si>
    <t>CA-2017-138422</t>
  </si>
  <si>
    <t>OFF-EN-10004147</t>
  </si>
  <si>
    <t>Wausau Papers Astrobrights Colored Envelopes</t>
  </si>
  <si>
    <t>US-2017-132059</t>
  </si>
  <si>
    <t>CA-2017-123778</t>
  </si>
  <si>
    <t>CA-2017-121314</t>
  </si>
  <si>
    <t>US-2017-125647</t>
  </si>
  <si>
    <t>TEC-PH-10004188</t>
  </si>
  <si>
    <t>OtterBox Commuter Series Case - Samsung Galaxy S4</t>
  </si>
  <si>
    <t>CA-2017-102309</t>
  </si>
  <si>
    <t>Pine Bluff</t>
  </si>
  <si>
    <t>CA-2017-121853</t>
  </si>
  <si>
    <t>CA-2017-103520</t>
  </si>
  <si>
    <t>MH-17785</t>
  </si>
  <si>
    <t>OFF-PA-10001846</t>
  </si>
  <si>
    <t>Xerox 1899</t>
  </si>
  <si>
    <t>CA-2017-144694</t>
  </si>
  <si>
    <t>BD-11605</t>
  </si>
  <si>
    <t>TEC-AC-10002857</t>
  </si>
  <si>
    <t>Verbatim 25 GB 6x Blu-ray Single Layer Recordable Disc, 1/Pack</t>
  </si>
  <si>
    <t>CA-2017-108910</t>
  </si>
  <si>
    <t>KC-16540</t>
  </si>
  <si>
    <t>CA-2017-142034</t>
  </si>
  <si>
    <t>Saint Cloud</t>
  </si>
  <si>
    <t>CA-2017-121839</t>
  </si>
  <si>
    <t>CA-2017-163335</t>
  </si>
  <si>
    <t>OFF-ST-10000885</t>
  </si>
  <si>
    <t>Fellowes Desktop Hanging File Manager</t>
  </si>
  <si>
    <t>CA-2017-160325</t>
  </si>
  <si>
    <t>TEC-PH-10001944</t>
  </si>
  <si>
    <t>Wi-Ex zBoost YX540 Cellular Phone Signal Booster</t>
  </si>
  <si>
    <t>CA-2017-122364</t>
  </si>
  <si>
    <t>FA-14230</t>
  </si>
  <si>
    <t>TEC-MA-10001031</t>
  </si>
  <si>
    <t>Socket Bluetooth Cordless Hand Scanner (CHS)</t>
  </si>
  <si>
    <t>CA-2017-134096</t>
  </si>
  <si>
    <t>Hollywood</t>
  </si>
  <si>
    <t>OFF-BI-10004002</t>
  </si>
  <si>
    <t>Wilson Jones International Size A4 Ring Binders</t>
  </si>
  <si>
    <t>CA-2017-142391</t>
  </si>
  <si>
    <t>PB-19150</t>
  </si>
  <si>
    <t>US-2017-132675</t>
  </si>
  <si>
    <t>OFF-AR-10000034</t>
  </si>
  <si>
    <t>BIC Brite Liner Grip Highlighters, Assorted, 5/Pack</t>
  </si>
  <si>
    <t>OFF-LA-10003766</t>
  </si>
  <si>
    <t>Self-Adhesive Removable Labels</t>
  </si>
  <si>
    <t>CA-2017-148411</t>
  </si>
  <si>
    <t>RO-19780</t>
  </si>
  <si>
    <t>OFF-PA-10002109</t>
  </si>
  <si>
    <t>Wirebound Voice Message Log Book</t>
  </si>
  <si>
    <t>CA-2017-130148</t>
  </si>
  <si>
    <t>OFF-PA-10000551</t>
  </si>
  <si>
    <t>Array Memo Cubes</t>
  </si>
  <si>
    <t>OFF-SU-10001574</t>
  </si>
  <si>
    <t>Acme Value Line Scissors</t>
  </si>
  <si>
    <t>CA-2017-144904</t>
  </si>
  <si>
    <t>CA-2017-162481</t>
  </si>
  <si>
    <t>CA-2017-162572</t>
  </si>
  <si>
    <t>CA-2017-169929</t>
  </si>
  <si>
    <t>Helena</t>
  </si>
  <si>
    <t>CA-2017-116939</t>
  </si>
  <si>
    <t>CA-2017-112004</t>
  </si>
  <si>
    <t>CA-2017-122112</t>
  </si>
  <si>
    <t>CA-2017-129490</t>
  </si>
  <si>
    <t>Miramar</t>
  </si>
  <si>
    <t>US-2017-106145</t>
  </si>
  <si>
    <t>RA-19885</t>
  </si>
  <si>
    <t>OFF-EN-10001028</t>
  </si>
  <si>
    <t>OFF-PA-10002245</t>
  </si>
  <si>
    <t>Xerox 1895</t>
  </si>
  <si>
    <t>OFF-BI-10002215</t>
  </si>
  <si>
    <t>Wilson Jones Hanging View Binder, White, 1"</t>
  </si>
  <si>
    <t>CA-2017-156391</t>
  </si>
  <si>
    <t>SL-20155</t>
  </si>
  <si>
    <t>US-2017-139955</t>
  </si>
  <si>
    <t>Brownsville</t>
  </si>
  <si>
    <t>US-2017-125717</t>
  </si>
  <si>
    <t>FUR-FU-10001979</t>
  </si>
  <si>
    <t>Dana Halogen Swing-Arm Architect Lamp</t>
  </si>
  <si>
    <t>TEC-AC-10003657</t>
  </si>
  <si>
    <t>Lenovo 17-Key USB Numeric Keypad</t>
  </si>
  <si>
    <t>OFF-BI-10001718</t>
  </si>
  <si>
    <t>GBC DocuBind P50 Personal Binding Machine</t>
  </si>
  <si>
    <t>CA-2017-101574</t>
  </si>
  <si>
    <t>CA-2017-160017</t>
  </si>
  <si>
    <t>CA-2017-152205</t>
  </si>
  <si>
    <t>CA-2017-100314</t>
  </si>
  <si>
    <t>TEC-MA-10003066</t>
  </si>
  <si>
    <t>Wasp CCD Handheld Bar Code Reader</t>
  </si>
  <si>
    <t>CA-2017-121300</t>
  </si>
  <si>
    <t>Mentor</t>
  </si>
  <si>
    <t>FUR-TA-10004442</t>
  </si>
  <si>
    <t>Riverside Furniture Stanwyck Manor Table Series</t>
  </si>
  <si>
    <t>FUR-FU-10004586</t>
  </si>
  <si>
    <t>G.E. Longer-Life Indoor Recessed Floodlight Bulbs</t>
  </si>
  <si>
    <t>OFF-PA-10002606</t>
  </si>
  <si>
    <t>Xerox 1928</t>
  </si>
  <si>
    <t>CA-2017-118402</t>
  </si>
  <si>
    <t>JO-15280</t>
  </si>
  <si>
    <t>CA-2017-128335</t>
  </si>
  <si>
    <t>OFF-EN-10001539</t>
  </si>
  <si>
    <t>OFF-PA-10004996</t>
  </si>
  <si>
    <t>Speediset Carbonless Redi-Letter 7" x 8 1/2"</t>
  </si>
  <si>
    <t>CA-2017-140186</t>
  </si>
  <si>
    <t>PG-18820</t>
  </si>
  <si>
    <t>CA-2017-148138</t>
  </si>
  <si>
    <t>ME-18010</t>
  </si>
  <si>
    <t>US-2017-141509</t>
  </si>
  <si>
    <t>OFF-AR-10002067</t>
  </si>
  <si>
    <t>Newell 334</t>
  </si>
  <si>
    <t>CA-2017-126676</t>
  </si>
  <si>
    <t>Hempstead</t>
  </si>
  <si>
    <t>CA-2017-137918</t>
  </si>
  <si>
    <t>Lodi</t>
  </si>
  <si>
    <t>OFF-SU-10000898</t>
  </si>
  <si>
    <t>Acme Hot Forged Carbon Steel Scissors with Nickel-Plated Handles, 3 7/8" Cut, 8"L</t>
  </si>
  <si>
    <t>CA-2017-147452</t>
  </si>
  <si>
    <t>OFF-PA-10004039</t>
  </si>
  <si>
    <t>Xerox 1882</t>
  </si>
  <si>
    <t>CA-2017-144225</t>
  </si>
  <si>
    <t>CA-2017-123029</t>
  </si>
  <si>
    <t>US-2017-120908</t>
  </si>
  <si>
    <t>BF-10975</t>
  </si>
  <si>
    <t>OFF-LA-10004677</t>
  </si>
  <si>
    <t>Self-Adhesive Address Labels for Typewriters with Dispenser Box</t>
  </si>
  <si>
    <t>US-2017-130603</t>
  </si>
  <si>
    <t>CA-2017-152275</t>
  </si>
  <si>
    <t>OFF-AR-10000369</t>
  </si>
  <si>
    <t>Design Ebony Sketching Pencil</t>
  </si>
  <si>
    <t>CA-2017-156951</t>
  </si>
  <si>
    <t>EB-13840</t>
  </si>
  <si>
    <t>OFF-PA-10004530</t>
  </si>
  <si>
    <t>Personal Creations Ink Jet Cards and Labels</t>
  </si>
  <si>
    <t>CA-2017-129378</t>
  </si>
  <si>
    <t>FUR-CH-10000553</t>
  </si>
  <si>
    <t>Metal Folding Chairs, Beige, 4/Carton</t>
  </si>
  <si>
    <t>CA-2017-113418</t>
  </si>
  <si>
    <t>CM-12655</t>
  </si>
  <si>
    <t>TEC-MA-10002428</t>
  </si>
  <si>
    <t>Fellowes Powershred HS-440 4-Sheet High Security Shredder</t>
  </si>
  <si>
    <t>CA-2017-117807</t>
  </si>
  <si>
    <t>US-2017-139577</t>
  </si>
  <si>
    <t>TN-21040</t>
  </si>
  <si>
    <t>CA-2017-126074</t>
  </si>
  <si>
    <t>FUR-FU-10003577</t>
  </si>
  <si>
    <t>Nu-Dell Leatherette Frames</t>
  </si>
  <si>
    <t>CA-2017-147564</t>
  </si>
  <si>
    <t>CA-2017-123981</t>
  </si>
  <si>
    <t>CA-2017-101308</t>
  </si>
  <si>
    <t>TEC-PH-10003800</t>
  </si>
  <si>
    <t>i.Sound Portable Power - 8000 mAh</t>
  </si>
  <si>
    <t>CA-2017-105914</t>
  </si>
  <si>
    <t>OFF-BI-10002854</t>
  </si>
  <si>
    <t>Performers Binder/Pad Holder, Black</t>
  </si>
  <si>
    <t>US-2017-162558</t>
  </si>
  <si>
    <t>OFF-BI-10003984</t>
  </si>
  <si>
    <t>Lock-Up Easel 'Spel-Binder'</t>
  </si>
  <si>
    <t>FUR-FU-10003691</t>
  </si>
  <si>
    <t>Eldon Image Series Desk Accessories, Ebony</t>
  </si>
  <si>
    <t>CA-2017-116113</t>
  </si>
  <si>
    <t>JW-15220</t>
  </si>
  <si>
    <t>Montgomery</t>
  </si>
  <si>
    <t>CA-2017-141117</t>
  </si>
  <si>
    <t>JK-16090</t>
  </si>
  <si>
    <t>OFF-SU-10004664</t>
  </si>
  <si>
    <t>Acme Softgrip Scissors</t>
  </si>
  <si>
    <t>CA-2017-137414</t>
  </si>
  <si>
    <t>FUR-FU-10001424</t>
  </si>
  <si>
    <t>Dax Clear Box Frame</t>
  </si>
  <si>
    <t>CA-2017-152926</t>
  </si>
  <si>
    <t>CA-2017-141789</t>
  </si>
  <si>
    <t>AC-10450</t>
  </si>
  <si>
    <t>CA-2017-134607</t>
  </si>
  <si>
    <t>HL-15040</t>
  </si>
  <si>
    <t>CA-2017-101749</t>
  </si>
  <si>
    <t>CA-2017-149853</t>
  </si>
  <si>
    <t>OFF-PA-10000556</t>
  </si>
  <si>
    <t>Xerox 208</t>
  </si>
  <si>
    <t>CA-2017-143035</t>
  </si>
  <si>
    <t>FUR-FU-10001934</t>
  </si>
  <si>
    <t>Magnifier Swing Arm Lamp</t>
  </si>
  <si>
    <t>CA-2017-144820</t>
  </si>
  <si>
    <t>LW-16825</t>
  </si>
  <si>
    <t>OFF-AR-10004817</t>
  </si>
  <si>
    <t>Colorific Watercolor Pencils</t>
  </si>
  <si>
    <t>CA-2017-163818</t>
  </si>
  <si>
    <t>US-2017-103247</t>
  </si>
  <si>
    <t>PO-19195</t>
  </si>
  <si>
    <t>CA-2017-167661</t>
  </si>
  <si>
    <t>CA-2017-143112</t>
  </si>
  <si>
    <t>TEC-PH-10003095</t>
  </si>
  <si>
    <t>Samsung HM1900 Bluetooth Headset</t>
  </si>
  <si>
    <t>TEC-MA-10001047</t>
  </si>
  <si>
    <t>3D Systems Cube Printer, 2nd Generation, Magenta</t>
  </si>
  <si>
    <t>CA-2017-157672</t>
  </si>
  <si>
    <t>CA-2017-131807</t>
  </si>
  <si>
    <t>Chico</t>
  </si>
  <si>
    <t>FUR-CH-10001190</t>
  </si>
  <si>
    <t>Global Deluxe High-Back Office Chair in Storm</t>
  </si>
  <si>
    <t>OFF-AP-10004052</t>
  </si>
  <si>
    <t>Hoover Replacement Belts For Soft Guard &amp; Commercial Ltweight Upright Vacs, 2/Pk</t>
  </si>
  <si>
    <t>FUR-FU-10004666</t>
  </si>
  <si>
    <t>DAX Clear Channel Poster Frame</t>
  </si>
  <si>
    <t>US-2017-148054</t>
  </si>
  <si>
    <t>Meridian</t>
  </si>
  <si>
    <t>OFF-AP-10004336</t>
  </si>
  <si>
    <t>Conquest 14 Commercial Heavy-Duty Upright Vacuum, Collection System, Accessory Kit</t>
  </si>
  <si>
    <t>OFF-PA-10001295</t>
  </si>
  <si>
    <t>Computer Printout Paper with Letter-Trim Perforations</t>
  </si>
  <si>
    <t>US-2017-136868</t>
  </si>
  <si>
    <t>TEC-AC-10001539</t>
  </si>
  <si>
    <t>Logitech G430 Surround Sound Gaming Headset with Dolby 7.1 Technology</t>
  </si>
  <si>
    <t>OFF-ST-10000991</t>
  </si>
  <si>
    <t>Space Solutions HD Industrial Steel Shelving.</t>
  </si>
  <si>
    <t>CA-2017-109099</t>
  </si>
  <si>
    <t>CA-2017-118577</t>
  </si>
  <si>
    <t>XP-21865</t>
  </si>
  <si>
    <t>OFF-PA-10001357</t>
  </si>
  <si>
    <t>Xerox 1886</t>
  </si>
  <si>
    <t>CA-2017-146269</t>
  </si>
  <si>
    <t>OFF-AR-10004790</t>
  </si>
  <si>
    <t>CA-2017-137421</t>
  </si>
  <si>
    <t>OFF-AR-10001761</t>
  </si>
  <si>
    <t>Avery Hi-Liter Smear-Safe Highlighters</t>
  </si>
  <si>
    <t>CA-2017-104003</t>
  </si>
  <si>
    <t>DC-13285</t>
  </si>
  <si>
    <t>FUR-BO-10003965</t>
  </si>
  <si>
    <t>O'Sullivan Manor Hill 2-Door Library in Brianna Oak</t>
  </si>
  <si>
    <t>CA-2017-108574</t>
  </si>
  <si>
    <t>CA-2017-148404</t>
  </si>
  <si>
    <t>CA-2017-128426</t>
  </si>
  <si>
    <t>CA-2017-152709</t>
  </si>
  <si>
    <t>DB-13210</t>
  </si>
  <si>
    <t>CA-2017-105487</t>
  </si>
  <si>
    <t>CA-2017-151596</t>
  </si>
  <si>
    <t>US-2017-168613</t>
  </si>
  <si>
    <t>CA-2017-162635</t>
  </si>
  <si>
    <t>EB-14170</t>
  </si>
  <si>
    <t>US-2017-117247</t>
  </si>
  <si>
    <t>CA-2017-132430</t>
  </si>
  <si>
    <t>CA-2017-141873</t>
  </si>
  <si>
    <t>OFF-PA-10000069</t>
  </si>
  <si>
    <t>TOPS 4 x 6 Fluorescent Color Memo Sheets, 500 Sheets per Pack</t>
  </si>
  <si>
    <t>OFF-BI-10003655</t>
  </si>
  <si>
    <t>Durable Pressboard Binders</t>
  </si>
  <si>
    <t>CA-2017-163125</t>
  </si>
  <si>
    <t>League City</t>
  </si>
  <si>
    <t>FUR-CH-10001802</t>
  </si>
  <si>
    <t>Hon Every-Day Chair Series Swivel Task Chairs</t>
  </si>
  <si>
    <t>US-2017-115595</t>
  </si>
  <si>
    <t>OFF-PA-10001745</t>
  </si>
  <si>
    <t>Wirebound Message Books, 2 7/8" x 5", 3 Forms per Page</t>
  </si>
  <si>
    <t>CA-2017-111717</t>
  </si>
  <si>
    <t>CA-2017-152702</t>
  </si>
  <si>
    <t>SN-20710</t>
  </si>
  <si>
    <t>FUR-CH-10002304</t>
  </si>
  <si>
    <t>Global Stack Chair without Arms, Black</t>
  </si>
  <si>
    <t>CA-2017-149146</t>
  </si>
  <si>
    <t>OFF-PA-10003919</t>
  </si>
  <si>
    <t>Xerox 1989</t>
  </si>
  <si>
    <t>CA-2017-168655</t>
  </si>
  <si>
    <t>CA-2017-126536</t>
  </si>
  <si>
    <t>CA-2017-112431</t>
  </si>
  <si>
    <t>CA-2017-169362</t>
  </si>
  <si>
    <t>CA-2017-150091</t>
  </si>
  <si>
    <t>NP-18670</t>
  </si>
  <si>
    <t>CA-2017-152933</t>
  </si>
  <si>
    <t>CA-2017-130505</t>
  </si>
  <si>
    <t>CA-2017-169607</t>
  </si>
  <si>
    <t>OFF-PA-10000477</t>
  </si>
  <si>
    <t>Xerox 1952</t>
  </si>
  <si>
    <t>CA-2017-132976</t>
  </si>
  <si>
    <t>AG-10495</t>
  </si>
  <si>
    <t>OFF-PA-10004470</t>
  </si>
  <si>
    <t>Adams Write n' Stick Phone Message Book, 11" X 5 1/4", 200 Messages</t>
  </si>
  <si>
    <t>OFF-ST-10000876</t>
  </si>
  <si>
    <t>Eldon Simplefile Box Office</t>
  </si>
  <si>
    <t>OFF-LA-10002043</t>
  </si>
  <si>
    <t>Avery 489</t>
  </si>
  <si>
    <t>CA-2017-116519</t>
  </si>
  <si>
    <t>CR-12730</t>
  </si>
  <si>
    <t>CA-2017-163160</t>
  </si>
  <si>
    <t>Freeport</t>
  </si>
  <si>
    <t>CA-2017-135909</t>
  </si>
  <si>
    <t>Sacramento</t>
  </si>
  <si>
    <t>TEC-AC-10002335</t>
  </si>
  <si>
    <t>Logitech Media Keyboard K200</t>
  </si>
  <si>
    <t>TEC-PH-10003187</t>
  </si>
  <si>
    <t>Anker Astro Mini 3000mAh Ultra-Compact Portable Charger</t>
  </si>
  <si>
    <t>US-2017-148831</t>
  </si>
  <si>
    <t>CA-2017-103212</t>
  </si>
  <si>
    <t>OFF-LA-10000248</t>
  </si>
  <si>
    <t>Avery 52</t>
  </si>
  <si>
    <t>CA-2017-150707</t>
  </si>
  <si>
    <t>EL-13735</t>
  </si>
  <si>
    <t>OFF-BI-10001078</t>
  </si>
  <si>
    <t>Acco PRESSTEX Data Binder with Storage Hooks, Dark Blue, 14 7/8" X 11"</t>
  </si>
  <si>
    <t>CA-2017-168837</t>
  </si>
  <si>
    <t>CA-2017-126123</t>
  </si>
  <si>
    <t>AG-10765</t>
  </si>
  <si>
    <t>CA-2017-151183</t>
  </si>
  <si>
    <t>CA-2017-106033</t>
  </si>
  <si>
    <t>OFF-AR-10002818</t>
  </si>
  <si>
    <t>Panasonic KP-310 Heavy-Duty Electric Pencil Sharpener</t>
  </si>
  <si>
    <t>CA-2017-113670</t>
  </si>
  <si>
    <t>CA-2017-164819</t>
  </si>
  <si>
    <t>CA-2017-142643</t>
  </si>
  <si>
    <t>FUR-FU-10000087</t>
  </si>
  <si>
    <t>Executive Impressions 14" Two-Color Numerals Wall Clock</t>
  </si>
  <si>
    <t>CA-2017-154949</t>
  </si>
  <si>
    <t>MC-17275</t>
  </si>
  <si>
    <t>Camarillo</t>
  </si>
  <si>
    <t>CA-2017-100237</t>
  </si>
  <si>
    <t>SV-20815</t>
  </si>
  <si>
    <t>Orem</t>
  </si>
  <si>
    <t>CA-2017-158386</t>
  </si>
  <si>
    <t>BO-11425</t>
  </si>
  <si>
    <t>OFF-BI-10003719</t>
  </si>
  <si>
    <t>Large Capacity Hanging Post Binders</t>
  </si>
  <si>
    <t>CA-2017-132234</t>
  </si>
  <si>
    <t>CA-2017-111577</t>
  </si>
  <si>
    <t>Scottsdale</t>
  </si>
  <si>
    <t>CA-2017-159282</t>
  </si>
  <si>
    <t>Yuma</t>
  </si>
  <si>
    <t>Swingline SM12-08 MicroCut Jam Free Shredder</t>
  </si>
  <si>
    <t>CA-2017-159100</t>
  </si>
  <si>
    <t>VP-21760</t>
  </si>
  <si>
    <t>CA-2017-165603</t>
  </si>
  <si>
    <t>OFF-ST-10000798</t>
  </si>
  <si>
    <t>2300 Heavy-Duty Transfer File Systems by Perma</t>
  </si>
  <si>
    <t>OFF-PA-10002552</t>
  </si>
  <si>
    <t>Xerox 1958</t>
  </si>
  <si>
    <t>CA-2017-123246</t>
  </si>
  <si>
    <t>AJ-10960</t>
  </si>
  <si>
    <t>OFF-AR-10001770</t>
  </si>
  <si>
    <t>Economy #2 Pencils</t>
  </si>
  <si>
    <t>CA-2017-114804</t>
  </si>
  <si>
    <t>CA-2017-107727</t>
  </si>
  <si>
    <t>MA-17560</t>
  </si>
  <si>
    <t>CA-2017-125388</t>
  </si>
  <si>
    <t>FUR-FU-10004712</t>
  </si>
  <si>
    <t>Westinghouse Mesh Shade Clip-On Gooseneck Lamp, Black</t>
  </si>
  <si>
    <t>CA-2017-125199</t>
  </si>
  <si>
    <t>CA-2017-159457</t>
  </si>
  <si>
    <t>US-2017-120390</t>
  </si>
  <si>
    <t>CA-2017-131492</t>
  </si>
  <si>
    <t>HH-15010</t>
  </si>
  <si>
    <t>OFF-EN-10002973</t>
  </si>
  <si>
    <t>Ampad #10 Peel &amp; Seel Holiday Envelopes</t>
  </si>
  <si>
    <t>FUR-TA-10003837</t>
  </si>
  <si>
    <t>Anderson Hickey Conga Table Tops &amp; Accessories</t>
  </si>
  <si>
    <t>CA-2017-117653</t>
  </si>
  <si>
    <t>MO-17500</t>
  </si>
  <si>
    <t>FUR-TA-10003008</t>
  </si>
  <si>
    <t>Lesro Round Back Collection Coffee Table, End Table</t>
  </si>
  <si>
    <t>CA-2017-106432</t>
  </si>
  <si>
    <t>FUR-BO-10004360</t>
  </si>
  <si>
    <t>Rush Hierlooms Collection Rich Wood Bookcases</t>
  </si>
  <si>
    <t>CA-2017-125990</t>
  </si>
  <si>
    <t>OFF-BI-10004826</t>
  </si>
  <si>
    <t>JM Magazine Binder</t>
  </si>
  <si>
    <t>CA-2017-147277</t>
  </si>
  <si>
    <t>CA-2017-158743</t>
  </si>
  <si>
    <t>IG-15085</t>
  </si>
  <si>
    <t>Little Rock</t>
  </si>
  <si>
    <t>OFF-PA-10001019</t>
  </si>
  <si>
    <t>Xerox 1884</t>
  </si>
  <si>
    <t>US-2017-146416</t>
  </si>
  <si>
    <t>JE-16165</t>
  </si>
  <si>
    <t>Woodland</t>
  </si>
  <si>
    <t>CA-2017-158722</t>
  </si>
  <si>
    <t>CA-2017-104822</t>
  </si>
  <si>
    <t>CA-2017-103065</t>
  </si>
  <si>
    <t>OFF-ST-10000617</t>
  </si>
  <si>
    <t>Woodgrain Magazine Files by Perma</t>
  </si>
  <si>
    <t>FUR-FU-10000175</t>
  </si>
  <si>
    <t>DAX Wood Document Frame.</t>
  </si>
  <si>
    <t>US-2017-115252</t>
  </si>
  <si>
    <t>Durham</t>
  </si>
  <si>
    <t>CA-2017-113558</t>
  </si>
  <si>
    <t>PH-18790</t>
  </si>
  <si>
    <t>Lakeland</t>
  </si>
  <si>
    <t>FUR-FU-10001756</t>
  </si>
  <si>
    <t>Eldon Expressions Desk Accessory, Wood Photo Frame, Mahogany</t>
  </si>
  <si>
    <t>CA-2017-145884</t>
  </si>
  <si>
    <t>TEC-PH-10000895</t>
  </si>
  <si>
    <t>Polycom VVX 310 VoIP phone</t>
  </si>
  <si>
    <t>CA-2017-167094</t>
  </si>
  <si>
    <t>CA-2017-154410</t>
  </si>
  <si>
    <t>CA-2017-148166</t>
  </si>
  <si>
    <t>Deltona</t>
  </si>
  <si>
    <t>CA-2017-100356</t>
  </si>
  <si>
    <t>US-2017-117331</t>
  </si>
  <si>
    <t>CA-2017-117422</t>
  </si>
  <si>
    <t>CA-2017-113453</t>
  </si>
  <si>
    <t>CA-2017-142125</t>
  </si>
  <si>
    <t>CA-2017-127180</t>
  </si>
  <si>
    <t>OFF-EN-10002500</t>
  </si>
  <si>
    <t>Globe Weis Peel &amp; Seel First Class Envelopes</t>
  </si>
  <si>
    <t>CA-2017-101581</t>
  </si>
  <si>
    <t>CA-2017-130211</t>
  </si>
  <si>
    <t>BD-11620</t>
  </si>
  <si>
    <t>Lawton</t>
  </si>
  <si>
    <t>OFF-ST-10000129</t>
  </si>
  <si>
    <t>Fellowes Recycled Storage Drawers</t>
  </si>
  <si>
    <t>US-2017-111920</t>
  </si>
  <si>
    <t>CA-2017-130141</t>
  </si>
  <si>
    <t>OFF-BI-10000831</t>
  </si>
  <si>
    <t>Storex Flexible Poly Binders with Double Pockets</t>
  </si>
  <si>
    <t>FUR-CH-10000749</t>
  </si>
  <si>
    <t>Office Star - Ergonomic Mid Back Chair with 2-Way Adjustable Arms</t>
  </si>
  <si>
    <t>CA-2017-156363</t>
  </si>
  <si>
    <t>TEC-PH-10003988</t>
  </si>
  <si>
    <t>LF Elite 3D Dazzle Designer Hard Case Cover, Lf Stylus Pen and Wiper For Apple Iphone 5c Mini Lite</t>
  </si>
  <si>
    <t>OFF-EN-10003068</t>
  </si>
  <si>
    <t>#6 3/4 Gummed Flap White Envelopes</t>
  </si>
  <si>
    <t>CA-2017-117079</t>
  </si>
  <si>
    <t>JR-15700</t>
  </si>
  <si>
    <t>CA-2017-139913</t>
  </si>
  <si>
    <t>JC-16105</t>
  </si>
  <si>
    <t>OFF-PA-10003739</t>
  </si>
  <si>
    <t>Xerox 1969</t>
  </si>
  <si>
    <t>US-2017-105389</t>
  </si>
  <si>
    <t>TEC-PH-10002824</t>
  </si>
  <si>
    <t>Jabra SPEAK 410 Multidevice Speakerphone</t>
  </si>
  <si>
    <t>CA-2017-106068</t>
  </si>
  <si>
    <t>RB-19330</t>
  </si>
  <si>
    <t>OFF-ST-10002344</t>
  </si>
  <si>
    <t>Carina 42"Hx23 3/4"W Media Storage Unit</t>
  </si>
  <si>
    <t>CA-2017-125451</t>
  </si>
  <si>
    <t>FUR-FU-10000277</t>
  </si>
  <si>
    <t>Deflect-o DuraMat Antistatic Studded Beveled Mat for Medium Pile Carpeting</t>
  </si>
  <si>
    <t>OFF-PA-10003724</t>
  </si>
  <si>
    <t>Wirebound Message Book, 4 per Page</t>
  </si>
  <si>
    <t>CA-2017-141705</t>
  </si>
  <si>
    <t>CA-2017-144365</t>
  </si>
  <si>
    <t>OFF-FA-10000735</t>
  </si>
  <si>
    <t>CA-2017-155558</t>
  </si>
  <si>
    <t>CA-2017-162173</t>
  </si>
  <si>
    <t>OFF-EN-10002831</t>
  </si>
  <si>
    <t>Tyvek  Top-Opening Peel &amp; Seel  Envelopes, Gray</t>
  </si>
  <si>
    <t>CA-2017-115119</t>
  </si>
  <si>
    <t>TEC-PH-10001433</t>
  </si>
  <si>
    <t>Cisco Small Business SPA 502G VoIP phone</t>
  </si>
  <si>
    <t>US-2017-110646</t>
  </si>
  <si>
    <t>CA-2017-102729</t>
  </si>
  <si>
    <t>CA-2017-110373</t>
  </si>
  <si>
    <t>CA-2017-130764</t>
  </si>
  <si>
    <t>TEC-PH-10003215</t>
  </si>
  <si>
    <t>Jackery Bar Premium Fast-charging Portable Charger</t>
  </si>
  <si>
    <t>CA-2017-127922</t>
  </si>
  <si>
    <t>OFF-PA-10001204</t>
  </si>
  <si>
    <t>Xerox 1972</t>
  </si>
  <si>
    <t>CA-2017-151225</t>
  </si>
  <si>
    <t>JM-15655</t>
  </si>
  <si>
    <t>CA-2017-134880</t>
  </si>
  <si>
    <t>CA-2017-110310</t>
  </si>
  <si>
    <t>NB-18655</t>
  </si>
  <si>
    <t>OFF-AR-10001662</t>
  </si>
  <si>
    <t>Rogers Handheld Barrel Pencil Sharpener</t>
  </si>
  <si>
    <t>CA-2017-118367</t>
  </si>
  <si>
    <t>OFF-EN-10004386</t>
  </si>
  <si>
    <t>Recycled Interoffice Envelopes with String and Button Closure, 10 x 13</t>
  </si>
  <si>
    <t>CA-2017-111262</t>
  </si>
  <si>
    <t>KH-16510</t>
  </si>
  <si>
    <t>OFF-PA-10001937</t>
  </si>
  <si>
    <t>Xerox 21</t>
  </si>
  <si>
    <t>CA-2017-139353</t>
  </si>
  <si>
    <t>CA-2017-160661</t>
  </si>
  <si>
    <t>CA-2017-160983</t>
  </si>
  <si>
    <t>CA-2017-139661</t>
  </si>
  <si>
    <t>Vancouver</t>
  </si>
  <si>
    <t>FUR-FU-10002885</t>
  </si>
  <si>
    <t>Magna Visual Magnetic Picture Hangers</t>
  </si>
  <si>
    <t>CA-2017-127285</t>
  </si>
  <si>
    <t>CA-2017-123491</t>
  </si>
  <si>
    <t>JK-15205</t>
  </si>
  <si>
    <t>OFF-LA-10003077</t>
  </si>
  <si>
    <t>Avery 500</t>
  </si>
  <si>
    <t>CA-2017-152807</t>
  </si>
  <si>
    <t>TEC-AC-10001142</t>
  </si>
  <si>
    <t>First Data FD10 PIN Pad</t>
  </si>
  <si>
    <t>CA-2017-142622</t>
  </si>
  <si>
    <t>JK-15625</t>
  </si>
  <si>
    <t>CA-2017-152583</t>
  </si>
  <si>
    <t>CA-2017-155292</t>
  </si>
  <si>
    <t>OFF-LA-10001982</t>
  </si>
  <si>
    <t>Smead Alpha-Z Color-Coded Name Labels First Letter Starter Set</t>
  </si>
  <si>
    <t>CA-2017-131632</t>
  </si>
  <si>
    <t>CA-2017-117114</t>
  </si>
  <si>
    <t>OFF-EN-10001137</t>
  </si>
  <si>
    <t>#10 Gummed Flap White Envelopes, 100/Box</t>
  </si>
  <si>
    <t>CA-2017-123967</t>
  </si>
  <si>
    <t>OFF-BI-10001308</t>
  </si>
  <si>
    <t>GBC Standard Plastic Binding Systems' Combs</t>
  </si>
  <si>
    <t>FUR-TA-10003954</t>
  </si>
  <si>
    <t>Hon 94000 Series Round Tables</t>
  </si>
  <si>
    <t>CA-2017-104136</t>
  </si>
  <si>
    <t>CA-2017-164049</t>
  </si>
  <si>
    <t>CA-2017-116358</t>
  </si>
  <si>
    <t>KM-16225</t>
  </si>
  <si>
    <t>OFF-AR-10004685</t>
  </si>
  <si>
    <t>Binney &amp; Smith Crayola Metallic Colored Pencils, 8-Color Set</t>
  </si>
  <si>
    <t>US-2017-163790</t>
  </si>
  <si>
    <t>NL-18310</t>
  </si>
  <si>
    <t>OFF-EN-10001335</t>
  </si>
  <si>
    <t>White Business Envelopes with Contemporary Seam, Recycled White Business Envelopes</t>
  </si>
  <si>
    <t>OFF-BI-10003718</t>
  </si>
  <si>
    <t>GBC Therma-A-Bind 250T Electric Binding System</t>
  </si>
  <si>
    <t>FUR-FU-10002508</t>
  </si>
  <si>
    <t>Document Clip Frames</t>
  </si>
  <si>
    <t>CA-2017-143567</t>
  </si>
  <si>
    <t>TB-21175</t>
  </si>
  <si>
    <t>TEC-AC-10004145</t>
  </si>
  <si>
    <t>Logitech diNovo Edge Keyboard</t>
  </si>
  <si>
    <t>CA-2017-127782</t>
  </si>
  <si>
    <t>TH-21115</t>
  </si>
  <si>
    <t>FUR-FU-10001847</t>
  </si>
  <si>
    <t>Eldon Image Series Black Desk Accessories</t>
  </si>
  <si>
    <t>CA-2017-168179</t>
  </si>
  <si>
    <t>CA-2017-141425</t>
  </si>
  <si>
    <t>US-2017-115609</t>
  </si>
  <si>
    <t>CS-12505</t>
  </si>
  <si>
    <t>US-2017-145597</t>
  </si>
  <si>
    <t>CA-2017-167227</t>
  </si>
  <si>
    <t>Saint Louis</t>
  </si>
  <si>
    <t>CA-2017-120061</t>
  </si>
  <si>
    <t>FUR-CH-10001973</t>
  </si>
  <si>
    <t>Office Star Flex Back Scooter Chair with White Frame</t>
  </si>
  <si>
    <t>CA-2017-169005</t>
  </si>
  <si>
    <t>CA-2017-153339</t>
  </si>
  <si>
    <t>Murfreesboro</t>
  </si>
  <si>
    <t>CA-2017-142636</t>
  </si>
  <si>
    <t>CA-2017-126046</t>
  </si>
  <si>
    <t>CA-2017-143329</t>
  </si>
  <si>
    <t>DL-13330</t>
  </si>
  <si>
    <t>Las Cruces</t>
  </si>
  <si>
    <t>FUR-FU-10000629</t>
  </si>
  <si>
    <t>9-3/4 Diameter Round Wall Clock</t>
  </si>
  <si>
    <t>CA-2017-121615</t>
  </si>
  <si>
    <t>DL-12925</t>
  </si>
  <si>
    <t>Eagan</t>
  </si>
  <si>
    <t>OFF-LA-10001771</t>
  </si>
  <si>
    <t>Avery 513</t>
  </si>
  <si>
    <t>CA-2017-110429</t>
  </si>
  <si>
    <t>US-2017-110989</t>
  </si>
  <si>
    <t>TEC-AC-10002345</t>
  </si>
  <si>
    <t>HP Standard 104 key PS/2 Keyboard</t>
  </si>
  <si>
    <t>CA-2017-103009</t>
  </si>
  <si>
    <t>OFF-PA-10001215</t>
  </si>
  <si>
    <t>Xerox 1963</t>
  </si>
  <si>
    <t>CA-2017-148320</t>
  </si>
  <si>
    <t>CA-2017-161130</t>
  </si>
  <si>
    <t>US-2017-101518</t>
  </si>
  <si>
    <t>US-2017-105998</t>
  </si>
  <si>
    <t>CR-12580</t>
  </si>
  <si>
    <t>CA-2017-130834</t>
  </si>
  <si>
    <t>US-2017-168802</t>
  </si>
  <si>
    <t>CA-2017-135419</t>
  </si>
  <si>
    <t>CA-2017-100622</t>
  </si>
  <si>
    <t>OFF-BI-10002982</t>
  </si>
  <si>
    <t>Avery Self-Adhesive Photo Pockets for Polaroid Photos</t>
  </si>
  <si>
    <t>US-2017-168116</t>
  </si>
  <si>
    <t>GT-14635</t>
  </si>
  <si>
    <t>TEC-MA-10004125</t>
  </si>
  <si>
    <t>Cubify CubeX 3D Printer Triple Head Print</t>
  </si>
  <si>
    <t>OFF-AP-10002457</t>
  </si>
  <si>
    <t>Eureka The Boss Plus 12-Amp Hard Box Upright Vacuum, Red</t>
  </si>
  <si>
    <t>US-2017-156083</t>
  </si>
  <si>
    <t>JL-15175</t>
  </si>
  <si>
    <t>OFF-PA-10001560</t>
  </si>
  <si>
    <t>Adams Telephone Message Books, 5 1/4” x 11”</t>
  </si>
  <si>
    <t>CA-2017-105144</t>
  </si>
  <si>
    <t>Grand Prairie</t>
  </si>
  <si>
    <t>CA-2017-147760</t>
  </si>
  <si>
    <t>TEC-PH-10002483</t>
  </si>
  <si>
    <t>Motorola Moto X</t>
  </si>
  <si>
    <t>CA-2017-102610</t>
  </si>
  <si>
    <t>CA-2017-121160</t>
  </si>
  <si>
    <t>Bryan</t>
  </si>
  <si>
    <t>OFF-BI-10003094</t>
  </si>
  <si>
    <t>Self-Adhesive Ring Binder Labels</t>
  </si>
  <si>
    <t>US-2017-122672</t>
  </si>
  <si>
    <t>CA-2017-159135</t>
  </si>
  <si>
    <t>Springdale</t>
  </si>
  <si>
    <t>US-2017-107272</t>
  </si>
  <si>
    <t>US-2017-111745</t>
  </si>
  <si>
    <t>TEC-AC-10003911</t>
  </si>
  <si>
    <t>NETGEAR AC1750 Dual Band Gigabit Smart WiFi Router</t>
  </si>
  <si>
    <t>CA-2017-116225</t>
  </si>
  <si>
    <t>TEC-AC-10001432</t>
  </si>
  <si>
    <t>Enermax Aurora Lite Keyboard</t>
  </si>
  <si>
    <t>CA-2017-154732</t>
  </si>
  <si>
    <t>CA-2017-114258</t>
  </si>
  <si>
    <t>CA-2017-157196</t>
  </si>
  <si>
    <t>AA-10645</t>
  </si>
  <si>
    <t>CA-2017-102925</t>
  </si>
  <si>
    <t>CD-12280</t>
  </si>
  <si>
    <t>OFF-PA-10001870</t>
  </si>
  <si>
    <t>Xerox 202</t>
  </si>
  <si>
    <t>TEC-PH-10001448</t>
  </si>
  <si>
    <t>Anker Astro 15000mAh USB Portable Charger</t>
  </si>
  <si>
    <t>OFF-BI-10002706</t>
  </si>
  <si>
    <t>Avery Premier Heavy-Duty Binder with Round Locking Rings</t>
  </si>
  <si>
    <t>CA-2017-118213</t>
  </si>
  <si>
    <t>Greenwood</t>
  </si>
  <si>
    <t>OFF-PA-10000565</t>
  </si>
  <si>
    <t>US-2017-109484</t>
  </si>
  <si>
    <t>CA-2017-107720</t>
  </si>
  <si>
    <t>OFF-ST-10001414</t>
  </si>
  <si>
    <t>Decoflex Hanging Personal Folder File</t>
  </si>
  <si>
    <t>CA-2017-154816</t>
  </si>
  <si>
    <t>CA-2017-100013</t>
  </si>
  <si>
    <t>OFF-AR-10001022</t>
  </si>
  <si>
    <t>SANFORD Liquid Accent Tank-Style Highlighters</t>
  </si>
  <si>
    <t>CA-2017-167941</t>
  </si>
  <si>
    <t>JF-15565</t>
  </si>
  <si>
    <t>CA-2017-125290</t>
  </si>
  <si>
    <t>CA-2017-154109</t>
  </si>
  <si>
    <t>US-2017-153948</t>
  </si>
  <si>
    <t>OFF-LA-10000414</t>
  </si>
  <si>
    <t>Avery 503</t>
  </si>
  <si>
    <t>CA-2017-144596</t>
  </si>
  <si>
    <t>CA-2017-107174</t>
  </si>
  <si>
    <t>FUR-CH-10003312</t>
  </si>
  <si>
    <t>Hon 2090 “Pillow Soft” Series Mid Back Swivel/Tilt Chairs</t>
  </si>
  <si>
    <t>US-2017-119319</t>
  </si>
  <si>
    <t>CA-2017-106691</t>
  </si>
  <si>
    <t>CC-12370</t>
  </si>
  <si>
    <t>CA-2017-150504</t>
  </si>
  <si>
    <t>CA-2017-122504</t>
  </si>
  <si>
    <t>TEC-AC-10003289</t>
  </si>
  <si>
    <t>Anker Ultra-Slim Mini Bluetooth 3.0 Wireless Keyboard</t>
  </si>
  <si>
    <t>TEC-PH-10002468</t>
  </si>
  <si>
    <t>Plantronics CS 50-USB - headset - Convertible, Monaural</t>
  </si>
  <si>
    <t>CA-2017-149888</t>
  </si>
  <si>
    <t>FUR-TA-10000849</t>
  </si>
  <si>
    <t>Bevis Rectangular Conference Tables</t>
  </si>
  <si>
    <t>CA-2017-152737</t>
  </si>
  <si>
    <t>CA-2017-132346</t>
  </si>
  <si>
    <t>OFF-AP-10000696</t>
  </si>
  <si>
    <t>Holmes Odor Grabber</t>
  </si>
  <si>
    <t>CA-2017-113572</t>
  </si>
  <si>
    <t>FP-14320</t>
  </si>
  <si>
    <t>TEC-AC-10002370</t>
  </si>
  <si>
    <t>Maxell CD-R Discs</t>
  </si>
  <si>
    <t>CA-2017-113460</t>
  </si>
  <si>
    <t>CA-2017-163188</t>
  </si>
  <si>
    <t>CA-2017-143658</t>
  </si>
  <si>
    <t>CA-2017-155621</t>
  </si>
  <si>
    <t>KN-16450</t>
  </si>
  <si>
    <t>CA-2017-161018</t>
  </si>
  <si>
    <t>CA-2017-158246</t>
  </si>
  <si>
    <t>Sunnyvale</t>
  </si>
  <si>
    <t>CA-2017-159597</t>
  </si>
  <si>
    <t>MC-17590</t>
  </si>
  <si>
    <t>Coachella</t>
  </si>
  <si>
    <t>OFF-ST-10002289</t>
  </si>
  <si>
    <t>Safco Wire Cube Shelving System, For Use as 4 or 5 14" Cubes, Black</t>
  </si>
  <si>
    <t>CA-2017-152912</t>
  </si>
  <si>
    <t>US-2017-141852</t>
  </si>
  <si>
    <t>CA-2017-119494</t>
  </si>
  <si>
    <t>CA-2017-159667</t>
  </si>
  <si>
    <t>PM-19135</t>
  </si>
  <si>
    <t>TEC-AC-10002567</t>
  </si>
  <si>
    <t>Logitech G602 Wireless Gaming Mouse</t>
  </si>
  <si>
    <t>US-2017-155425</t>
  </si>
  <si>
    <t>AB-10600</t>
  </si>
  <si>
    <t>TEC-MA-10003183</t>
  </si>
  <si>
    <t>DYMO CardScan Personal V9 Business Card Scanner</t>
  </si>
  <si>
    <t>TEC-AC-10001314</t>
  </si>
  <si>
    <t>Case Logic 2.4GHz Wireless Keyboard</t>
  </si>
  <si>
    <t>TEC-PH-10002563</t>
  </si>
  <si>
    <t>Adtran 1202752G1</t>
  </si>
  <si>
    <t>CA-2017-104640</t>
  </si>
  <si>
    <t>CA-2017-161739</t>
  </si>
  <si>
    <t>Round Rock</t>
  </si>
  <si>
    <t>FUR-FU-10001468</t>
  </si>
  <si>
    <t>Tenex Antistatic Computer Chair Mats</t>
  </si>
  <si>
    <t>CA-2017-163874</t>
  </si>
  <si>
    <t>OFF-BI-10000088</t>
  </si>
  <si>
    <t>GBC Imprintable Covers</t>
  </si>
  <si>
    <t>CA-2017-142671</t>
  </si>
  <si>
    <t>OFF-BI-10004099</t>
  </si>
  <si>
    <t>GBC VeloBinder Strips</t>
  </si>
  <si>
    <t>CA-2017-162096</t>
  </si>
  <si>
    <t>TB-21190</t>
  </si>
  <si>
    <t>Riverside</t>
  </si>
  <si>
    <t>OFF-AR-10002221</t>
  </si>
  <si>
    <t>12 Colored Short Pencils</t>
  </si>
  <si>
    <t>US-2017-128447</t>
  </si>
  <si>
    <t>MC-17845</t>
  </si>
  <si>
    <t>Pasco</t>
  </si>
  <si>
    <t>OFF-AP-10004540</t>
  </si>
  <si>
    <t>Eureka The Boss Lite 10-Amp Upright Vacuum, Blue</t>
  </si>
  <si>
    <t>CA-2017-141138</t>
  </si>
  <si>
    <t>GH-14425</t>
  </si>
  <si>
    <t>CA-2017-137624</t>
  </si>
  <si>
    <t>CA-2017-150959</t>
  </si>
  <si>
    <t>CA-2017-143455</t>
  </si>
  <si>
    <t>CA-2017-110842</t>
  </si>
  <si>
    <t>CA-2017-157483</t>
  </si>
  <si>
    <t>CA-2017-120327</t>
  </si>
  <si>
    <t>Urbandale</t>
  </si>
  <si>
    <t>CA-2017-143217</t>
  </si>
  <si>
    <t>OFF-BI-10002949</t>
  </si>
  <si>
    <t>Prestige Round Ring Binders</t>
  </si>
  <si>
    <t>CA-2017-154137</t>
  </si>
  <si>
    <t>OFF-ST-10003324</t>
  </si>
  <si>
    <t>Belkin OmniView SE Rackmount Kit</t>
  </si>
  <si>
    <t>CA-2017-158561</t>
  </si>
  <si>
    <t>OFF-AP-10002651</t>
  </si>
  <si>
    <t>Hoover Upright Vacuum With Dirt Cup</t>
  </si>
  <si>
    <t>CA-2017-115448</t>
  </si>
  <si>
    <t>CA-2017-148985</t>
  </si>
  <si>
    <t>US-2017-116491</t>
  </si>
  <si>
    <t>CA-2017-167976</t>
  </si>
  <si>
    <t>Aberdeen</t>
  </si>
  <si>
    <t>CA-2017-160514</t>
  </si>
  <si>
    <t>Santa Clara</t>
  </si>
  <si>
    <t>CA-2017-134978</t>
  </si>
  <si>
    <t>CA-2017-130386</t>
  </si>
  <si>
    <t>NG-18430</t>
  </si>
  <si>
    <t>OFF-PA-10003823</t>
  </si>
  <si>
    <t>Xerox 197</t>
  </si>
  <si>
    <t>US-2017-116659</t>
  </si>
  <si>
    <t>CA-2017-134915</t>
  </si>
  <si>
    <t>EM-14140</t>
  </si>
  <si>
    <t>OFF-PA-10002160</t>
  </si>
  <si>
    <t>Xerox 1978</t>
  </si>
  <si>
    <t>FUR-FU-10000305</t>
  </si>
  <si>
    <t>Tenex V2T-RE Standard Weight Series Chair Mat, 45" x 53", Lip 25" x 12"</t>
  </si>
  <si>
    <t>CA-2017-164168</t>
  </si>
  <si>
    <t>LS-16975</t>
  </si>
  <si>
    <t>OFF-ST-10002583</t>
  </si>
  <si>
    <t>Fellowes Neat Ideas Storage Cubes</t>
  </si>
  <si>
    <t>TEC-PH-10004908</t>
  </si>
  <si>
    <t>Panasonic KX TS3282W Corded phone</t>
  </si>
  <si>
    <t>CA-2017-122644</t>
  </si>
  <si>
    <t>CA-2017-164364</t>
  </si>
  <si>
    <t>OFF-LA-10004853</t>
  </si>
  <si>
    <t>Avery 483</t>
  </si>
  <si>
    <t>OFF-AR-10000315</t>
  </si>
  <si>
    <t>Dixon Ticonderoga Maple Cedar Pencil, #2</t>
  </si>
  <si>
    <t>US-2017-136707</t>
  </si>
  <si>
    <t>CA-2017-149944</t>
  </si>
  <si>
    <t>Longview</t>
  </si>
  <si>
    <t>CA-2017-154088</t>
  </si>
  <si>
    <t>US-2017-132220</t>
  </si>
  <si>
    <t>US-2017-125808</t>
  </si>
  <si>
    <t>CA-2017-166835</t>
  </si>
  <si>
    <t>US-2017-119662</t>
  </si>
  <si>
    <t>US-2017-124926</t>
  </si>
  <si>
    <t>US-2017-165344</t>
  </si>
  <si>
    <t>TEC-MA-10002210</t>
  </si>
  <si>
    <t>Epson TM-T88V Direct Thermal Printer - Monochrome - Desktop</t>
  </si>
  <si>
    <t>OFF-BI-10003196</t>
  </si>
  <si>
    <t>Accohide Poly Flexible Ring Binders</t>
  </si>
  <si>
    <t>CA-2017-160416</t>
  </si>
  <si>
    <t>TEC-AC-10004114</t>
  </si>
  <si>
    <t>KeyTronic 6101 Series - Keyboard - Black</t>
  </si>
  <si>
    <t>CA-2017-165204</t>
  </si>
  <si>
    <t>CA-2017-122490</t>
  </si>
  <si>
    <t>TT-21070</t>
  </si>
  <si>
    <t>US-2017-153633</t>
  </si>
  <si>
    <t>Jupiter</t>
  </si>
  <si>
    <t>CA-2017-113873</t>
  </si>
  <si>
    <t>KE-16420</t>
  </si>
  <si>
    <t>CA-2017-159156</t>
  </si>
  <si>
    <t>KB-16600</t>
  </si>
  <si>
    <t>CA-2017-112844</t>
  </si>
  <si>
    <t>Buffalo</t>
  </si>
  <si>
    <t>FUR-FU-10004845</t>
  </si>
  <si>
    <t>Deflect-o EconoMat Nonstudded, No Bevel Mat</t>
  </si>
  <si>
    <t>CA-2017-133620</t>
  </si>
  <si>
    <t>OFF-ST-10004634</t>
  </si>
  <si>
    <t>Personal Folder Holder, Ebony</t>
  </si>
  <si>
    <t>US-2017-102904</t>
  </si>
  <si>
    <t>CA-2017-123624</t>
  </si>
  <si>
    <t>Oxnard</t>
  </si>
  <si>
    <t>US-2017-140312</t>
  </si>
  <si>
    <t>CA-2017-138611</t>
  </si>
  <si>
    <t>Grove City</t>
  </si>
  <si>
    <t>TEC-PH-10000011</t>
  </si>
  <si>
    <t>PureGear Roll-On Screen Protector</t>
  </si>
  <si>
    <t>CA-2017-152142</t>
  </si>
  <si>
    <t>FUR-CH-10002965</t>
  </si>
  <si>
    <t>Global Leather Highback Executive Chair with Pneumatic Height Adjustment, Black</t>
  </si>
  <si>
    <t>CA-2017-106943</t>
  </si>
  <si>
    <t>US-2017-136679</t>
  </si>
  <si>
    <t>OFF-AR-10003582</t>
  </si>
  <si>
    <t>Boston Electric Pencil Sharpener, Model 1818, Charcoal Black</t>
  </si>
  <si>
    <t>CA-2017-137323</t>
  </si>
  <si>
    <t>CA-2017-142489</t>
  </si>
  <si>
    <t>US-2017-118157</t>
  </si>
  <si>
    <t>CA-2017-124261</t>
  </si>
  <si>
    <t>CA-2017-108112</t>
  </si>
  <si>
    <t>US-2017-157896</t>
  </si>
  <si>
    <t>OFF-PA-10004092</t>
  </si>
  <si>
    <t>Tops Green Bar Computer Printout Paper</t>
  </si>
  <si>
    <t>CA-2017-137022</t>
  </si>
  <si>
    <t>OFF-ST-10001963</t>
  </si>
  <si>
    <t>Tennsco Regal Shelving Units</t>
  </si>
  <si>
    <t>CA-2017-136308</t>
  </si>
  <si>
    <t>MW-18235</t>
  </si>
  <si>
    <t>CA-2017-100601</t>
  </si>
  <si>
    <t>CA-2017-108091</t>
  </si>
  <si>
    <t>EK-13795</t>
  </si>
  <si>
    <t>Escondido</t>
  </si>
  <si>
    <t>US-2017-114657</t>
  </si>
  <si>
    <t>US-2017-107888</t>
  </si>
  <si>
    <t>OFF-PA-10001363</t>
  </si>
  <si>
    <t>Xerox 1933</t>
  </si>
  <si>
    <t>FUR-FU-10003394</t>
  </si>
  <si>
    <t>Tenex "The Solids" Textured Chair Mats</t>
  </si>
  <si>
    <t>US-2017-118598</t>
  </si>
  <si>
    <t>Utica</t>
  </si>
  <si>
    <t>TEC-PH-10002583</t>
  </si>
  <si>
    <t>iOttie HLCRIO102 Car Mount</t>
  </si>
  <si>
    <t>CA-2017-122945</t>
  </si>
  <si>
    <t>CA-2017-121678</t>
  </si>
  <si>
    <t>Elyria</t>
  </si>
  <si>
    <t>CA-2017-160633</t>
  </si>
  <si>
    <t>Bowling Green</t>
  </si>
  <si>
    <t>TEC-CO-10002095</t>
  </si>
  <si>
    <t>Hewlett Packard 610 Color Digital Copier / Printer</t>
  </si>
  <si>
    <t>OFF-AR-10004022</t>
  </si>
  <si>
    <t>Panasonic KP-380BK Classic Electric Pencil Sharpener</t>
  </si>
  <si>
    <t>CA-2017-157448</t>
  </si>
  <si>
    <t>CA-2017-165687</t>
  </si>
  <si>
    <t>OFF-AP-10004036</t>
  </si>
  <si>
    <t>Bionaire 99.97% HEPA Air Cleaner</t>
  </si>
  <si>
    <t>CA-2017-138163</t>
  </si>
  <si>
    <t>CA-2017-124674</t>
  </si>
  <si>
    <t>FUR-BO-10002202</t>
  </si>
  <si>
    <t>Atlantic Metals Mobile 2-Shelf Bookcases, Custom Colors</t>
  </si>
  <si>
    <t>CA-2017-166709</t>
  </si>
  <si>
    <t>CA-2017-141719</t>
  </si>
  <si>
    <t>CA-2017-128265</t>
  </si>
  <si>
    <t>CA-2017-118122</t>
  </si>
  <si>
    <t>CA-2017-158120</t>
  </si>
  <si>
    <t>Hillsboro</t>
  </si>
  <si>
    <t>CA-2017-100902</t>
  </si>
  <si>
    <t>OFF-PA-10002558</t>
  </si>
  <si>
    <t>Xerox 1938</t>
  </si>
  <si>
    <t>US-2017-155866</t>
  </si>
  <si>
    <t>FUR-FU-10004091</t>
  </si>
  <si>
    <t>Howard Miller 13" Diameter Goldtone Round Wall Clock</t>
  </si>
  <si>
    <t>US-2017-116505</t>
  </si>
  <si>
    <t>Hagerstown</t>
  </si>
  <si>
    <t>OFF-BI-10000050</t>
  </si>
  <si>
    <t>Angle-D Binders with Locking Rings, Label Holders</t>
  </si>
  <si>
    <t>CA-2017-163629</t>
  </si>
  <si>
    <t>Athens</t>
  </si>
  <si>
    <t>US-2017-132444</t>
  </si>
  <si>
    <t>US-2017-158946</t>
  </si>
  <si>
    <t>OFF-AR-10001860</t>
  </si>
  <si>
    <t>BIC Liqua Brite Liner</t>
  </si>
  <si>
    <t>CA-2017-143434</t>
  </si>
  <si>
    <t>Saginaw</t>
  </si>
  <si>
    <t>CA-2017-167871</t>
  </si>
  <si>
    <t>Homestead</t>
  </si>
  <si>
    <t>OFF-PA-10001977</t>
  </si>
  <si>
    <t>Xerox 194</t>
  </si>
  <si>
    <t>CA-2017-104913</t>
  </si>
  <si>
    <t>CA-2017-104864</t>
  </si>
  <si>
    <t>OFF-PA-10003309</t>
  </si>
  <si>
    <t>Xerox 211</t>
  </si>
  <si>
    <t>CA-2017-160122</t>
  </si>
  <si>
    <t>CA-2017-107825</t>
  </si>
  <si>
    <t>OFF-LA-10003720</t>
  </si>
  <si>
    <t>Avery 487</t>
  </si>
  <si>
    <t>US-2017-152380</t>
  </si>
  <si>
    <t>CA-2017-162929</t>
  </si>
  <si>
    <t>AS-10135</t>
  </si>
  <si>
    <t>CA-2017-121468</t>
  </si>
  <si>
    <t>TEC-PH-10000376</t>
  </si>
  <si>
    <t>Square Credit Card Reader</t>
  </si>
  <si>
    <t>CA-2017-158876</t>
  </si>
  <si>
    <t>OFF-PA-10000308</t>
  </si>
  <si>
    <t>Xerox 1901</t>
  </si>
  <si>
    <t>US-2017-139969</t>
  </si>
  <si>
    <t>College Station</t>
  </si>
  <si>
    <t>US-2017-137491</t>
  </si>
  <si>
    <t>San Angelo</t>
  </si>
  <si>
    <t>CA-2017-101042</t>
  </si>
  <si>
    <t>CA-2017-126242</t>
  </si>
  <si>
    <t>FUR-FU-10002685</t>
  </si>
  <si>
    <t>Executive Impressions 13-1/2" Indoor/Outdoor Wall Clock</t>
  </si>
  <si>
    <t>CA-2017-168858</t>
  </si>
  <si>
    <t>OFF-AP-10003849</t>
  </si>
  <si>
    <t>Hoover Shoulder Vac Commercial Portable Vacuum</t>
  </si>
  <si>
    <t>CA-2017-112529</t>
  </si>
  <si>
    <t>FUR-TA-10002622</t>
  </si>
  <si>
    <t>Bush Andora Conference Table, Maple/Graphite Gray Finish</t>
  </si>
  <si>
    <t>CA-2017-110926</t>
  </si>
  <si>
    <t>Alexandria</t>
  </si>
  <si>
    <t>CA-2017-131254</t>
  </si>
  <si>
    <t>NC-18415</t>
  </si>
  <si>
    <t>OFF-AR-10003876</t>
  </si>
  <si>
    <t>Avery Hi-Liter GlideStik Fluorescent Highlighter, Yellow Ink</t>
  </si>
  <si>
    <t>US-2017-108014</t>
  </si>
  <si>
    <t>JH-15430</t>
  </si>
  <si>
    <t>CA-2017-146458</t>
  </si>
  <si>
    <t>RB-19435</t>
  </si>
  <si>
    <t>CA-2017-143021</t>
  </si>
  <si>
    <t>AP-10720</t>
  </si>
  <si>
    <t>CA-2017-118731</t>
  </si>
  <si>
    <t>FUR-FU-10003347</t>
  </si>
  <si>
    <t>Coloredge Poster Frame</t>
  </si>
  <si>
    <t>CA-2017-121818</t>
  </si>
  <si>
    <t>US-2017-161193</t>
  </si>
  <si>
    <t>BT-11680</t>
  </si>
  <si>
    <t>FUR-FU-10001861</t>
  </si>
  <si>
    <t>Floodlight Indoor Halogen Bulbs, 1 Bulb per Pack, 60 Watts</t>
  </si>
  <si>
    <t>US-2017-110996</t>
  </si>
  <si>
    <t>Ontario</t>
  </si>
  <si>
    <t>FUR-CH-10003956</t>
  </si>
  <si>
    <t>Novimex High-Tech Fabric Mesh Task Chair</t>
  </si>
  <si>
    <t>CA-2017-146724</t>
  </si>
  <si>
    <t>OFF-AR-10001026</t>
  </si>
  <si>
    <t>Sanford Uni-Blazer View Highlighters, Chisel Tip, Yellow</t>
  </si>
  <si>
    <t>CA-2017-111556</t>
  </si>
  <si>
    <t>FUR-BO-10003159</t>
  </si>
  <si>
    <t>Sauder Camden County Collection Libraries, Planked Cherry Finish</t>
  </si>
  <si>
    <t>OFF-AR-10004602</t>
  </si>
  <si>
    <t>Boston KS Multi-Size Manual Pencil Sharpener</t>
  </si>
  <si>
    <t>CA-2017-103499</t>
  </si>
  <si>
    <t>CA-2017-154123</t>
  </si>
  <si>
    <t>CA-2017-120404</t>
  </si>
  <si>
    <t>CA-2017-142888</t>
  </si>
  <si>
    <t>BP-11230</t>
  </si>
  <si>
    <t>CA-2017-107874</t>
  </si>
  <si>
    <t>CA-2017-103380</t>
  </si>
  <si>
    <t>BF-11005</t>
  </si>
  <si>
    <t>OFF-FA-10004248</t>
  </si>
  <si>
    <t>Advantus T-Pin Paper Clips</t>
  </si>
  <si>
    <t>CA-2017-100811</t>
  </si>
  <si>
    <t>OFF-ST-10002444</t>
  </si>
  <si>
    <t>Recycled Eldon Regeneration Jumbo File</t>
  </si>
  <si>
    <t>CA-2017-105130</t>
  </si>
  <si>
    <t>OFF-AR-10003394</t>
  </si>
  <si>
    <t>Newell 332</t>
  </si>
  <si>
    <t>CA-2017-110443</t>
  </si>
  <si>
    <t>Renton</t>
  </si>
  <si>
    <t>TEC-MA-10002073</t>
  </si>
  <si>
    <t>3D Systems Cube Printer, 2nd Generation, White</t>
  </si>
  <si>
    <t>CA-2017-157420</t>
  </si>
  <si>
    <t>CA-2017-144036</t>
  </si>
  <si>
    <t>CA-2017-119004</t>
  </si>
  <si>
    <t>TEC-PH-10002844</t>
  </si>
  <si>
    <t>Speck Products Candyshell Flip Case</t>
  </si>
  <si>
    <t>CA-2017-149160</t>
  </si>
  <si>
    <t>JM-15265</t>
  </si>
  <si>
    <t>Canton</t>
  </si>
  <si>
    <t>CA-2017-103156</t>
  </si>
  <si>
    <t>FUR-FU-10000320</t>
  </si>
  <si>
    <t>OIC Stacking Trays</t>
  </si>
  <si>
    <t>CA-2017-107832</t>
  </si>
  <si>
    <t>CA-2017-119746</t>
  </si>
  <si>
    <t>CA-2017-166919</t>
  </si>
  <si>
    <t>CA-2017-167017</t>
  </si>
  <si>
    <t>CA-2017-148992</t>
  </si>
  <si>
    <t>OFF-PA-10004285</t>
  </si>
  <si>
    <t>Xerox 1959</t>
  </si>
  <si>
    <t>CA-2017-156622</t>
  </si>
  <si>
    <t>Xerox 22</t>
  </si>
  <si>
    <t>CA-2017-101945</t>
  </si>
  <si>
    <t>CA-2017-166436</t>
  </si>
  <si>
    <t>CA-2017-128300</t>
  </si>
  <si>
    <t>Summerville</t>
  </si>
  <si>
    <t>CA-2017-146535</t>
  </si>
  <si>
    <t>OFF-ST-10001526</t>
  </si>
  <si>
    <t xml:space="preserve">Iceberg Mobile Mega Data/Printer Cart </t>
  </si>
  <si>
    <t>CA-2017-169894</t>
  </si>
  <si>
    <t>CA-2017-153654</t>
  </si>
  <si>
    <t>CA-2017-168641</t>
  </si>
  <si>
    <t>OFF-EN-10003001</t>
  </si>
  <si>
    <t>Ames Color-File Green Diamond Border X-ray Mailers</t>
  </si>
  <si>
    <t>CA-2017-123701</t>
  </si>
  <si>
    <t>CA-2017-131366</t>
  </si>
  <si>
    <t>CA-2017-105543</t>
  </si>
  <si>
    <t>Garden City</t>
  </si>
  <si>
    <t>CA-2017-162250</t>
  </si>
  <si>
    <t>CA-2017-103765</t>
  </si>
  <si>
    <t>JG-15310</t>
  </si>
  <si>
    <t>Odessa</t>
  </si>
  <si>
    <t>US-2017-128118</t>
  </si>
  <si>
    <t>CA-2017-137505</t>
  </si>
  <si>
    <t>CA-2017-164028</t>
  </si>
  <si>
    <t>CA-2017-129000</t>
  </si>
  <si>
    <t>US-2017-133312</t>
  </si>
  <si>
    <t>Sauder Forest Hills Library, Woodland Oak Finish</t>
  </si>
  <si>
    <t>CA-2017-161459</t>
  </si>
  <si>
    <t>CA-2017-155159</t>
  </si>
  <si>
    <t>CA-2017-124765</t>
  </si>
  <si>
    <t>CA-2017-101665</t>
  </si>
  <si>
    <t>TZ-21580</t>
  </si>
  <si>
    <t>CA-2017-150266</t>
  </si>
  <si>
    <t>FUR-CH-10002126</t>
  </si>
  <si>
    <t>Hon Deluxe Fabric Upholstered Stacking Chairs</t>
  </si>
  <si>
    <t>US-2017-109610</t>
  </si>
  <si>
    <t>BS-11590</t>
  </si>
  <si>
    <t>FUR-CH-10001854</t>
  </si>
  <si>
    <t>Office Star - Professional Matrix Back Chair with 2-to-1 Synchro Tilt and Mesh Fabric Seat</t>
  </si>
  <si>
    <t>CA-2017-135307</t>
  </si>
  <si>
    <t>LS-17245</t>
  </si>
  <si>
    <t>Gladstone</t>
  </si>
  <si>
    <t>CA-2017-122700</t>
  </si>
  <si>
    <t>CA-2017-165029</t>
  </si>
  <si>
    <t>CA-2017-155957</t>
  </si>
  <si>
    <t>CC-12610</t>
  </si>
  <si>
    <t>CA-2017-130526</t>
  </si>
  <si>
    <t>CA-2017-155607</t>
  </si>
  <si>
    <t>CA-2017-141439</t>
  </si>
  <si>
    <t>CA-2017-100097</t>
  </si>
  <si>
    <t>CA-2017-102519</t>
  </si>
  <si>
    <t>CA-2017-101245</t>
  </si>
  <si>
    <t>CA-2017-132185</t>
  </si>
  <si>
    <t>CA-2017-107125</t>
  </si>
  <si>
    <t>CA-2017-133207</t>
  </si>
  <si>
    <t>CA-2017-103352</t>
  </si>
  <si>
    <t>CA-2017-159506</t>
  </si>
  <si>
    <t>US-2017-110576</t>
  </si>
  <si>
    <t>FUR-FU-10000576</t>
  </si>
  <si>
    <t>Luxo Professional Fluorescent Magnifier Lamp with Clamp-Mount Base</t>
  </si>
  <si>
    <t>OFF-PA-10000788</t>
  </si>
  <si>
    <t>Xerox 210</t>
  </si>
  <si>
    <t>CA-2017-121538</t>
  </si>
  <si>
    <t>CA-2017-123372</t>
  </si>
  <si>
    <t>DG-13300</t>
  </si>
  <si>
    <t>OFF-EN-10003055</t>
  </si>
  <si>
    <t>Blue String-Tie &amp; Button Interoffice Envelopes, 10 x 13</t>
  </si>
  <si>
    <t>CA-2017-117702</t>
  </si>
  <si>
    <t>CA-2017-131303</t>
  </si>
  <si>
    <t>OFF-LA-10001074</t>
  </si>
  <si>
    <t>Round Specialty Laser Printer Labels</t>
  </si>
  <si>
    <t>CA-2017-108035</t>
  </si>
  <si>
    <t>Executive Impressions 13" Chairman Wall Clock</t>
  </si>
  <si>
    <t>CA-2017-111689</t>
  </si>
  <si>
    <t>CA-2017-119305</t>
  </si>
  <si>
    <t>CA-2017-116645</t>
  </si>
  <si>
    <t>US-2017-120089</t>
  </si>
  <si>
    <t>OFF-AP-10003779</t>
  </si>
  <si>
    <t>Kensington 7 Outlet MasterPiece Power Center with Fax/Phone Line Protection</t>
  </si>
  <si>
    <t>US-2017-148768</t>
  </si>
  <si>
    <t>CA-2017-102267</t>
  </si>
  <si>
    <t>Edinburg</t>
  </si>
  <si>
    <t>CA-2017-142090</t>
  </si>
  <si>
    <t>CA-2017-105333</t>
  </si>
  <si>
    <t>TEC-PH-10001468</t>
  </si>
  <si>
    <t>Panasonic Business Telephones KX-T7736</t>
  </si>
  <si>
    <t>CA-2017-107314</t>
  </si>
  <si>
    <t>FUR-FU-10003489</t>
  </si>
  <si>
    <t>Contemporary Borderless Frame</t>
  </si>
  <si>
    <t>CA-2017-137365</t>
  </si>
  <si>
    <t>US-2017-165456</t>
  </si>
  <si>
    <t>CA-2017-135860</t>
  </si>
  <si>
    <t>JH-15985</t>
  </si>
  <si>
    <t>OFF-FA-10000134</t>
  </si>
  <si>
    <t>Advantus Push Pins, Aluminum Head</t>
  </si>
  <si>
    <t>CA-2017-163139</t>
  </si>
  <si>
    <t>TEC-AC-10000290</t>
  </si>
  <si>
    <t>Sabrent 4-Port USB 2.0 Hub</t>
  </si>
  <si>
    <t>CA-2017-145233</t>
  </si>
  <si>
    <t>TEC-PH-10000586</t>
  </si>
  <si>
    <t>AT&amp;T SB67148 SynJ</t>
  </si>
  <si>
    <t>OFF-BI-10002764</t>
  </si>
  <si>
    <t>Recycled Pressboard Report Cover with Reinforced Top Hinge</t>
  </si>
  <si>
    <t>TEC-PH-10001254</t>
  </si>
  <si>
    <t>Jabra BIZ 2300 Duo QD Duo Corded Headset</t>
  </si>
  <si>
    <t>CA-2017-144862</t>
  </si>
  <si>
    <t>OFF-EN-10003040</t>
  </si>
  <si>
    <t>Quality Park Security Envelopes</t>
  </si>
  <si>
    <t>CA-2017-113355</t>
  </si>
  <si>
    <t>TEC-PH-10004912</t>
  </si>
  <si>
    <t>Cisco SPA112 2 Port Phone Adapter</t>
  </si>
  <si>
    <t>CA-2017-118542</t>
  </si>
  <si>
    <t>CA-2017-127313</t>
  </si>
  <si>
    <t>FUR-FU-10003798</t>
  </si>
  <si>
    <t>Ultra Door Kickplate, 8"H x 34"W</t>
  </si>
  <si>
    <t>CA-2017-143245</t>
  </si>
  <si>
    <t>CA-2017-145660</t>
  </si>
  <si>
    <t>CA-2017-138618</t>
  </si>
  <si>
    <t>CA-2017-166926</t>
  </si>
  <si>
    <t>CA-2017-101805</t>
  </si>
  <si>
    <t>CA-2017-103968</t>
  </si>
  <si>
    <t>Stockton</t>
  </si>
  <si>
    <t>CA-2017-122539</t>
  </si>
  <si>
    <t>CA-2017-116715</t>
  </si>
  <si>
    <t>US-2017-108063</t>
  </si>
  <si>
    <t>Charlottesville</t>
  </si>
  <si>
    <t>US-2017-147221</t>
  </si>
  <si>
    <t>FUR-FU-10004020</t>
  </si>
  <si>
    <t>Advantus Panel Wall Acrylic Frame</t>
  </si>
  <si>
    <t>CA-2017-164917</t>
  </si>
  <si>
    <t>CA-2017-109701</t>
  </si>
  <si>
    <t>OFF-BI-10004187</t>
  </si>
  <si>
    <t>3-ring staple pack</t>
  </si>
  <si>
    <t>OFF-AP-10002765</t>
  </si>
  <si>
    <t>Fellowes Advanced Computer Series Surge Protectors</t>
  </si>
  <si>
    <t>CA-2017-155089</t>
  </si>
  <si>
    <t>CA-2017-155075</t>
  </si>
  <si>
    <t>CA-2017-160885</t>
  </si>
  <si>
    <t>TEC-PH-10001795</t>
  </si>
  <si>
    <t>ClearOne CHATAttach 160 - speaker phone</t>
  </si>
  <si>
    <t>CA-2017-102379</t>
  </si>
  <si>
    <t>FUR-CH-10004983</t>
  </si>
  <si>
    <t>Office Star - Mid Back Dual function Ergonomic High Back Chair with 2-Way Adjustable Arms</t>
  </si>
  <si>
    <t>CA-2017-143756</t>
  </si>
  <si>
    <t>CA-2017-104108</t>
  </si>
  <si>
    <t>CA-2017-165715</t>
  </si>
  <si>
    <t>OFF-AR-10003903</t>
  </si>
  <si>
    <t>Sanford 52201 APSCO Electric Pencil Sharpener</t>
  </si>
  <si>
    <t>US-2017-112347</t>
  </si>
  <si>
    <t>TEC-PH-10004833</t>
  </si>
  <si>
    <t>Macally Suction Cup Mount</t>
  </si>
  <si>
    <t>FUR-CH-10002335</t>
  </si>
  <si>
    <t>Hon GuestStacker Chair</t>
  </si>
  <si>
    <t>CA-2017-147767</t>
  </si>
  <si>
    <t>CA-2017-157469</t>
  </si>
  <si>
    <t>AT&amp;T CL2909</t>
  </si>
  <si>
    <t>CA-2017-167395</t>
  </si>
  <si>
    <t>KM-16720</t>
  </si>
  <si>
    <t>OFF-AP-10001293</t>
  </si>
  <si>
    <t>Belkin 8 Outlet Surge Protector</t>
  </si>
  <si>
    <t>CA-2017-148691</t>
  </si>
  <si>
    <t>OFF-LA-10001317</t>
  </si>
  <si>
    <t>Avery 520</t>
  </si>
  <si>
    <t>CA-2017-136875</t>
  </si>
  <si>
    <t>CA-2017-128699</t>
  </si>
  <si>
    <t>US-2017-149510</t>
  </si>
  <si>
    <t>OFF-AP-10002350</t>
  </si>
  <si>
    <t>Belkin F9H710-06 7 Outlet SurgeMaster Surge Protector</t>
  </si>
  <si>
    <t>CA-2017-143126</t>
  </si>
  <si>
    <t>CA-2017-103415</t>
  </si>
  <si>
    <t>CA-2017-123071</t>
  </si>
  <si>
    <t>CA-2017-118017</t>
  </si>
  <si>
    <t>Thornton</t>
  </si>
  <si>
    <t>OFF-SU-10004782</t>
  </si>
  <si>
    <t>Elite 5" Scissors</t>
  </si>
  <si>
    <t>CA-2017-156412</t>
  </si>
  <si>
    <t>CA-2017-139773</t>
  </si>
  <si>
    <t>FUR-CH-10001797</t>
  </si>
  <si>
    <t>Safco Chair Connectors, 6/Carton</t>
  </si>
  <si>
    <t>CA-2017-117667</t>
  </si>
  <si>
    <t>MS-17980</t>
  </si>
  <si>
    <t>FUR-FU-10004093</t>
  </si>
  <si>
    <t>Hand-Finished Solid Wood Document Frame</t>
  </si>
  <si>
    <t>OFF-AR-10000716</t>
  </si>
  <si>
    <t>DIXON Ticonderoga Erasable Checking Pencils</t>
  </si>
  <si>
    <t>OFF-PA-10002709</t>
  </si>
  <si>
    <t>Xerox 1956</t>
  </si>
  <si>
    <t>CA-2017-152660</t>
  </si>
  <si>
    <t>OFF-ST-10000532</t>
  </si>
  <si>
    <t>Advantus Rolling Drawer Organizers</t>
  </si>
  <si>
    <t>US-2017-107384</t>
  </si>
  <si>
    <t>TEC-AC-10004595</t>
  </si>
  <si>
    <t>First Data TMFD35 PIN Pad</t>
  </si>
  <si>
    <t>CA-2017-109183</t>
  </si>
  <si>
    <t>LR-16915</t>
  </si>
  <si>
    <t>TEC-MA-10001856</t>
  </si>
  <si>
    <t>Okidata C610n Printer</t>
  </si>
  <si>
    <t>CA-2017-160031</t>
  </si>
  <si>
    <t>LT-16765</t>
  </si>
  <si>
    <t>CA-2017-153227</t>
  </si>
  <si>
    <t>CA-2017-118003</t>
  </si>
  <si>
    <t>Paterson</t>
  </si>
  <si>
    <t>FUR-FU-10002506</t>
  </si>
  <si>
    <t>Tensor "Hersey Kiss" Styled Floor Lamp</t>
  </si>
  <si>
    <t>CA-2017-147550</t>
  </si>
  <si>
    <t>CA-2017-130351</t>
  </si>
  <si>
    <t>CA-2017-126865</t>
  </si>
  <si>
    <t>NP-18325</t>
  </si>
  <si>
    <t>OFF-PA-10003039</t>
  </si>
  <si>
    <t>Xerox 1960</t>
  </si>
  <si>
    <t>CA-2017-104066</t>
  </si>
  <si>
    <t>TEC-AC-10001013</t>
  </si>
  <si>
    <t>Logitech ClearChat Comfort/USB Headset H390</t>
  </si>
  <si>
    <t>CA-2017-105235</t>
  </si>
  <si>
    <t>CA-2017-131212</t>
  </si>
  <si>
    <t>Bellevue</t>
  </si>
  <si>
    <t>OFF-BI-10001617</t>
  </si>
  <si>
    <t>GBC Wire Binding Combs</t>
  </si>
  <si>
    <t>US-2017-126053</t>
  </si>
  <si>
    <t>CA-2017-156958</t>
  </si>
  <si>
    <t>PB-18805</t>
  </si>
  <si>
    <t>TEC-PH-10000148</t>
  </si>
  <si>
    <t>Cyber Acoustics AC-202b Speech Recognition Stereo Headset</t>
  </si>
  <si>
    <t>CA-2017-117128</t>
  </si>
  <si>
    <t>US-2017-149006</t>
  </si>
  <si>
    <t>OFF-ST-10003221</t>
  </si>
  <si>
    <t>CA-2017-137099</t>
  </si>
  <si>
    <t>CA-2017-134285</t>
  </si>
  <si>
    <t>OFF-PA-10000304</t>
  </si>
  <si>
    <t>Xerox 1995</t>
  </si>
  <si>
    <t>CA-2017-157980</t>
  </si>
  <si>
    <t>US-2017-136189</t>
  </si>
  <si>
    <t>US-2017-122714</t>
  </si>
  <si>
    <t>OFF-BI-10001120</t>
  </si>
  <si>
    <t>Ibico EPK-21 Electric Binding System</t>
  </si>
  <si>
    <t>CA-2017-135587</t>
  </si>
  <si>
    <t>Hattiesburg</t>
  </si>
  <si>
    <t>CA-2017-142328</t>
  </si>
  <si>
    <t>TC-21535</t>
  </si>
  <si>
    <t>CA-2017-117457</t>
  </si>
  <si>
    <t>TEC-CO-10004115</t>
  </si>
  <si>
    <t>Sharp AL-1530CS Digital Copier</t>
  </si>
  <si>
    <t>OFF-PA-10002893</t>
  </si>
  <si>
    <t>Wirebound Service Call Books, 5 1/2" x 4"</t>
  </si>
  <si>
    <t>CA-2017-145226</t>
  </si>
  <si>
    <t>FUR-FU-10004952</t>
  </si>
  <si>
    <t>C-Line Cubicle Keepers Polyproplyene Holder w/Velcro Back, 8-1/2x11, 25/Bx</t>
  </si>
  <si>
    <t>CA-2017-148264</t>
  </si>
  <si>
    <t>OFF-ST-10003327</t>
  </si>
  <si>
    <t>Akro-Mils 12-Gallon Tote</t>
  </si>
  <si>
    <t>FUR-FU-10002703</t>
  </si>
  <si>
    <t>Tenex Traditional Chairmats for Hard Floors, Average Lip, 36" x 48"</t>
  </si>
  <si>
    <t>CA-2017-117926</t>
  </si>
  <si>
    <t>CA-2017-108854</t>
  </si>
  <si>
    <t>Standard Line “While You Were Out” Hardbound Telephone Message Book</t>
  </si>
  <si>
    <t>CA-2017-117324</t>
  </si>
  <si>
    <t>JP-15520</t>
  </si>
  <si>
    <t>Madison</t>
  </si>
  <si>
    <t>OFF-AP-10003590</t>
  </si>
  <si>
    <t>Hoover WindTunnel Plus Canister Vacuum</t>
  </si>
  <si>
    <t>CA-2017-152436</t>
  </si>
  <si>
    <t>US-2017-167570</t>
  </si>
  <si>
    <t>US-2017-131961</t>
  </si>
  <si>
    <t>US-2017-118038</t>
  </si>
  <si>
    <t>CA-2017-108329</t>
  </si>
  <si>
    <t>Whittier</t>
  </si>
  <si>
    <t>TEC-PH-10001918</t>
  </si>
  <si>
    <t>Nortel Business Series Terminal T7208 Digital phone</t>
  </si>
  <si>
    <t>US-2017-145366</t>
  </si>
  <si>
    <t>CA-12310</t>
  </si>
  <si>
    <t>CA-2017-139199</t>
  </si>
  <si>
    <t>OFF-PA-10001293</t>
  </si>
  <si>
    <t>Xerox 1946</t>
  </si>
  <si>
    <t>CA-2017-129833</t>
  </si>
  <si>
    <t>HF-14995</t>
  </si>
  <si>
    <t>CA-2017-148012</t>
  </si>
  <si>
    <t>CA-2017-109960</t>
  </si>
  <si>
    <t>OFF-PA-10000349</t>
  </si>
  <si>
    <t>CA-2017-109715</t>
  </si>
  <si>
    <t>OFF-PA-10004965</t>
  </si>
  <si>
    <t>Xerox 1921</t>
  </si>
  <si>
    <t>CA-2017-102407</t>
  </si>
  <si>
    <t>OFF-AP-10001394</t>
  </si>
  <si>
    <t>Harmony Air Purifier</t>
  </si>
  <si>
    <t>US-2017-103814</t>
  </si>
  <si>
    <t>Park Ridge</t>
  </si>
  <si>
    <t>CA-2017-139402</t>
  </si>
  <si>
    <t>CA-2017-141201</t>
  </si>
  <si>
    <t>US-2017-167920</t>
  </si>
  <si>
    <t>US-2017-132927</t>
  </si>
  <si>
    <t>CA-2017-102659</t>
  </si>
  <si>
    <t>Grand Rapids</t>
  </si>
  <si>
    <t>CA-2017-167150</t>
  </si>
  <si>
    <t>CA-2017-157651</t>
  </si>
  <si>
    <t>CA-2017-108294</t>
  </si>
  <si>
    <t>CA-2017-148446</t>
  </si>
  <si>
    <t>North Las Vegas</t>
  </si>
  <si>
    <t>FUR-TA-10004256</t>
  </si>
  <si>
    <t>Bretford “Just In Time” Height-Adjustable Multi-Task Work Tables</t>
  </si>
  <si>
    <t>CA-2017-143798</t>
  </si>
  <si>
    <t>FUR-FU-10004306</t>
  </si>
  <si>
    <t>Electrix Halogen Magnifier Lamp</t>
  </si>
  <si>
    <t>CA-2017-152695</t>
  </si>
  <si>
    <t>CA-2017-158967</t>
  </si>
  <si>
    <t>US-2017-140907</t>
  </si>
  <si>
    <t>CA-2017-148922</t>
  </si>
  <si>
    <t>CA-2017-107748</t>
  </si>
  <si>
    <t>AG-10330</t>
  </si>
  <si>
    <t>US-2017-135503</t>
  </si>
  <si>
    <t>North Charleston</t>
  </si>
  <si>
    <t>US-2017-110149</t>
  </si>
  <si>
    <t>CA-2017-101798</t>
  </si>
  <si>
    <t>MV-18190</t>
  </si>
  <si>
    <t>US-2017-160759</t>
  </si>
  <si>
    <t>CA-2017-162565</t>
  </si>
  <si>
    <t>RR-19315</t>
  </si>
  <si>
    <t>CA-2017-129581</t>
  </si>
  <si>
    <t>CA-2017-149706</t>
  </si>
  <si>
    <t>AS-10285</t>
  </si>
  <si>
    <t>Palatine</t>
  </si>
  <si>
    <t>CA-2017-100230</t>
  </si>
  <si>
    <t>CA-2017-165099</t>
  </si>
  <si>
    <t>Abilene</t>
  </si>
  <si>
    <t>OFF-AP-10001634</t>
  </si>
  <si>
    <t>Hoover Commercial Lightweight Upright Vacuum</t>
  </si>
  <si>
    <t>CA-2017-168389</t>
  </si>
  <si>
    <t>CA-2017-142776</t>
  </si>
  <si>
    <t>RS-19870</t>
  </si>
  <si>
    <t>OFF-EN-10003160</t>
  </si>
  <si>
    <t>Pastel Pink Envelopes</t>
  </si>
  <si>
    <t>US-2017-125213</t>
  </si>
  <si>
    <t>CA-2017-153871</t>
  </si>
  <si>
    <t>CA-2017-107986</t>
  </si>
  <si>
    <t>MW-18220</t>
  </si>
  <si>
    <t>CA-2017-135377</t>
  </si>
  <si>
    <t>CA-2017-122770</t>
  </si>
  <si>
    <t>CA-2017-169859</t>
  </si>
  <si>
    <t>CA-2017-122595</t>
  </si>
  <si>
    <t>CA-2017-147333</t>
  </si>
  <si>
    <t>US-2017-113992</t>
  </si>
  <si>
    <t>CA-2017-107629</t>
  </si>
  <si>
    <t>FUR-FU-10002298</t>
  </si>
  <si>
    <t>Rubbermaid ClusterMat Chairmats, Mat Size- 66" x 60", Lip 20" x 11" -90 Degree Angle</t>
  </si>
  <si>
    <t>CA-2017-151799</t>
  </si>
  <si>
    <t>CA-2017-119564</t>
  </si>
  <si>
    <t>FUR-FU-10003096</t>
  </si>
  <si>
    <t>Master Giant Foot Doorstop, Safety Yellow</t>
  </si>
  <si>
    <t>CA-2017-136063</t>
  </si>
  <si>
    <t>OFF-AR-10000823</t>
  </si>
  <si>
    <t>Newell 307</t>
  </si>
  <si>
    <t>CA-2017-154116</t>
  </si>
  <si>
    <t>KM-16660</t>
  </si>
  <si>
    <t>CA-2017-137428</t>
  </si>
  <si>
    <t>AY-10555</t>
  </si>
  <si>
    <t>CA-2017-111808</t>
  </si>
  <si>
    <t>AR-10510</t>
  </si>
  <si>
    <t>OFF-BI-10004656</t>
  </si>
  <si>
    <t>Peel &amp; Stick Add-On Corner Pockets</t>
  </si>
  <si>
    <t>CA-2017-104381</t>
  </si>
  <si>
    <t>CA-2017-161578</t>
  </si>
  <si>
    <t>CA-2017-137463</t>
  </si>
  <si>
    <t>US-2017-116701</t>
  </si>
  <si>
    <t>OFF-AP-10003217</t>
  </si>
  <si>
    <t>Eureka Sanitaire  Commercial Upright</t>
  </si>
  <si>
    <t>CA-2017-133431</t>
  </si>
  <si>
    <t>CA-2017-106964</t>
  </si>
  <si>
    <t>OFF-BI-10000320</t>
  </si>
  <si>
    <t>GBC Plastic Binding Combs</t>
  </si>
  <si>
    <t>CA-2017-107342</t>
  </si>
  <si>
    <t>CA-2017-116855</t>
  </si>
  <si>
    <t>Chesapeake</t>
  </si>
  <si>
    <t>CA-2017-130309</t>
  </si>
  <si>
    <t>CA-2017-120936</t>
  </si>
  <si>
    <t>CA-2017-103443</t>
  </si>
  <si>
    <t>FUR-FU-10000308</t>
  </si>
  <si>
    <t>Deflect-o Glass Clear Studded Chair Mats</t>
  </si>
  <si>
    <t>CA-2017-155362</t>
  </si>
  <si>
    <t>Eau Claire</t>
  </si>
  <si>
    <t>CA-2017-140585</t>
  </si>
  <si>
    <t>Encinitas</t>
  </si>
  <si>
    <t>FUR-BO-10002206</t>
  </si>
  <si>
    <t>Bush Saratoga Collection 5-Shelf Bookcase, Hanover Cherry, *Special Order</t>
  </si>
  <si>
    <t>CA-2017-115602</t>
  </si>
  <si>
    <t>DJ-13630</t>
  </si>
  <si>
    <t>FUR-CH-10001708</t>
  </si>
  <si>
    <t>Office Star - Contemporary Swivel Chair with Padded Adjustable Arms and Flex Back</t>
  </si>
  <si>
    <t>OFF-AR-10000462</t>
  </si>
  <si>
    <t>Sanford Pocket Accent Highlighters</t>
  </si>
  <si>
    <t>CA-2017-105886</t>
  </si>
  <si>
    <t>CA-2017-102099</t>
  </si>
  <si>
    <t>OFF-AR-10003811</t>
  </si>
  <si>
    <t>Newell 327</t>
  </si>
  <si>
    <t>CA-2017-164000</t>
  </si>
  <si>
    <t>AH-10030</t>
  </si>
  <si>
    <t>CA-2017-108287</t>
  </si>
  <si>
    <t>CA-2017-158736</t>
  </si>
  <si>
    <t>OFF-AR-10002578</t>
  </si>
  <si>
    <t>Newell 335</t>
  </si>
  <si>
    <t>CA-2017-156664</t>
  </si>
  <si>
    <t>OFF-FA-10002988</t>
  </si>
  <si>
    <t>Ideal Clamps</t>
  </si>
  <si>
    <t>OFF-PA-10002222</t>
  </si>
  <si>
    <t>Xerox Color Copier Paper, 11" x 17", Ream</t>
  </si>
  <si>
    <t>CA-2017-143252</t>
  </si>
  <si>
    <t>CA-2017-128160</t>
  </si>
  <si>
    <t>CA-2017-158729</t>
  </si>
  <si>
    <t>CA-2017-116946</t>
  </si>
  <si>
    <t>Parker</t>
  </si>
  <si>
    <t>CA-2017-105480</t>
  </si>
  <si>
    <t>CA-2017-102197</t>
  </si>
  <si>
    <t>DK-13150</t>
  </si>
  <si>
    <t>CA-2017-163405</t>
  </si>
  <si>
    <t>OFF-AR-10001246</t>
  </si>
  <si>
    <t>Newell 317</t>
  </si>
  <si>
    <t>CA-2017-138380</t>
  </si>
  <si>
    <t>CA-2017-165841</t>
  </si>
  <si>
    <t>TEC-PH-10002103</t>
  </si>
  <si>
    <t>Jabra SPEAK 410</t>
  </si>
  <si>
    <t>CA-2017-109589</t>
  </si>
  <si>
    <t>BD-11635</t>
  </si>
  <si>
    <t>CA-2017-144827</t>
  </si>
  <si>
    <t>CA-2017-107461</t>
  </si>
  <si>
    <t>CA-2017-137456</t>
  </si>
  <si>
    <t>CA-2017-106782</t>
  </si>
  <si>
    <t>CA-2017-155376</t>
  </si>
  <si>
    <t>SG-20080</t>
  </si>
  <si>
    <t>CA-2017-145310</t>
  </si>
  <si>
    <t>Port Orange</t>
  </si>
  <si>
    <t>CA-2017-120376</t>
  </si>
  <si>
    <t>CA-2017-115931</t>
  </si>
  <si>
    <t>TEC-PH-10001300</t>
  </si>
  <si>
    <t>iKross Bluetooth Portable Keyboard + Cell Phone Stand Holder + Brush for Apple iPhone 5S 5C 5, 4S 4</t>
  </si>
  <si>
    <t>CA-2017-119193</t>
  </si>
  <si>
    <t>CA-2017-119578</t>
  </si>
  <si>
    <t>CA-2017-104927</t>
  </si>
  <si>
    <t>CA-2017-100412</t>
  </si>
  <si>
    <t>CA-2017-142909</t>
  </si>
  <si>
    <t>CA-2017-149699</t>
  </si>
  <si>
    <t>CA-2017-146164</t>
  </si>
  <si>
    <t>CA-2017-150910</t>
  </si>
  <si>
    <t>FUR-TA-10002903</t>
  </si>
  <si>
    <t>Bevis Round Bullnose 29" High Table Top</t>
  </si>
  <si>
    <t>OFF-AP-10003266</t>
  </si>
  <si>
    <t>Holmes Replacement Filter for HEPA Air Cleaner, Large Room</t>
  </si>
  <si>
    <t>US-2017-123463</t>
  </si>
  <si>
    <t>OFF-AR-10001118</t>
  </si>
  <si>
    <t>Binney &amp; Smith Crayola Metallic Crayons, 16-Color Pack</t>
  </si>
  <si>
    <t>CA-2017-127929</t>
  </si>
  <si>
    <t>CA-2017-121216</t>
  </si>
  <si>
    <t>CA-2017-140627</t>
  </si>
  <si>
    <t>Hendersonville</t>
  </si>
  <si>
    <t>US-2017-162670</t>
  </si>
  <si>
    <t>MF-18250</t>
  </si>
  <si>
    <t>OFF-ST-10001328</t>
  </si>
  <si>
    <t>Personal Filing Tote with Lid, Black/Gray</t>
  </si>
  <si>
    <t>OFF-PA-10001994</t>
  </si>
  <si>
    <t>Ink Jet Note and Greeting Cards, 8-1/2" x 5-1/2" Card Size</t>
  </si>
  <si>
    <t>OFF-EN-10001453</t>
  </si>
  <si>
    <t>Tyvek Interoffice Envelopes, 9 1/2" x 12 1/2", 100/Box</t>
  </si>
  <si>
    <t>CA-2017-117443</t>
  </si>
  <si>
    <t>CA-2017-110625</t>
  </si>
  <si>
    <t>JB-16045</t>
  </si>
  <si>
    <t>Danbury</t>
  </si>
  <si>
    <t>CA-2017-117933</t>
  </si>
  <si>
    <t>CA-2017-154935</t>
  </si>
  <si>
    <t>CA-2017-147956</t>
  </si>
  <si>
    <t>CA-2017-169978</t>
  </si>
  <si>
    <t>CA-2017-169411</t>
  </si>
  <si>
    <t>CA-2017-124296</t>
  </si>
  <si>
    <t>FUR-CH-10002439</t>
  </si>
  <si>
    <t>Iceberg Nesting Folding Chair, 19w x 6d x 43h</t>
  </si>
  <si>
    <t>CA-2017-145219</t>
  </si>
  <si>
    <t>RM-19675</t>
  </si>
  <si>
    <t>CA-2017-128734</t>
  </si>
  <si>
    <t>CA-2017-121195</t>
  </si>
  <si>
    <t>CA-2017-163671</t>
  </si>
  <si>
    <t>CA-2017-148355</t>
  </si>
  <si>
    <t>OFF-BI-10000201</t>
  </si>
  <si>
    <t>Avery Triangle Shaped Sheet Lifters, Black, 2/Pack</t>
  </si>
  <si>
    <t>CA-2017-146780</t>
  </si>
  <si>
    <t>CA-2017-161480</t>
  </si>
  <si>
    <t>CA-2017-163510</t>
  </si>
  <si>
    <t>US-2017-147669</t>
  </si>
  <si>
    <t>FUR-TA-10002645</t>
  </si>
  <si>
    <t>Hon Rectangular Conference Tables</t>
  </si>
  <si>
    <t>CA-2017-114055</t>
  </si>
  <si>
    <t>TEC-PH-10002890</t>
  </si>
  <si>
    <t>AT&amp;T 17929 Lendline Telephone</t>
  </si>
  <si>
    <t>CA-2017-121398</t>
  </si>
  <si>
    <t>CA-2017-162880</t>
  </si>
  <si>
    <t>OFF-BI-10003314</t>
  </si>
  <si>
    <t>Tuff Stuff Recycled Round Ring Binders</t>
  </si>
  <si>
    <t>CA-2017-134194</t>
  </si>
  <si>
    <t>CA-2017-105620</t>
  </si>
  <si>
    <t>CA-2017-108756</t>
  </si>
  <si>
    <t>East Orange</t>
  </si>
  <si>
    <t>TEC-AC-10003237</t>
  </si>
  <si>
    <t>Memorex Micro Travel Drive 4 GB</t>
  </si>
  <si>
    <t>US-2017-106705</t>
  </si>
  <si>
    <t>OFF-PA-10001509</t>
  </si>
  <si>
    <t>Recycled Desk Saver Line "While You Were Out" Book, 5 1/2" X 4"</t>
  </si>
  <si>
    <t>CA-2017-112487</t>
  </si>
  <si>
    <t>OFF-BI-10000494</t>
  </si>
  <si>
    <t>Acco Economy Flexible Poly Round Ring Binder</t>
  </si>
  <si>
    <t>CA-2017-121741</t>
  </si>
  <si>
    <t>YC-21895</t>
  </si>
  <si>
    <t>CA-2017-136238</t>
  </si>
  <si>
    <t>CA-2017-134404</t>
  </si>
  <si>
    <t>CA-2017-163979</t>
  </si>
  <si>
    <t>CA-2017-164826</t>
  </si>
  <si>
    <t>CA-2017-136539</t>
  </si>
  <si>
    <t>GH-14665</t>
  </si>
  <si>
    <t>CA-2017-129805</t>
  </si>
  <si>
    <t>CA-2017-127516</t>
  </si>
  <si>
    <t>US-2017-162068</t>
  </si>
  <si>
    <t>PC-18745</t>
  </si>
  <si>
    <t>CA-2017-101322</t>
  </si>
  <si>
    <t>CA-2017-163860</t>
  </si>
  <si>
    <t>OFF-BI-10003784</t>
  </si>
  <si>
    <t>Computer Printout Index Tabs</t>
  </si>
  <si>
    <t>CA-2017-135111</t>
  </si>
  <si>
    <t>OFF-AR-10004707</t>
  </si>
  <si>
    <t>CA-2017-122798</t>
  </si>
  <si>
    <t>OFF-ST-10003058</t>
  </si>
  <si>
    <t>Eldon Mobile Mega Data Cart  Mega Stackable  Add-On Trays</t>
  </si>
  <si>
    <t>CA-2017-118885</t>
  </si>
  <si>
    <t>US-2017-102638</t>
  </si>
  <si>
    <t>CA-2017-158673</t>
  </si>
  <si>
    <t>CA-2017-146626</t>
  </si>
  <si>
    <t>CA-2017-130631</t>
  </si>
  <si>
    <t>OFF-FA-10000089</t>
  </si>
  <si>
    <t>Acco Glide Clips</t>
  </si>
  <si>
    <t>US-2017-158526</t>
  </si>
  <si>
    <t>OFF-AR-10003696</t>
  </si>
  <si>
    <t>Panasonic KP-350BK Electric Pencil Sharpener with Auto Stop</t>
  </si>
  <si>
    <t>CA-2017-126221</t>
  </si>
  <si>
    <t>CA-2017-143259</t>
  </si>
  <si>
    <t>TEC-PH-10004774</t>
  </si>
  <si>
    <t>Gear Head AU3700S Headset</t>
  </si>
  <si>
    <t>CA-2017-115427</t>
  </si>
  <si>
    <t>EB-13975</t>
  </si>
  <si>
    <t>GBC Binding covers</t>
  </si>
  <si>
    <t>CA-2017-156720</t>
  </si>
  <si>
    <t>JM-15580</t>
  </si>
  <si>
    <t>Row Labels</t>
  </si>
  <si>
    <t>Grand Total</t>
  </si>
  <si>
    <t>Jan</t>
  </si>
  <si>
    <t>Feb</t>
  </si>
  <si>
    <t>Mar</t>
  </si>
  <si>
    <t>Sum of Sales</t>
  </si>
  <si>
    <t>Sum of Profit</t>
  </si>
  <si>
    <t>Month</t>
  </si>
  <si>
    <t>Sum of Quantity</t>
  </si>
  <si>
    <t>Count of Order ID</t>
  </si>
  <si>
    <t>Sum of Profit Margin</t>
  </si>
  <si>
    <t>Qtr1</t>
  </si>
  <si>
    <t>Qtr2</t>
  </si>
  <si>
    <t>Qtr3</t>
  </si>
  <si>
    <t>Qtr4</t>
  </si>
  <si>
    <t/>
  </si>
  <si>
    <t>How do sales trends compare quarter to quarter?</t>
  </si>
  <si>
    <t>What are the top 5 sub-categories?</t>
  </si>
  <si>
    <t>what are the top-performing states in terms of sales?</t>
  </si>
  <si>
    <t>w</t>
  </si>
  <si>
    <t>How do sales compare between different category segment?</t>
  </si>
  <si>
    <t>How do profit compare between different category?</t>
  </si>
  <si>
    <t>How does sales performance vary across different product categories?</t>
  </si>
  <si>
    <t xml:space="preserve">What are the sales and profit analyses?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</si>
</sst>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 0.00,\ &quot;k&quot;"/>
    <numFmt numFmtId="165" formatCode="&quot;#&quot;\ 0"/>
    <numFmt numFmtId="166" formatCode="[Green]\▲0.00%;[Red]0.00%"/>
    <numFmt numFmtId="167" formatCode="[Green]\▲0.00%;[Red]\▼0.00%"/>
    <numFmt numFmtId="168" formatCode="\$\ 0.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Narrow"/>
      <family val="2"/>
    </font>
    <font>
      <sz val="11"/>
      <color theme="1"/>
      <name val="Arial Black"/>
      <family val="2"/>
    </font>
    <font>
      <sz val="11"/>
      <color rgb="FF92D050"/>
      <name val="Arial Black"/>
      <family val="2"/>
    </font>
    <font>
      <sz val="11"/>
      <color theme="1" tint="0.499984740745262"/>
      <name val="Arial Black"/>
      <family val="2"/>
    </font>
    <font>
      <sz val="11"/>
      <color rgb="FFFFC000"/>
      <name val="Arial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65" fontId="0" fillId="0" borderId="0" xfId="0" applyNumberFormat="1"/>
    <xf numFmtId="166" fontId="18" fillId="0" borderId="0" xfId="0" applyNumberFormat="1" applyFont="1"/>
    <xf numFmtId="167" fontId="19" fillId="0" borderId="0" xfId="0" applyNumberFormat="1" applyFont="1"/>
    <xf numFmtId="167" fontId="20" fillId="0" borderId="0" xfId="0" applyNumberFormat="1" applyFont="1"/>
    <xf numFmtId="167" fontId="21" fillId="0" borderId="0" xfId="0" applyNumberFormat="1" applyFont="1"/>
    <xf numFmtId="168" fontId="0" fillId="0" borderId="0" xfId="0" applyNumberFormat="1"/>
    <xf numFmtId="0" fontId="0" fillId="33" borderId="0" xfId="0" applyFill="1"/>
    <xf numFmtId="167" fontId="22" fillId="0" borderId="0" xfId="42" applyNumberFormat="1" applyFont="1"/>
    <xf numFmtId="0" fontId="0" fillId="0" borderId="0" xfId="0" applyAlignment="1">
      <alignment horizontal="righ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9">
    <dxf>
      <numFmt numFmtId="0" formatCode="General"/>
    </dxf>
    <dxf>
      <numFmt numFmtId="0" formatCode="General"/>
    </dxf>
    <dxf>
      <numFmt numFmtId="164" formatCode="\$\ 0.00,\ &quot;k&quot;"/>
    </dxf>
    <dxf>
      <numFmt numFmtId="164" formatCode="\$\ 0.00,\ &quot;k&quot;"/>
    </dxf>
    <dxf>
      <numFmt numFmtId="0" formatCode="General"/>
    </dxf>
    <dxf>
      <numFmt numFmtId="0" formatCode="General"/>
    </dxf>
    <dxf>
      <numFmt numFmtId="164" formatCode="\$\ 0.00,\ &quot;k&quot;"/>
    </dxf>
    <dxf>
      <numFmt numFmtId="164" formatCode="\$\ 0.00,\ &quot;k&quot;"/>
    </dxf>
    <dxf>
      <numFmt numFmtId="0" formatCode="General"/>
    </dxf>
    <dxf>
      <numFmt numFmtId="164" formatCode="\$\ 0.00,\ &quot;k&quot;"/>
    </dxf>
    <dxf>
      <numFmt numFmtId="0" formatCode="General"/>
    </dxf>
    <dxf>
      <numFmt numFmtId="0" formatCode="General"/>
    </dxf>
    <dxf>
      <numFmt numFmtId="164" formatCode="\$\ 0.00,\ &quot;k&quot;"/>
    </dxf>
    <dxf>
      <numFmt numFmtId="164" formatCode="\$\ 0.00,\ &quot;k&quot;"/>
    </dxf>
    <dxf>
      <font>
        <b/>
        <color theme="1"/>
      </font>
      <border>
        <bottom style="thin">
          <color rgb="FF4F81BD"/>
        </bottom>
        <vertical/>
        <horizontal/>
      </border>
    </dxf>
    <dxf>
      <font>
        <color theme="1"/>
      </font>
      <fill>
        <patternFill patternType="none">
          <bgColor auto="1"/>
        </patternFill>
      </fill>
      <border>
        <left style="thin">
          <color rgb="FF4F81BD"/>
        </left>
        <right style="thin">
          <color rgb="FF4F81BD"/>
        </right>
        <top style="thin">
          <color rgb="FF4F81BD"/>
        </top>
        <bottom style="thin">
          <color rgb="FF4F81BD"/>
        </bottom>
        <vertical/>
        <horizontal/>
      </border>
    </dxf>
    <dxf>
      <fill>
        <patternFill patternType="none">
          <bgColor auto="1"/>
        </patternFill>
      </fill>
    </dxf>
    <dxf>
      <font>
        <b/>
        <color theme="1"/>
      </font>
      <border>
        <bottom style="thin">
          <color theme="4"/>
        </bottom>
        <vertical/>
        <horizontal/>
      </border>
    </dxf>
    <dxf>
      <font>
        <color theme="1"/>
      </font>
      <fill>
        <patternFill>
          <bgColor theme="4" tint="-0.24994659260841701"/>
        </patternFill>
      </fill>
      <border diagonalUp="0" diagonalDown="0">
        <left/>
        <right/>
        <top/>
        <bottom/>
        <vertical/>
        <horizontal/>
      </border>
    </dxf>
  </dxfs>
  <tableStyles count="3" defaultTableStyle="TableStyleMedium2" defaultPivotStyle="PivotStyleLight16">
    <tableStyle name="AB" pivot="0" table="0" count="10" xr9:uid="{FEAFB7D4-B47F-439D-89F6-DA130956566B}">
      <tableStyleElement type="wholeTable" dxfId="18"/>
      <tableStyleElement type="headerRow" dxfId="17"/>
    </tableStyle>
    <tableStyle name="Slicer Style 1" pivot="0" table="0" count="1" xr9:uid="{29B59EC2-8E2F-4B96-94C2-77E65FFAFE02}">
      <tableStyleElement type="wholeTable" dxfId="16"/>
    </tableStyle>
    <tableStyle name="SlicerStyleOther2 2" pivot="0" table="0" count="10" xr9:uid="{5F9313CB-183D-4F4D-B383-F79872B36197}">
      <tableStyleElement type="wholeTable" dxfId="15"/>
      <tableStyleElement type="headerRow" dxfId="14"/>
    </tableStyle>
  </tableStyles>
  <colors>
    <mruColors>
      <color rgb="FF12C0CF"/>
      <color rgb="FF0033CC"/>
      <color rgb="FF0066CC"/>
      <color rgb="FF08527A"/>
      <color rgb="FFFFFFFF"/>
    </mruColors>
  </colors>
  <extLst>
    <ext xmlns:x14="http://schemas.microsoft.com/office/spreadsheetml/2009/9/main" uri="{46F421CA-312F-682f-3DD2-61675219B42D}">
      <x14:dxfs count="16">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8" tint="0.599963377788628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Style 1"/>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[CIA 1 - BI - 2182010.xlsx]SALES AND PROFIT ANALYSIS!PivotTable7</c:name>
    <c:fmtId val="0"/>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AND PROFIT ANALYSIS'!$B$3</c:f>
              <c:strCache>
                <c:ptCount val="1"/>
                <c:pt idx="0">
                  <c:v>Sum of Sales</c:v>
                </c:pt>
              </c:strCache>
            </c:strRef>
          </c:tx>
          <c:spPr>
            <a:solidFill>
              <a:schemeClr val="accent6">
                <a:lumMod val="75000"/>
              </a:schemeClr>
            </a:solidFill>
            <a:ln>
              <a:noFill/>
            </a:ln>
            <a:effectLst/>
          </c:spPr>
          <c:invertIfNegative val="0"/>
          <c:cat>
            <c:strRef>
              <c:f>'SALES AND PROFIT ANALYSIS'!$A$4:$A$7</c:f>
              <c:strCache>
                <c:ptCount val="3"/>
                <c:pt idx="0">
                  <c:v>Jan</c:v>
                </c:pt>
                <c:pt idx="1">
                  <c:v>Feb</c:v>
                </c:pt>
                <c:pt idx="2">
                  <c:v>Mar</c:v>
                </c:pt>
              </c:strCache>
            </c:strRef>
          </c:cat>
          <c:val>
            <c:numRef>
              <c:f>'SALES AND PROFIT ANALYSIS'!$B$4:$B$7</c:f>
              <c:numCache>
                <c:formatCode>\$\ 0.00,\ "k"</c:formatCode>
                <c:ptCount val="3"/>
                <c:pt idx="0">
                  <c:v>11074.039000000001</c:v>
                </c:pt>
                <c:pt idx="1">
                  <c:v>1494.1899999999998</c:v>
                </c:pt>
                <c:pt idx="2">
                  <c:v>8892.8659999999963</c:v>
                </c:pt>
              </c:numCache>
            </c:numRef>
          </c:val>
          <c:extLst>
            <c:ext xmlns:c16="http://schemas.microsoft.com/office/drawing/2014/chart" uri="{C3380CC4-5D6E-409C-BE32-E72D297353CC}">
              <c16:uniqueId val="{00000000-2A8C-4B8E-BC2E-CEDD67B30C59}"/>
            </c:ext>
          </c:extLst>
        </c:ser>
        <c:dLbls>
          <c:showLegendKey val="0"/>
          <c:showVal val="0"/>
          <c:showCatName val="0"/>
          <c:showSerName val="0"/>
          <c:showPercent val="0"/>
          <c:showBubbleSize val="0"/>
        </c:dLbls>
        <c:gapWidth val="219"/>
        <c:overlap val="100"/>
        <c:axId val="174974911"/>
        <c:axId val="1670653023"/>
      </c:barChart>
      <c:lineChart>
        <c:grouping val="standard"/>
        <c:varyColors val="0"/>
        <c:ser>
          <c:idx val="1"/>
          <c:order val="1"/>
          <c:tx>
            <c:strRef>
              <c:f>'SALES AND PROFIT ANALYSIS'!$C$3</c:f>
              <c:strCache>
                <c:ptCount val="1"/>
                <c:pt idx="0">
                  <c:v>Sum of Profit</c:v>
                </c:pt>
              </c:strCache>
            </c:strRef>
          </c:tx>
          <c:spPr>
            <a:ln w="28575" cap="rnd">
              <a:solidFill>
                <a:schemeClr val="accent2"/>
              </a:solidFill>
              <a:round/>
            </a:ln>
            <a:effectLst/>
          </c:spPr>
          <c:marker>
            <c:symbol val="none"/>
          </c:marker>
          <c:cat>
            <c:strRef>
              <c:f>'SALES AND PROFIT ANALYSIS'!$A$4:$A$7</c:f>
              <c:strCache>
                <c:ptCount val="3"/>
                <c:pt idx="0">
                  <c:v>Jan</c:v>
                </c:pt>
                <c:pt idx="1">
                  <c:v>Feb</c:v>
                </c:pt>
                <c:pt idx="2">
                  <c:v>Mar</c:v>
                </c:pt>
              </c:strCache>
            </c:strRef>
          </c:cat>
          <c:val>
            <c:numRef>
              <c:f>'SALES AND PROFIT ANALYSIS'!$C$4:$C$7</c:f>
              <c:numCache>
                <c:formatCode>\$\ 0.00,\ "k"</c:formatCode>
                <c:ptCount val="3"/>
                <c:pt idx="0">
                  <c:v>2512.7052999999996</c:v>
                </c:pt>
                <c:pt idx="1">
                  <c:v>-840.30929999999989</c:v>
                </c:pt>
                <c:pt idx="2">
                  <c:v>1069.2630999999999</c:v>
                </c:pt>
              </c:numCache>
            </c:numRef>
          </c:val>
          <c:smooth val="0"/>
          <c:extLst>
            <c:ext xmlns:c16="http://schemas.microsoft.com/office/drawing/2014/chart" uri="{C3380CC4-5D6E-409C-BE32-E72D297353CC}">
              <c16:uniqueId val="{00000001-2A8C-4B8E-BC2E-CEDD67B30C59}"/>
            </c:ext>
          </c:extLst>
        </c:ser>
        <c:dLbls>
          <c:showLegendKey val="0"/>
          <c:showVal val="0"/>
          <c:showCatName val="0"/>
          <c:showSerName val="0"/>
          <c:showPercent val="0"/>
          <c:showBubbleSize val="0"/>
        </c:dLbls>
        <c:marker val="1"/>
        <c:smooth val="0"/>
        <c:axId val="2039688463"/>
        <c:axId val="14873839"/>
      </c:lineChart>
      <c:catAx>
        <c:axId val="174974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0653023"/>
        <c:crosses val="autoZero"/>
        <c:auto val="1"/>
        <c:lblAlgn val="ctr"/>
        <c:lblOffset val="100"/>
        <c:noMultiLvlLbl val="0"/>
      </c:catAx>
      <c:valAx>
        <c:axId val="1670653023"/>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74911"/>
        <c:crosses val="autoZero"/>
        <c:crossBetween val="between"/>
      </c:valAx>
      <c:valAx>
        <c:axId val="1487383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688463"/>
        <c:crosses val="max"/>
        <c:crossBetween val="between"/>
      </c:valAx>
      <c:catAx>
        <c:axId val="2039688463"/>
        <c:scaling>
          <c:orientation val="minMax"/>
        </c:scaling>
        <c:delete val="1"/>
        <c:axPos val="b"/>
        <c:numFmt formatCode="General" sourceLinked="1"/>
        <c:majorTickMark val="out"/>
        <c:minorTickMark val="none"/>
        <c:tickLblPos val="nextTo"/>
        <c:crossAx val="1487383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[CIA 1 - BI - 2182010.xlsx]CATEGORY WISE SALES SHARE%!PivotTable2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 WISE SALES SHARE%'!$B$3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BE-4EE5-9F0E-C910DEBC92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BE-4EE5-9F0E-C910DEBC924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BBE-4EE5-9F0E-C910DEBC92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 SHARE%'!$A$4:$A$7</c:f>
              <c:strCache>
                <c:ptCount val="3"/>
                <c:pt idx="0">
                  <c:v>Furniture</c:v>
                </c:pt>
                <c:pt idx="1">
                  <c:v>Office Supplies</c:v>
                </c:pt>
                <c:pt idx="2">
                  <c:v>Technology</c:v>
                </c:pt>
              </c:strCache>
            </c:strRef>
          </c:cat>
          <c:val>
            <c:numRef>
              <c:f>'CATEGORY WISE SALES SHARE%'!$B$4:$B$7</c:f>
              <c:numCache>
                <c:formatCode>0.00%</c:formatCode>
                <c:ptCount val="3"/>
                <c:pt idx="0">
                  <c:v>0.33575271904811943</c:v>
                </c:pt>
                <c:pt idx="1">
                  <c:v>0.50277648927046825</c:v>
                </c:pt>
                <c:pt idx="2">
                  <c:v>0.16147079168141237</c:v>
                </c:pt>
              </c:numCache>
            </c:numRef>
          </c:val>
          <c:extLst>
            <c:ext xmlns:c16="http://schemas.microsoft.com/office/drawing/2014/chart" uri="{C3380CC4-5D6E-409C-BE32-E72D297353CC}">
              <c16:uniqueId val="{00000000-2AE4-4520-A27A-C6D33B73B73B}"/>
            </c:ext>
          </c:extLst>
        </c:ser>
        <c:dLbls>
          <c:showLegendKey val="0"/>
          <c:showVal val="1"/>
          <c:showCatName val="0"/>
          <c:showSerName val="0"/>
          <c:showPercent val="0"/>
          <c:showBubbleSize val="0"/>
          <c:showLeaderLines val="1"/>
        </c:dLbls>
        <c:firstSliceAng val="0"/>
        <c:holeSize val="6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[CIA 1 - BI - 2182010.xlsx]CATEGORY WISE SALES SHARE%!PivotTable2</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'CATEGORY WISE SALES SHARE%'!$B$3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B9-40B6-9AAB-2928C69D3B2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B9-40B6-9AAB-2928C69D3B2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B9-40B6-9AAB-2928C69D3B2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 SHARE%'!$A$4:$A$7</c:f>
              <c:strCache>
                <c:ptCount val="3"/>
                <c:pt idx="0">
                  <c:v>Furniture</c:v>
                </c:pt>
                <c:pt idx="1">
                  <c:v>Office Supplies</c:v>
                </c:pt>
                <c:pt idx="2">
                  <c:v>Technology</c:v>
                </c:pt>
              </c:strCache>
            </c:strRef>
          </c:cat>
          <c:val>
            <c:numRef>
              <c:f>'CATEGORY WISE SALES SHARE%'!$B$4:$B$7</c:f>
              <c:numCache>
                <c:formatCode>0.00%</c:formatCode>
                <c:ptCount val="3"/>
                <c:pt idx="0">
                  <c:v>0.33575271904811943</c:v>
                </c:pt>
                <c:pt idx="1">
                  <c:v>0.50277648927046825</c:v>
                </c:pt>
                <c:pt idx="2">
                  <c:v>0.16147079168141237</c:v>
                </c:pt>
              </c:numCache>
            </c:numRef>
          </c:val>
          <c:extLst>
            <c:ext xmlns:c16="http://schemas.microsoft.com/office/drawing/2014/chart" uri="{C3380CC4-5D6E-409C-BE32-E72D297353CC}">
              <c16:uniqueId val="{00000000-2AE4-4520-A27A-C6D33B73B73B}"/>
            </c:ext>
          </c:extLst>
        </c:ser>
        <c:dLbls>
          <c:showLegendKey val="0"/>
          <c:showVal val="1"/>
          <c:showCatName val="0"/>
          <c:showSerName val="0"/>
          <c:showPercent val="0"/>
          <c:showBubbleSize val="0"/>
          <c:showLeaderLines val="1"/>
        </c:dLbls>
        <c:firstSliceAng val="0"/>
        <c:holeSize val="6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[CIA 1 - BI - 2182010.xlsx]TOP 5 SUBCATEGORIES !PivotTable4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 '!$B$3</c:f>
              <c:strCache>
                <c:ptCount val="1"/>
                <c:pt idx="0">
                  <c:v>Total</c:v>
                </c:pt>
              </c:strCache>
            </c:strRef>
          </c:tx>
          <c:spPr>
            <a:solidFill>
              <a:schemeClr val="accent1"/>
            </a:solidFill>
            <a:ln>
              <a:noFill/>
            </a:ln>
            <a:effectLst/>
          </c:spPr>
          <c:invertIfNegative val="0"/>
          <c:cat>
            <c:strRef>
              <c:f>'TOP 5 SUBCATEGORIES '!$A$4:$A$9</c:f>
              <c:strCache>
                <c:ptCount val="5"/>
                <c:pt idx="0">
                  <c:v>Binders</c:v>
                </c:pt>
                <c:pt idx="1">
                  <c:v>Chairs</c:v>
                </c:pt>
                <c:pt idx="2">
                  <c:v>Phones</c:v>
                </c:pt>
                <c:pt idx="3">
                  <c:v>Storage</c:v>
                </c:pt>
                <c:pt idx="4">
                  <c:v>Tables</c:v>
                </c:pt>
              </c:strCache>
            </c:strRef>
          </c:cat>
          <c:val>
            <c:numRef>
              <c:f>'TOP 5 SUBCATEGORIES '!$B$4:$B$9</c:f>
              <c:numCache>
                <c:formatCode>General</c:formatCode>
                <c:ptCount val="5"/>
                <c:pt idx="0">
                  <c:v>7250.9620000000004</c:v>
                </c:pt>
                <c:pt idx="1">
                  <c:v>4012.636</c:v>
                </c:pt>
                <c:pt idx="2">
                  <c:v>3011.0879999999997</c:v>
                </c:pt>
                <c:pt idx="3">
                  <c:v>1354.9840000000004</c:v>
                </c:pt>
                <c:pt idx="4">
                  <c:v>1916.213</c:v>
                </c:pt>
              </c:numCache>
            </c:numRef>
          </c:val>
          <c:extLst>
            <c:ext xmlns:c16="http://schemas.microsoft.com/office/drawing/2014/chart" uri="{C3380CC4-5D6E-409C-BE32-E72D297353CC}">
              <c16:uniqueId val="{00000000-926B-4B77-82B5-D47E0E09DEF3}"/>
            </c:ext>
          </c:extLst>
        </c:ser>
        <c:dLbls>
          <c:showLegendKey val="0"/>
          <c:showVal val="0"/>
          <c:showCatName val="0"/>
          <c:showSerName val="0"/>
          <c:showPercent val="0"/>
          <c:showBubbleSize val="0"/>
        </c:dLbls>
        <c:gapWidth val="182"/>
        <c:axId val="1293709280"/>
        <c:axId val="1355576576"/>
      </c:barChart>
      <c:catAx>
        <c:axId val="1293709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576576"/>
        <c:crosses val="autoZero"/>
        <c:auto val="1"/>
        <c:lblAlgn val="ctr"/>
        <c:lblOffset val="100"/>
        <c:noMultiLvlLbl val="0"/>
      </c:catAx>
      <c:valAx>
        <c:axId val="1355576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709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[CIA 1 - BI - 2182010.xlsx]KPI!PivotTable5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KPI!$A$4:$A$7</c:f>
              <c:strCache>
                <c:ptCount val="3"/>
                <c:pt idx="0">
                  <c:v>Jan</c:v>
                </c:pt>
                <c:pt idx="1">
                  <c:v>Feb</c:v>
                </c:pt>
                <c:pt idx="2">
                  <c:v>Mar</c:v>
                </c:pt>
              </c:strCache>
            </c:strRef>
          </c:cat>
          <c:val>
            <c:numRef>
              <c:f>KPI!$B$4:$B$7</c:f>
              <c:numCache>
                <c:formatCode>General</c:formatCode>
                <c:ptCount val="3"/>
                <c:pt idx="0">
                  <c:v>11074.039000000001</c:v>
                </c:pt>
                <c:pt idx="1">
                  <c:v>1494.1899999999998</c:v>
                </c:pt>
                <c:pt idx="2">
                  <c:v>8892.8659999999963</c:v>
                </c:pt>
              </c:numCache>
            </c:numRef>
          </c:val>
          <c:smooth val="0"/>
          <c:extLst>
            <c:ext xmlns:c16="http://schemas.microsoft.com/office/drawing/2014/chart" uri="{C3380CC4-5D6E-409C-BE32-E72D297353CC}">
              <c16:uniqueId val="{00000000-A14F-4AC3-9A00-9F7650BFC957}"/>
            </c:ext>
          </c:extLst>
        </c:ser>
        <c:dLbls>
          <c:showLegendKey val="0"/>
          <c:showVal val="0"/>
          <c:showCatName val="0"/>
          <c:showSerName val="0"/>
          <c:showPercent val="0"/>
          <c:showBubbleSize val="0"/>
        </c:dLbls>
        <c:smooth val="0"/>
        <c:axId val="1381063040"/>
        <c:axId val="1355585216"/>
      </c:lineChart>
      <c:catAx>
        <c:axId val="1381063040"/>
        <c:scaling>
          <c:orientation val="minMax"/>
        </c:scaling>
        <c:delete val="1"/>
        <c:axPos val="b"/>
        <c:numFmt formatCode="General" sourceLinked="1"/>
        <c:majorTickMark val="none"/>
        <c:minorTickMark val="none"/>
        <c:tickLblPos val="nextTo"/>
        <c:crossAx val="1355585216"/>
        <c:crosses val="autoZero"/>
        <c:auto val="1"/>
        <c:lblAlgn val="ctr"/>
        <c:lblOffset val="100"/>
        <c:noMultiLvlLbl val="0"/>
      </c:catAx>
      <c:valAx>
        <c:axId val="1355585216"/>
        <c:scaling>
          <c:orientation val="minMax"/>
        </c:scaling>
        <c:delete val="1"/>
        <c:axPos val="l"/>
        <c:numFmt formatCode="General" sourceLinked="1"/>
        <c:majorTickMark val="none"/>
        <c:minorTickMark val="none"/>
        <c:tickLblPos val="nextTo"/>
        <c:crossAx val="1381063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[CIA 1 - BI - 2182010.xlsx]KPI!PivotTable6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KPI!$E$4:$E$7</c:f>
              <c:strCache>
                <c:ptCount val="3"/>
                <c:pt idx="0">
                  <c:v>Jan</c:v>
                </c:pt>
                <c:pt idx="1">
                  <c:v>Feb</c:v>
                </c:pt>
                <c:pt idx="2">
                  <c:v>Mar</c:v>
                </c:pt>
              </c:strCache>
            </c:strRef>
          </c:cat>
          <c:val>
            <c:numRef>
              <c:f>KPI!$F$4:$F$7</c:f>
              <c:numCache>
                <c:formatCode>General</c:formatCode>
                <c:ptCount val="3"/>
                <c:pt idx="0">
                  <c:v>2512.7052999999996</c:v>
                </c:pt>
                <c:pt idx="1">
                  <c:v>-840.30929999999989</c:v>
                </c:pt>
                <c:pt idx="2">
                  <c:v>1069.2630999999999</c:v>
                </c:pt>
              </c:numCache>
            </c:numRef>
          </c:val>
          <c:smooth val="0"/>
          <c:extLst>
            <c:ext xmlns:c16="http://schemas.microsoft.com/office/drawing/2014/chart" uri="{C3380CC4-5D6E-409C-BE32-E72D297353CC}">
              <c16:uniqueId val="{00000000-A893-40A4-A253-E3A875954C09}"/>
            </c:ext>
          </c:extLst>
        </c:ser>
        <c:dLbls>
          <c:showLegendKey val="0"/>
          <c:showVal val="0"/>
          <c:showCatName val="0"/>
          <c:showSerName val="0"/>
          <c:showPercent val="0"/>
          <c:showBubbleSize val="0"/>
        </c:dLbls>
        <c:smooth val="0"/>
        <c:axId val="1259850128"/>
        <c:axId val="1302914416"/>
      </c:lineChart>
      <c:catAx>
        <c:axId val="1259850128"/>
        <c:scaling>
          <c:orientation val="minMax"/>
        </c:scaling>
        <c:delete val="1"/>
        <c:axPos val="b"/>
        <c:numFmt formatCode="General" sourceLinked="1"/>
        <c:majorTickMark val="none"/>
        <c:minorTickMark val="none"/>
        <c:tickLblPos val="nextTo"/>
        <c:crossAx val="1302914416"/>
        <c:crosses val="autoZero"/>
        <c:auto val="1"/>
        <c:lblAlgn val="ctr"/>
        <c:lblOffset val="100"/>
        <c:noMultiLvlLbl val="0"/>
      </c:catAx>
      <c:valAx>
        <c:axId val="1302914416"/>
        <c:scaling>
          <c:orientation val="minMax"/>
        </c:scaling>
        <c:delete val="1"/>
        <c:axPos val="l"/>
        <c:numFmt formatCode="General" sourceLinked="1"/>
        <c:majorTickMark val="none"/>
        <c:minorTickMark val="none"/>
        <c:tickLblPos val="nextTo"/>
        <c:crossAx val="125985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[CIA 1 - BI - 2182010.xlsx]KPI!PivotTable7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KPI!$H$4:$H$7</c:f>
              <c:strCache>
                <c:ptCount val="3"/>
                <c:pt idx="0">
                  <c:v>Jan</c:v>
                </c:pt>
                <c:pt idx="1">
                  <c:v>Feb</c:v>
                </c:pt>
                <c:pt idx="2">
                  <c:v>Mar</c:v>
                </c:pt>
              </c:strCache>
            </c:strRef>
          </c:cat>
          <c:val>
            <c:numRef>
              <c:f>KPI!$I$4:$I$7</c:f>
              <c:numCache>
                <c:formatCode>General</c:formatCode>
                <c:ptCount val="3"/>
                <c:pt idx="0">
                  <c:v>124</c:v>
                </c:pt>
                <c:pt idx="1">
                  <c:v>46</c:v>
                </c:pt>
                <c:pt idx="2">
                  <c:v>122</c:v>
                </c:pt>
              </c:numCache>
            </c:numRef>
          </c:val>
          <c:smooth val="0"/>
          <c:extLst>
            <c:ext xmlns:c16="http://schemas.microsoft.com/office/drawing/2014/chart" uri="{C3380CC4-5D6E-409C-BE32-E72D297353CC}">
              <c16:uniqueId val="{00000000-4779-484E-AB88-7583C092893F}"/>
            </c:ext>
          </c:extLst>
        </c:ser>
        <c:dLbls>
          <c:showLegendKey val="0"/>
          <c:showVal val="0"/>
          <c:showCatName val="0"/>
          <c:showSerName val="0"/>
          <c:showPercent val="0"/>
          <c:showBubbleSize val="0"/>
        </c:dLbls>
        <c:smooth val="0"/>
        <c:axId val="1321598720"/>
        <c:axId val="1376116752"/>
      </c:lineChart>
      <c:catAx>
        <c:axId val="1321598720"/>
        <c:scaling>
          <c:orientation val="minMax"/>
        </c:scaling>
        <c:delete val="1"/>
        <c:axPos val="b"/>
        <c:numFmt formatCode="General" sourceLinked="1"/>
        <c:majorTickMark val="none"/>
        <c:minorTickMark val="none"/>
        <c:tickLblPos val="nextTo"/>
        <c:crossAx val="1376116752"/>
        <c:crosses val="autoZero"/>
        <c:auto val="1"/>
        <c:lblAlgn val="ctr"/>
        <c:lblOffset val="100"/>
        <c:noMultiLvlLbl val="0"/>
      </c:catAx>
      <c:valAx>
        <c:axId val="1376116752"/>
        <c:scaling>
          <c:orientation val="minMax"/>
        </c:scaling>
        <c:delete val="1"/>
        <c:axPos val="l"/>
        <c:numFmt formatCode="General" sourceLinked="1"/>
        <c:majorTickMark val="none"/>
        <c:minorTickMark val="none"/>
        <c:tickLblPos val="nextTo"/>
        <c:crossAx val="132159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[CIA 1 - BI - 2182010.xlsx]KPI!PivotTable8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789473684210523E-2"/>
          <c:y val="0.16666666666666666"/>
          <c:w val="0.87938596491228072"/>
          <c:h val="0.69444444444444442"/>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KPI!$K$4:$K$7</c:f>
              <c:strCache>
                <c:ptCount val="3"/>
                <c:pt idx="0">
                  <c:v>Jan</c:v>
                </c:pt>
                <c:pt idx="1">
                  <c:v>Feb</c:v>
                </c:pt>
                <c:pt idx="2">
                  <c:v>Mar</c:v>
                </c:pt>
              </c:strCache>
            </c:strRef>
          </c:cat>
          <c:val>
            <c:numRef>
              <c:f>KPI!$L$4:$L$7</c:f>
              <c:numCache>
                <c:formatCode>General</c:formatCode>
                <c:ptCount val="3"/>
                <c:pt idx="0">
                  <c:v>32</c:v>
                </c:pt>
                <c:pt idx="1">
                  <c:v>14</c:v>
                </c:pt>
                <c:pt idx="2">
                  <c:v>35</c:v>
                </c:pt>
              </c:numCache>
            </c:numRef>
          </c:val>
          <c:smooth val="0"/>
          <c:extLst>
            <c:ext xmlns:c16="http://schemas.microsoft.com/office/drawing/2014/chart" uri="{C3380CC4-5D6E-409C-BE32-E72D297353CC}">
              <c16:uniqueId val="{00000000-E508-4928-B4BD-28B17D143E2A}"/>
            </c:ext>
          </c:extLst>
        </c:ser>
        <c:dLbls>
          <c:showLegendKey val="0"/>
          <c:showVal val="0"/>
          <c:showCatName val="0"/>
          <c:showSerName val="0"/>
          <c:showPercent val="0"/>
          <c:showBubbleSize val="0"/>
        </c:dLbls>
        <c:smooth val="0"/>
        <c:axId val="1345287792"/>
        <c:axId val="1376110512"/>
      </c:lineChart>
      <c:catAx>
        <c:axId val="1345287792"/>
        <c:scaling>
          <c:orientation val="minMax"/>
        </c:scaling>
        <c:delete val="1"/>
        <c:axPos val="b"/>
        <c:numFmt formatCode="General" sourceLinked="1"/>
        <c:majorTickMark val="none"/>
        <c:minorTickMark val="none"/>
        <c:tickLblPos val="nextTo"/>
        <c:crossAx val="1376110512"/>
        <c:crosses val="autoZero"/>
        <c:auto val="1"/>
        <c:lblAlgn val="ctr"/>
        <c:lblOffset val="100"/>
        <c:noMultiLvlLbl val="0"/>
      </c:catAx>
      <c:valAx>
        <c:axId val="1376110512"/>
        <c:scaling>
          <c:orientation val="minMax"/>
        </c:scaling>
        <c:delete val="1"/>
        <c:axPos val="l"/>
        <c:numFmt formatCode="General" sourceLinked="1"/>
        <c:majorTickMark val="none"/>
        <c:minorTickMark val="none"/>
        <c:tickLblPos val="nextTo"/>
        <c:crossAx val="134528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[CIA 1 - BI - 2182010.xlsx]KPI!PivotTable10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271317829457363E-2"/>
          <c:y val="0.24444444444444444"/>
          <c:w val="0.8294573643410853"/>
          <c:h val="0.51111111111111107"/>
        </c:manualLayout>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KPI!$N$4:$N$7</c:f>
              <c:strCache>
                <c:ptCount val="3"/>
                <c:pt idx="0">
                  <c:v>Jan</c:v>
                </c:pt>
                <c:pt idx="1">
                  <c:v>Feb</c:v>
                </c:pt>
                <c:pt idx="2">
                  <c:v>Mar</c:v>
                </c:pt>
              </c:strCache>
            </c:strRef>
          </c:cat>
          <c:val>
            <c:numRef>
              <c:f>KPI!$O$4:$O$7</c:f>
              <c:numCache>
                <c:formatCode>General</c:formatCode>
                <c:ptCount val="3"/>
                <c:pt idx="0">
                  <c:v>0.2269005283438138</c:v>
                </c:pt>
                <c:pt idx="1">
                  <c:v>-0.56238450264022644</c:v>
                </c:pt>
                <c:pt idx="2">
                  <c:v>0.12023830112811779</c:v>
                </c:pt>
              </c:numCache>
            </c:numRef>
          </c:val>
          <c:smooth val="0"/>
          <c:extLst>
            <c:ext xmlns:c16="http://schemas.microsoft.com/office/drawing/2014/chart" uri="{C3380CC4-5D6E-409C-BE32-E72D297353CC}">
              <c16:uniqueId val="{00000000-0FB2-4A56-AD08-8206461F4755}"/>
            </c:ext>
          </c:extLst>
        </c:ser>
        <c:dLbls>
          <c:showLegendKey val="0"/>
          <c:showVal val="0"/>
          <c:showCatName val="0"/>
          <c:showSerName val="0"/>
          <c:showPercent val="0"/>
          <c:showBubbleSize val="0"/>
        </c:dLbls>
        <c:smooth val="0"/>
        <c:axId val="1321598256"/>
        <c:axId val="1302898576"/>
      </c:lineChart>
      <c:catAx>
        <c:axId val="1321598256"/>
        <c:scaling>
          <c:orientation val="minMax"/>
        </c:scaling>
        <c:delete val="1"/>
        <c:axPos val="b"/>
        <c:numFmt formatCode="General" sourceLinked="1"/>
        <c:majorTickMark val="none"/>
        <c:minorTickMark val="none"/>
        <c:tickLblPos val="nextTo"/>
        <c:crossAx val="1302898576"/>
        <c:crosses val="autoZero"/>
        <c:auto val="1"/>
        <c:lblAlgn val="ctr"/>
        <c:lblOffset val="100"/>
        <c:noMultiLvlLbl val="0"/>
      </c:catAx>
      <c:valAx>
        <c:axId val="1302898576"/>
        <c:scaling>
          <c:orientation val="minMax"/>
        </c:scaling>
        <c:delete val="1"/>
        <c:axPos val="l"/>
        <c:numFmt formatCode="General" sourceLinked="1"/>
        <c:majorTickMark val="none"/>
        <c:minorTickMark val="none"/>
        <c:tickLblPos val="nextTo"/>
        <c:crossAx val="1321598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[CIA 1 - BI - 2182010.xlsx]KPI!PivotTable6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KPI!$E$4:$E$7</c:f>
              <c:strCache>
                <c:ptCount val="3"/>
                <c:pt idx="0">
                  <c:v>Jan</c:v>
                </c:pt>
                <c:pt idx="1">
                  <c:v>Feb</c:v>
                </c:pt>
                <c:pt idx="2">
                  <c:v>Mar</c:v>
                </c:pt>
              </c:strCache>
            </c:strRef>
          </c:cat>
          <c:val>
            <c:numRef>
              <c:f>KPI!$F$4:$F$7</c:f>
              <c:numCache>
                <c:formatCode>General</c:formatCode>
                <c:ptCount val="3"/>
                <c:pt idx="0">
                  <c:v>2512.7052999999996</c:v>
                </c:pt>
                <c:pt idx="1">
                  <c:v>-840.30929999999989</c:v>
                </c:pt>
                <c:pt idx="2">
                  <c:v>1069.2630999999999</c:v>
                </c:pt>
              </c:numCache>
            </c:numRef>
          </c:val>
          <c:smooth val="0"/>
          <c:extLst>
            <c:ext xmlns:c16="http://schemas.microsoft.com/office/drawing/2014/chart" uri="{C3380CC4-5D6E-409C-BE32-E72D297353CC}">
              <c16:uniqueId val="{00000000-A893-40A4-A253-E3A875954C09}"/>
            </c:ext>
          </c:extLst>
        </c:ser>
        <c:dLbls>
          <c:showLegendKey val="0"/>
          <c:showVal val="0"/>
          <c:showCatName val="0"/>
          <c:showSerName val="0"/>
          <c:showPercent val="0"/>
          <c:showBubbleSize val="0"/>
        </c:dLbls>
        <c:smooth val="0"/>
        <c:axId val="1259850128"/>
        <c:axId val="1302914416"/>
      </c:lineChart>
      <c:catAx>
        <c:axId val="1259850128"/>
        <c:scaling>
          <c:orientation val="minMax"/>
        </c:scaling>
        <c:delete val="1"/>
        <c:axPos val="b"/>
        <c:numFmt formatCode="General" sourceLinked="1"/>
        <c:majorTickMark val="none"/>
        <c:minorTickMark val="none"/>
        <c:tickLblPos val="nextTo"/>
        <c:crossAx val="1302914416"/>
        <c:crosses val="autoZero"/>
        <c:auto val="1"/>
        <c:lblAlgn val="ctr"/>
        <c:lblOffset val="100"/>
        <c:noMultiLvlLbl val="0"/>
      </c:catAx>
      <c:valAx>
        <c:axId val="1302914416"/>
        <c:scaling>
          <c:orientation val="minMax"/>
        </c:scaling>
        <c:delete val="1"/>
        <c:axPos val="l"/>
        <c:numFmt formatCode="General" sourceLinked="1"/>
        <c:majorTickMark val="none"/>
        <c:minorTickMark val="none"/>
        <c:tickLblPos val="nextTo"/>
        <c:crossAx val="125985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[CIA 1 - BI - 2182010.xlsx]KPI!PivotTable5</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95000"/>
                </a:schemeClr>
              </a:solidFill>
              <a:round/>
            </a:ln>
            <a:effectLst/>
          </c:spPr>
          <c:marker>
            <c:symbol val="none"/>
          </c:marker>
          <c:cat>
            <c:strRef>
              <c:f>KPI!$A$4:$A$7</c:f>
              <c:strCache>
                <c:ptCount val="3"/>
                <c:pt idx="0">
                  <c:v>Jan</c:v>
                </c:pt>
                <c:pt idx="1">
                  <c:v>Feb</c:v>
                </c:pt>
                <c:pt idx="2">
                  <c:v>Mar</c:v>
                </c:pt>
              </c:strCache>
            </c:strRef>
          </c:cat>
          <c:val>
            <c:numRef>
              <c:f>KPI!$B$4:$B$7</c:f>
              <c:numCache>
                <c:formatCode>General</c:formatCode>
                <c:ptCount val="3"/>
                <c:pt idx="0">
                  <c:v>11074.039000000001</c:v>
                </c:pt>
                <c:pt idx="1">
                  <c:v>1494.1899999999998</c:v>
                </c:pt>
                <c:pt idx="2">
                  <c:v>8892.8659999999963</c:v>
                </c:pt>
              </c:numCache>
            </c:numRef>
          </c:val>
          <c:smooth val="0"/>
          <c:extLst>
            <c:ext xmlns:c16="http://schemas.microsoft.com/office/drawing/2014/chart" uri="{C3380CC4-5D6E-409C-BE32-E72D297353CC}">
              <c16:uniqueId val="{00000000-D5CE-4C57-BF5B-162913F3FD15}"/>
            </c:ext>
          </c:extLst>
        </c:ser>
        <c:dLbls>
          <c:showLegendKey val="0"/>
          <c:showVal val="0"/>
          <c:showCatName val="0"/>
          <c:showSerName val="0"/>
          <c:showPercent val="0"/>
          <c:showBubbleSize val="0"/>
        </c:dLbls>
        <c:smooth val="0"/>
        <c:axId val="1381063040"/>
        <c:axId val="1355585216"/>
      </c:lineChart>
      <c:catAx>
        <c:axId val="1381063040"/>
        <c:scaling>
          <c:orientation val="minMax"/>
        </c:scaling>
        <c:delete val="1"/>
        <c:axPos val="b"/>
        <c:numFmt formatCode="General" sourceLinked="1"/>
        <c:majorTickMark val="none"/>
        <c:minorTickMark val="none"/>
        <c:tickLblPos val="nextTo"/>
        <c:crossAx val="1355585216"/>
        <c:crosses val="autoZero"/>
        <c:auto val="1"/>
        <c:lblAlgn val="ctr"/>
        <c:lblOffset val="100"/>
        <c:noMultiLvlLbl val="0"/>
      </c:catAx>
      <c:valAx>
        <c:axId val="1355585216"/>
        <c:scaling>
          <c:orientation val="minMax"/>
        </c:scaling>
        <c:delete val="1"/>
        <c:axPos val="l"/>
        <c:numFmt formatCode="General" sourceLinked="1"/>
        <c:majorTickMark val="none"/>
        <c:minorTickMark val="none"/>
        <c:tickLblPos val="nextTo"/>
        <c:crossAx val="1381063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[CIA 1 - BI - 2182010.xlsx]KPI!PivotTable8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789392134526448E-2"/>
          <c:y val="8.9223424978832656E-3"/>
          <c:w val="0.87938596491228072"/>
          <c:h val="0.8784801793577155"/>
        </c:manualLayout>
      </c:layout>
      <c:lineChart>
        <c:grouping val="standard"/>
        <c:varyColors val="0"/>
        <c:ser>
          <c:idx val="0"/>
          <c:order val="0"/>
          <c:tx>
            <c:strRef>
              <c:f>KPI!$L$3</c:f>
              <c:strCache>
                <c:ptCount val="1"/>
                <c:pt idx="0">
                  <c:v>Total</c:v>
                </c:pt>
              </c:strCache>
            </c:strRef>
          </c:tx>
          <c:spPr>
            <a:ln w="34925" cap="rnd">
              <a:solidFill>
                <a:schemeClr val="bg1"/>
              </a:solidFill>
              <a:round/>
            </a:ln>
            <a:effectLst/>
          </c:spPr>
          <c:marker>
            <c:symbol val="none"/>
          </c:marker>
          <c:cat>
            <c:strRef>
              <c:f>KPI!$K$4:$K$7</c:f>
              <c:strCache>
                <c:ptCount val="3"/>
                <c:pt idx="0">
                  <c:v>Jan</c:v>
                </c:pt>
                <c:pt idx="1">
                  <c:v>Feb</c:v>
                </c:pt>
                <c:pt idx="2">
                  <c:v>Mar</c:v>
                </c:pt>
              </c:strCache>
            </c:strRef>
          </c:cat>
          <c:val>
            <c:numRef>
              <c:f>KPI!$L$4:$L$7</c:f>
              <c:numCache>
                <c:formatCode>General</c:formatCode>
                <c:ptCount val="3"/>
                <c:pt idx="0">
                  <c:v>32</c:v>
                </c:pt>
                <c:pt idx="1">
                  <c:v>14</c:v>
                </c:pt>
                <c:pt idx="2">
                  <c:v>35</c:v>
                </c:pt>
              </c:numCache>
            </c:numRef>
          </c:val>
          <c:smooth val="0"/>
          <c:extLst>
            <c:ext xmlns:c16="http://schemas.microsoft.com/office/drawing/2014/chart" uri="{C3380CC4-5D6E-409C-BE32-E72D297353CC}">
              <c16:uniqueId val="{00000000-7245-402E-81E4-CD16E887A1BB}"/>
            </c:ext>
          </c:extLst>
        </c:ser>
        <c:dLbls>
          <c:showLegendKey val="0"/>
          <c:showVal val="0"/>
          <c:showCatName val="0"/>
          <c:showSerName val="0"/>
          <c:showPercent val="0"/>
          <c:showBubbleSize val="0"/>
        </c:dLbls>
        <c:smooth val="0"/>
        <c:axId val="1345287792"/>
        <c:axId val="1376110512"/>
      </c:lineChart>
      <c:catAx>
        <c:axId val="1345287792"/>
        <c:scaling>
          <c:orientation val="minMax"/>
        </c:scaling>
        <c:delete val="1"/>
        <c:axPos val="b"/>
        <c:numFmt formatCode="General" sourceLinked="1"/>
        <c:majorTickMark val="none"/>
        <c:minorTickMark val="none"/>
        <c:tickLblPos val="nextTo"/>
        <c:crossAx val="1376110512"/>
        <c:crosses val="autoZero"/>
        <c:auto val="1"/>
        <c:lblAlgn val="ctr"/>
        <c:lblOffset val="100"/>
        <c:noMultiLvlLbl val="0"/>
      </c:catAx>
      <c:valAx>
        <c:axId val="1376110512"/>
        <c:scaling>
          <c:orientation val="minMax"/>
        </c:scaling>
        <c:delete val="1"/>
        <c:axPos val="l"/>
        <c:numFmt formatCode="General" sourceLinked="1"/>
        <c:majorTickMark val="none"/>
        <c:minorTickMark val="none"/>
        <c:tickLblPos val="nextTo"/>
        <c:crossAx val="134528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[CIA 1 - BI - 2182010.xlsx]KPI!PivotTable10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27147341876383E-2"/>
          <c:y val="0.13679653679653683"/>
          <c:w val="0.8294573643410853"/>
          <c:h val="0.51111111111111107"/>
        </c:manualLayout>
      </c:layout>
      <c:lineChart>
        <c:grouping val="standard"/>
        <c:varyColors val="0"/>
        <c:ser>
          <c:idx val="0"/>
          <c:order val="0"/>
          <c:tx>
            <c:strRef>
              <c:f>KPI!$O$3</c:f>
              <c:strCache>
                <c:ptCount val="1"/>
                <c:pt idx="0">
                  <c:v>Total</c:v>
                </c:pt>
              </c:strCache>
            </c:strRef>
          </c:tx>
          <c:spPr>
            <a:ln w="34925" cap="rnd">
              <a:solidFill>
                <a:schemeClr val="bg1"/>
              </a:solidFill>
              <a:round/>
            </a:ln>
            <a:effectLst/>
          </c:spPr>
          <c:marker>
            <c:symbol val="none"/>
          </c:marker>
          <c:cat>
            <c:strRef>
              <c:f>KPI!$N$4:$N$7</c:f>
              <c:strCache>
                <c:ptCount val="3"/>
                <c:pt idx="0">
                  <c:v>Jan</c:v>
                </c:pt>
                <c:pt idx="1">
                  <c:v>Feb</c:v>
                </c:pt>
                <c:pt idx="2">
                  <c:v>Mar</c:v>
                </c:pt>
              </c:strCache>
            </c:strRef>
          </c:cat>
          <c:val>
            <c:numRef>
              <c:f>KPI!$O$4:$O$7</c:f>
              <c:numCache>
                <c:formatCode>General</c:formatCode>
                <c:ptCount val="3"/>
                <c:pt idx="0">
                  <c:v>0.2269005283438138</c:v>
                </c:pt>
                <c:pt idx="1">
                  <c:v>-0.56238450264022644</c:v>
                </c:pt>
                <c:pt idx="2">
                  <c:v>0.12023830112811779</c:v>
                </c:pt>
              </c:numCache>
            </c:numRef>
          </c:val>
          <c:smooth val="0"/>
          <c:extLst>
            <c:ext xmlns:c16="http://schemas.microsoft.com/office/drawing/2014/chart" uri="{C3380CC4-5D6E-409C-BE32-E72D297353CC}">
              <c16:uniqueId val="{00000000-53A9-4CF8-914E-AC931D8E8151}"/>
            </c:ext>
          </c:extLst>
        </c:ser>
        <c:dLbls>
          <c:showLegendKey val="0"/>
          <c:showVal val="0"/>
          <c:showCatName val="0"/>
          <c:showSerName val="0"/>
          <c:showPercent val="0"/>
          <c:showBubbleSize val="0"/>
        </c:dLbls>
        <c:smooth val="0"/>
        <c:axId val="1321598256"/>
        <c:axId val="1302898576"/>
      </c:lineChart>
      <c:catAx>
        <c:axId val="1321598256"/>
        <c:scaling>
          <c:orientation val="minMax"/>
        </c:scaling>
        <c:delete val="1"/>
        <c:axPos val="b"/>
        <c:numFmt formatCode="General" sourceLinked="1"/>
        <c:majorTickMark val="none"/>
        <c:minorTickMark val="none"/>
        <c:tickLblPos val="nextTo"/>
        <c:crossAx val="1302898576"/>
        <c:crosses val="autoZero"/>
        <c:auto val="1"/>
        <c:lblAlgn val="ctr"/>
        <c:lblOffset val="100"/>
        <c:noMultiLvlLbl val="0"/>
      </c:catAx>
      <c:valAx>
        <c:axId val="1302898576"/>
        <c:scaling>
          <c:orientation val="minMax"/>
        </c:scaling>
        <c:delete val="1"/>
        <c:axPos val="l"/>
        <c:numFmt formatCode="General" sourceLinked="1"/>
        <c:majorTickMark val="none"/>
        <c:minorTickMark val="none"/>
        <c:tickLblPos val="nextTo"/>
        <c:crossAx val="1321598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[CIA 1 - BI - 2182010.xlsx]KPI!PivotTable5</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89430894308943E-2"/>
          <c:y val="5.0505050505050504E-2"/>
          <c:w val="0.88821138211382111"/>
          <c:h val="0.67171717171717171"/>
        </c:manualLayout>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KPI!$A$4:$A$7</c:f>
              <c:strCache>
                <c:ptCount val="3"/>
                <c:pt idx="0">
                  <c:v>Jan</c:v>
                </c:pt>
                <c:pt idx="1">
                  <c:v>Feb</c:v>
                </c:pt>
                <c:pt idx="2">
                  <c:v>Mar</c:v>
                </c:pt>
              </c:strCache>
            </c:strRef>
          </c:cat>
          <c:val>
            <c:numRef>
              <c:f>KPI!$B$4:$B$7</c:f>
              <c:numCache>
                <c:formatCode>General</c:formatCode>
                <c:ptCount val="3"/>
                <c:pt idx="0">
                  <c:v>11074.039000000001</c:v>
                </c:pt>
                <c:pt idx="1">
                  <c:v>1494.1899999999998</c:v>
                </c:pt>
                <c:pt idx="2">
                  <c:v>8892.8659999999963</c:v>
                </c:pt>
              </c:numCache>
            </c:numRef>
          </c:val>
          <c:smooth val="0"/>
          <c:extLst>
            <c:ext xmlns:c16="http://schemas.microsoft.com/office/drawing/2014/chart" uri="{C3380CC4-5D6E-409C-BE32-E72D297353CC}">
              <c16:uniqueId val="{00000000-EED1-4D84-8899-08F8BD892219}"/>
            </c:ext>
          </c:extLst>
        </c:ser>
        <c:dLbls>
          <c:showLegendKey val="0"/>
          <c:showVal val="0"/>
          <c:showCatName val="0"/>
          <c:showSerName val="0"/>
          <c:showPercent val="0"/>
          <c:showBubbleSize val="0"/>
        </c:dLbls>
        <c:smooth val="0"/>
        <c:axId val="1381063040"/>
        <c:axId val="1355585216"/>
      </c:lineChart>
      <c:catAx>
        <c:axId val="1381063040"/>
        <c:scaling>
          <c:orientation val="minMax"/>
        </c:scaling>
        <c:delete val="1"/>
        <c:axPos val="b"/>
        <c:numFmt formatCode="General" sourceLinked="1"/>
        <c:majorTickMark val="none"/>
        <c:minorTickMark val="none"/>
        <c:tickLblPos val="nextTo"/>
        <c:crossAx val="1355585216"/>
        <c:crosses val="autoZero"/>
        <c:auto val="1"/>
        <c:lblAlgn val="ctr"/>
        <c:lblOffset val="100"/>
        <c:noMultiLvlLbl val="0"/>
      </c:catAx>
      <c:valAx>
        <c:axId val="1355585216"/>
        <c:scaling>
          <c:orientation val="minMax"/>
        </c:scaling>
        <c:delete val="1"/>
        <c:axPos val="l"/>
        <c:numFmt formatCode="General" sourceLinked="1"/>
        <c:majorTickMark val="none"/>
        <c:minorTickMark val="none"/>
        <c:tickLblPos val="nextTo"/>
        <c:crossAx val="1381063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[CIA 1 - BI - 2182010.xlsx]KPI!PivotTable6</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912854030501089E-2"/>
          <c:y val="0.12658227848101267"/>
          <c:w val="0.88017429193899777"/>
          <c:h val="0.53586497890295359"/>
        </c:manualLayout>
      </c:layout>
      <c:lineChart>
        <c:grouping val="standard"/>
        <c:varyColors val="0"/>
        <c:ser>
          <c:idx val="0"/>
          <c:order val="0"/>
          <c:tx>
            <c:strRef>
              <c:f>KPI!$F$3</c:f>
              <c:strCache>
                <c:ptCount val="1"/>
                <c:pt idx="0">
                  <c:v>Total</c:v>
                </c:pt>
              </c:strCache>
            </c:strRef>
          </c:tx>
          <c:spPr>
            <a:ln w="34925" cap="rnd">
              <a:solidFill>
                <a:schemeClr val="bg1"/>
              </a:solidFill>
              <a:round/>
            </a:ln>
            <a:effectLst/>
          </c:spPr>
          <c:marker>
            <c:symbol val="none"/>
          </c:marker>
          <c:cat>
            <c:strRef>
              <c:f>KPI!$E$4:$E$7</c:f>
              <c:strCache>
                <c:ptCount val="3"/>
                <c:pt idx="0">
                  <c:v>Jan</c:v>
                </c:pt>
                <c:pt idx="1">
                  <c:v>Feb</c:v>
                </c:pt>
                <c:pt idx="2">
                  <c:v>Mar</c:v>
                </c:pt>
              </c:strCache>
            </c:strRef>
          </c:cat>
          <c:val>
            <c:numRef>
              <c:f>KPI!$F$4:$F$7</c:f>
              <c:numCache>
                <c:formatCode>General</c:formatCode>
                <c:ptCount val="3"/>
                <c:pt idx="0">
                  <c:v>2512.7052999999996</c:v>
                </c:pt>
                <c:pt idx="1">
                  <c:v>-840.30929999999989</c:v>
                </c:pt>
                <c:pt idx="2">
                  <c:v>1069.2630999999999</c:v>
                </c:pt>
              </c:numCache>
            </c:numRef>
          </c:val>
          <c:smooth val="0"/>
          <c:extLst>
            <c:ext xmlns:c16="http://schemas.microsoft.com/office/drawing/2014/chart" uri="{C3380CC4-5D6E-409C-BE32-E72D297353CC}">
              <c16:uniqueId val="{00000000-F9B0-4EF2-9517-808E31DCF44A}"/>
            </c:ext>
          </c:extLst>
        </c:ser>
        <c:dLbls>
          <c:showLegendKey val="0"/>
          <c:showVal val="0"/>
          <c:showCatName val="0"/>
          <c:showSerName val="0"/>
          <c:showPercent val="0"/>
          <c:showBubbleSize val="0"/>
        </c:dLbls>
        <c:smooth val="0"/>
        <c:axId val="1259850128"/>
        <c:axId val="1302914416"/>
      </c:lineChart>
      <c:catAx>
        <c:axId val="1259850128"/>
        <c:scaling>
          <c:orientation val="minMax"/>
        </c:scaling>
        <c:delete val="1"/>
        <c:axPos val="b"/>
        <c:numFmt formatCode="General" sourceLinked="1"/>
        <c:majorTickMark val="none"/>
        <c:minorTickMark val="none"/>
        <c:tickLblPos val="nextTo"/>
        <c:crossAx val="1302914416"/>
        <c:crosses val="autoZero"/>
        <c:auto val="1"/>
        <c:lblAlgn val="ctr"/>
        <c:lblOffset val="100"/>
        <c:noMultiLvlLbl val="0"/>
      </c:catAx>
      <c:valAx>
        <c:axId val="1302914416"/>
        <c:scaling>
          <c:orientation val="minMax"/>
        </c:scaling>
        <c:delete val="1"/>
        <c:axPos val="l"/>
        <c:numFmt formatCode="General" sourceLinked="1"/>
        <c:majorTickMark val="none"/>
        <c:minorTickMark val="none"/>
        <c:tickLblPos val="nextTo"/>
        <c:crossAx val="125985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[CIA 1 - BI - 2182010.xlsx]KPI!PivotTable7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83385909568875E-2"/>
          <c:y val="0.29411764705882354"/>
          <c:w val="0.88433228180862256"/>
          <c:h val="0.43627450980392157"/>
        </c:manualLayout>
      </c:layout>
      <c:lineChart>
        <c:grouping val="standard"/>
        <c:varyColors val="0"/>
        <c:ser>
          <c:idx val="0"/>
          <c:order val="0"/>
          <c:tx>
            <c:strRef>
              <c:f>KPI!$I$3</c:f>
              <c:strCache>
                <c:ptCount val="1"/>
                <c:pt idx="0">
                  <c:v>Total</c:v>
                </c:pt>
              </c:strCache>
            </c:strRef>
          </c:tx>
          <c:spPr>
            <a:ln w="34925" cap="rnd">
              <a:solidFill>
                <a:schemeClr val="bg1"/>
              </a:solidFill>
              <a:round/>
            </a:ln>
            <a:effectLst/>
          </c:spPr>
          <c:marker>
            <c:symbol val="none"/>
          </c:marker>
          <c:cat>
            <c:strRef>
              <c:f>KPI!$H$4:$H$7</c:f>
              <c:strCache>
                <c:ptCount val="3"/>
                <c:pt idx="0">
                  <c:v>Jan</c:v>
                </c:pt>
                <c:pt idx="1">
                  <c:v>Feb</c:v>
                </c:pt>
                <c:pt idx="2">
                  <c:v>Mar</c:v>
                </c:pt>
              </c:strCache>
            </c:strRef>
          </c:cat>
          <c:val>
            <c:numRef>
              <c:f>KPI!$I$4:$I$7</c:f>
              <c:numCache>
                <c:formatCode>General</c:formatCode>
                <c:ptCount val="3"/>
                <c:pt idx="0">
                  <c:v>124</c:v>
                </c:pt>
                <c:pt idx="1">
                  <c:v>46</c:v>
                </c:pt>
                <c:pt idx="2">
                  <c:v>122</c:v>
                </c:pt>
              </c:numCache>
            </c:numRef>
          </c:val>
          <c:smooth val="0"/>
          <c:extLst>
            <c:ext xmlns:c16="http://schemas.microsoft.com/office/drawing/2014/chart" uri="{C3380CC4-5D6E-409C-BE32-E72D297353CC}">
              <c16:uniqueId val="{00000000-374E-4024-9252-FA7603321885}"/>
            </c:ext>
          </c:extLst>
        </c:ser>
        <c:dLbls>
          <c:showLegendKey val="0"/>
          <c:showVal val="0"/>
          <c:showCatName val="0"/>
          <c:showSerName val="0"/>
          <c:showPercent val="0"/>
          <c:showBubbleSize val="0"/>
        </c:dLbls>
        <c:smooth val="0"/>
        <c:axId val="1321598720"/>
        <c:axId val="1376116752"/>
      </c:lineChart>
      <c:catAx>
        <c:axId val="1321598720"/>
        <c:scaling>
          <c:orientation val="minMax"/>
        </c:scaling>
        <c:delete val="1"/>
        <c:axPos val="b"/>
        <c:numFmt formatCode="General" sourceLinked="1"/>
        <c:majorTickMark val="none"/>
        <c:minorTickMark val="none"/>
        <c:tickLblPos val="nextTo"/>
        <c:crossAx val="1376116752"/>
        <c:crosses val="autoZero"/>
        <c:auto val="1"/>
        <c:lblAlgn val="ctr"/>
        <c:lblOffset val="100"/>
        <c:noMultiLvlLbl val="0"/>
      </c:catAx>
      <c:valAx>
        <c:axId val="1376116752"/>
        <c:scaling>
          <c:orientation val="minMax"/>
        </c:scaling>
        <c:delete val="1"/>
        <c:axPos val="l"/>
        <c:numFmt formatCode="General" sourceLinked="1"/>
        <c:majorTickMark val="none"/>
        <c:minorTickMark val="none"/>
        <c:tickLblPos val="nextTo"/>
        <c:crossAx val="132159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[CIA 1 - BI - 2182010.xlsx]SALES AND PROFIT ANALYSIS!PivotTable7</c:name>
    <c:fmtId val="2"/>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accent5">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AND PROFIT ANALYSIS'!$C$3</c:f>
              <c:strCache>
                <c:ptCount val="1"/>
                <c:pt idx="0">
                  <c:v>Sum of Profit</c:v>
                </c:pt>
              </c:strCache>
            </c:strRef>
          </c:tx>
          <c:spPr>
            <a:solidFill>
              <a:schemeClr val="accent1"/>
            </a:solidFill>
            <a:ln>
              <a:solidFill>
                <a:schemeClr val="accent5">
                  <a:lumMod val="50000"/>
                </a:schemeClr>
              </a:solidFill>
            </a:ln>
            <a:effectLst/>
          </c:spPr>
          <c:cat>
            <c:strRef>
              <c:f>'SALES AND PROFIT ANALYSIS'!$A$4:$A$7</c:f>
              <c:strCache>
                <c:ptCount val="3"/>
                <c:pt idx="0">
                  <c:v>Jan</c:v>
                </c:pt>
                <c:pt idx="1">
                  <c:v>Feb</c:v>
                </c:pt>
                <c:pt idx="2">
                  <c:v>Mar</c:v>
                </c:pt>
              </c:strCache>
            </c:strRef>
          </c:cat>
          <c:val>
            <c:numRef>
              <c:f>'SALES AND PROFIT ANALYSIS'!$C$4:$C$7</c:f>
              <c:numCache>
                <c:formatCode>\$\ 0.00,\ "k"</c:formatCode>
                <c:ptCount val="3"/>
                <c:pt idx="0">
                  <c:v>2512.7052999999996</c:v>
                </c:pt>
                <c:pt idx="1">
                  <c:v>-840.30929999999989</c:v>
                </c:pt>
                <c:pt idx="2">
                  <c:v>1069.2630999999999</c:v>
                </c:pt>
              </c:numCache>
            </c:numRef>
          </c:val>
          <c:extLst>
            <c:ext xmlns:c16="http://schemas.microsoft.com/office/drawing/2014/chart" uri="{C3380CC4-5D6E-409C-BE32-E72D297353CC}">
              <c16:uniqueId val="{00000001-439F-4790-AFF2-4AE29F134955}"/>
            </c:ext>
          </c:extLst>
        </c:ser>
        <c:dLbls>
          <c:showLegendKey val="0"/>
          <c:showVal val="0"/>
          <c:showCatName val="0"/>
          <c:showSerName val="0"/>
          <c:showPercent val="0"/>
          <c:showBubbleSize val="0"/>
        </c:dLbls>
        <c:axId val="2039688463"/>
        <c:axId val="14873839"/>
      </c:areaChart>
      <c:barChart>
        <c:barDir val="col"/>
        <c:grouping val="stacked"/>
        <c:varyColors val="0"/>
        <c:ser>
          <c:idx val="0"/>
          <c:order val="0"/>
          <c:tx>
            <c:strRef>
              <c:f>'SALES AND PROFIT ANALYSIS'!$B$3</c:f>
              <c:strCache>
                <c:ptCount val="1"/>
                <c:pt idx="0">
                  <c:v>Sum of Sales</c:v>
                </c:pt>
              </c:strCache>
            </c:strRef>
          </c:tx>
          <c:spPr>
            <a:solidFill>
              <a:schemeClr val="bg2"/>
            </a:solidFill>
            <a:ln>
              <a:noFill/>
            </a:ln>
            <a:effectLst/>
          </c:spPr>
          <c:invertIfNegative val="0"/>
          <c:cat>
            <c:strRef>
              <c:f>'SALES AND PROFIT ANALYSIS'!$A$4:$A$7</c:f>
              <c:strCache>
                <c:ptCount val="3"/>
                <c:pt idx="0">
                  <c:v>Jan</c:v>
                </c:pt>
                <c:pt idx="1">
                  <c:v>Feb</c:v>
                </c:pt>
                <c:pt idx="2">
                  <c:v>Mar</c:v>
                </c:pt>
              </c:strCache>
            </c:strRef>
          </c:cat>
          <c:val>
            <c:numRef>
              <c:f>'SALES AND PROFIT ANALYSIS'!$B$4:$B$7</c:f>
              <c:numCache>
                <c:formatCode>\$\ 0.00,\ "k"</c:formatCode>
                <c:ptCount val="3"/>
                <c:pt idx="0">
                  <c:v>11074.039000000001</c:v>
                </c:pt>
                <c:pt idx="1">
                  <c:v>1494.1899999999998</c:v>
                </c:pt>
                <c:pt idx="2">
                  <c:v>8892.8659999999963</c:v>
                </c:pt>
              </c:numCache>
            </c:numRef>
          </c:val>
          <c:extLst>
            <c:ext xmlns:c16="http://schemas.microsoft.com/office/drawing/2014/chart" uri="{C3380CC4-5D6E-409C-BE32-E72D297353CC}">
              <c16:uniqueId val="{00000000-439F-4790-AFF2-4AE29F134955}"/>
            </c:ext>
          </c:extLst>
        </c:ser>
        <c:dLbls>
          <c:showLegendKey val="0"/>
          <c:showVal val="0"/>
          <c:showCatName val="0"/>
          <c:showSerName val="0"/>
          <c:showPercent val="0"/>
          <c:showBubbleSize val="0"/>
        </c:dLbls>
        <c:gapWidth val="75"/>
        <c:overlap val="100"/>
        <c:axId val="174974911"/>
        <c:axId val="1670653023"/>
      </c:barChart>
      <c:catAx>
        <c:axId val="174974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70653023"/>
        <c:crosses val="autoZero"/>
        <c:auto val="1"/>
        <c:lblAlgn val="ctr"/>
        <c:lblOffset val="100"/>
        <c:noMultiLvlLbl val="0"/>
      </c:catAx>
      <c:valAx>
        <c:axId val="16706530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974911"/>
        <c:crosses val="autoZero"/>
        <c:crossBetween val="between"/>
      </c:valAx>
      <c:valAx>
        <c:axId val="1487383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39688463"/>
        <c:crosses val="max"/>
        <c:crossBetween val="between"/>
      </c:valAx>
      <c:catAx>
        <c:axId val="2039688463"/>
        <c:scaling>
          <c:orientation val="minMax"/>
        </c:scaling>
        <c:delete val="1"/>
        <c:axPos val="b"/>
        <c:numFmt formatCode="General" sourceLinked="1"/>
        <c:majorTickMark val="out"/>
        <c:minorTickMark val="none"/>
        <c:tickLblPos val="nextTo"/>
        <c:crossAx val="1487383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[CIA 1 - BI - 2182010.xlsx]CATEGORY WISE SALES SHARE%!PivotTable2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60000"/>
              <a:lumOff val="40000"/>
            </a:schemeClr>
          </a:solidFill>
          <a:ln w="19050">
            <a:solidFill>
              <a:schemeClr val="accent6">
                <a:lumMod val="40000"/>
                <a:lumOff val="60000"/>
              </a:schemeClr>
            </a:solidFill>
          </a:ln>
          <a:effectLst/>
        </c:spPr>
      </c:pivotFmt>
      <c:pivotFmt>
        <c:idx val="11"/>
        <c:spPr>
          <a:solidFill>
            <a:schemeClr val="accent6">
              <a:lumMod val="75000"/>
            </a:schemeClr>
          </a:solidFill>
          <a:ln w="19050">
            <a:solidFill>
              <a:schemeClr val="lt1"/>
            </a:solidFill>
          </a:ln>
          <a:effectLst/>
        </c:spPr>
      </c:pivotFmt>
      <c:pivotFmt>
        <c:idx val="12"/>
        <c:spPr>
          <a:solidFill>
            <a:schemeClr val="accent6">
              <a:lumMod val="20000"/>
              <a:lumOff val="80000"/>
            </a:schemeClr>
          </a:solidFill>
          <a:ln w="19050">
            <a:solidFill>
              <a:schemeClr val="accent6">
                <a:lumMod val="20000"/>
                <a:lumOff val="80000"/>
              </a:schemeClr>
            </a:solidFill>
          </a:ln>
          <a:effectLst/>
        </c:spPr>
      </c:pivotFmt>
    </c:pivotFmts>
    <c:plotArea>
      <c:layout>
        <c:manualLayout>
          <c:layoutTarget val="inner"/>
          <c:xMode val="edge"/>
          <c:yMode val="edge"/>
          <c:x val="0.30034120734908137"/>
          <c:y val="0.19796175840338798"/>
          <c:w val="0.43687627074784668"/>
          <c:h val="0.7492322517656308"/>
        </c:manualLayout>
      </c:layout>
      <c:doughnutChart>
        <c:varyColors val="1"/>
        <c:ser>
          <c:idx val="0"/>
          <c:order val="0"/>
          <c:tx>
            <c:strRef>
              <c:f>'CATEGORY WISE SALES SHARE%'!$B$3</c:f>
              <c:strCache>
                <c:ptCount val="1"/>
                <c:pt idx="0">
                  <c:v>Total</c:v>
                </c:pt>
              </c:strCache>
            </c:strRef>
          </c:tx>
          <c:spPr>
            <a:solidFill>
              <a:schemeClr val="accent6">
                <a:lumMod val="60000"/>
                <a:lumOff val="40000"/>
              </a:schemeClr>
            </a:solidFill>
          </c:spPr>
          <c:explosion val="3"/>
          <c:dPt>
            <c:idx val="0"/>
            <c:bubble3D val="0"/>
            <c:spPr>
              <a:solidFill>
                <a:schemeClr val="accent6">
                  <a:lumMod val="60000"/>
                  <a:lumOff val="40000"/>
                </a:schemeClr>
              </a:solidFill>
              <a:ln w="19050">
                <a:solidFill>
                  <a:schemeClr val="accent6">
                    <a:lumMod val="40000"/>
                    <a:lumOff val="60000"/>
                  </a:schemeClr>
                </a:solidFill>
              </a:ln>
              <a:effectLst/>
            </c:spPr>
            <c:extLst>
              <c:ext xmlns:c16="http://schemas.microsoft.com/office/drawing/2014/chart" uri="{C3380CC4-5D6E-409C-BE32-E72D297353CC}">
                <c16:uniqueId val="{00000001-71A1-4FF0-9DAC-00A8B47D7F3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71A1-4FF0-9DAC-00A8B47D7F3B}"/>
              </c:ext>
            </c:extLst>
          </c:dPt>
          <c:dPt>
            <c:idx val="2"/>
            <c:bubble3D val="0"/>
            <c:spPr>
              <a:solidFill>
                <a:schemeClr val="accent6">
                  <a:lumMod val="20000"/>
                  <a:lumOff val="80000"/>
                </a:schemeClr>
              </a:solidFill>
              <a:ln w="19050">
                <a:solidFill>
                  <a:schemeClr val="accent6">
                    <a:lumMod val="20000"/>
                    <a:lumOff val="80000"/>
                  </a:schemeClr>
                </a:solidFill>
              </a:ln>
              <a:effectLst/>
            </c:spPr>
            <c:extLst>
              <c:ext xmlns:c16="http://schemas.microsoft.com/office/drawing/2014/chart" uri="{C3380CC4-5D6E-409C-BE32-E72D297353CC}">
                <c16:uniqueId val="{00000005-71A1-4FF0-9DAC-00A8B47D7F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 SHARE%'!$A$4:$A$7</c:f>
              <c:strCache>
                <c:ptCount val="3"/>
                <c:pt idx="0">
                  <c:v>Furniture</c:v>
                </c:pt>
                <c:pt idx="1">
                  <c:v>Office Supplies</c:v>
                </c:pt>
                <c:pt idx="2">
                  <c:v>Technology</c:v>
                </c:pt>
              </c:strCache>
            </c:strRef>
          </c:cat>
          <c:val>
            <c:numRef>
              <c:f>'CATEGORY WISE SALES SHARE%'!$B$4:$B$7</c:f>
              <c:numCache>
                <c:formatCode>0.00%</c:formatCode>
                <c:ptCount val="3"/>
                <c:pt idx="0">
                  <c:v>0.33575271904811943</c:v>
                </c:pt>
                <c:pt idx="1">
                  <c:v>0.50277648927046825</c:v>
                </c:pt>
                <c:pt idx="2">
                  <c:v>0.16147079168141237</c:v>
                </c:pt>
              </c:numCache>
            </c:numRef>
          </c:val>
          <c:extLst>
            <c:ext xmlns:c16="http://schemas.microsoft.com/office/drawing/2014/chart" uri="{C3380CC4-5D6E-409C-BE32-E72D297353CC}">
              <c16:uniqueId val="{00000006-71A1-4FF0-9DAC-00A8B47D7F3B}"/>
            </c:ext>
          </c:extLst>
        </c:ser>
        <c:dLbls>
          <c:showLegendKey val="0"/>
          <c:showVal val="1"/>
          <c:showCatName val="0"/>
          <c:showSerName val="0"/>
          <c:showPercent val="0"/>
          <c:showBubbleSize val="0"/>
          <c:showLeaderLines val="1"/>
        </c:dLbls>
        <c:firstSliceAng val="0"/>
        <c:holeSize val="69"/>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[CIA 1 - BI - 2182010.xlsx]TOP 5 SUBCATEGORIES !PivotTable4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 '!$B$3</c:f>
              <c:strCache>
                <c:ptCount val="1"/>
                <c:pt idx="0">
                  <c:v>Total</c:v>
                </c:pt>
              </c:strCache>
            </c:strRef>
          </c:tx>
          <c:spPr>
            <a:solidFill>
              <a:schemeClr val="bg2"/>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SUBCATEGORIES '!$A$4:$A$9</c:f>
              <c:strCache>
                <c:ptCount val="5"/>
                <c:pt idx="0">
                  <c:v>Binders</c:v>
                </c:pt>
                <c:pt idx="1">
                  <c:v>Chairs</c:v>
                </c:pt>
                <c:pt idx="2">
                  <c:v>Phones</c:v>
                </c:pt>
                <c:pt idx="3">
                  <c:v>Storage</c:v>
                </c:pt>
                <c:pt idx="4">
                  <c:v>Tables</c:v>
                </c:pt>
              </c:strCache>
            </c:strRef>
          </c:cat>
          <c:val>
            <c:numRef>
              <c:f>'TOP 5 SUBCATEGORIES '!$B$4:$B$9</c:f>
              <c:numCache>
                <c:formatCode>General</c:formatCode>
                <c:ptCount val="5"/>
                <c:pt idx="0">
                  <c:v>7250.9620000000004</c:v>
                </c:pt>
                <c:pt idx="1">
                  <c:v>4012.636</c:v>
                </c:pt>
                <c:pt idx="2">
                  <c:v>3011.0879999999997</c:v>
                </c:pt>
                <c:pt idx="3">
                  <c:v>1354.9840000000004</c:v>
                </c:pt>
                <c:pt idx="4">
                  <c:v>1916.213</c:v>
                </c:pt>
              </c:numCache>
            </c:numRef>
          </c:val>
          <c:extLst>
            <c:ext xmlns:c16="http://schemas.microsoft.com/office/drawing/2014/chart" uri="{C3380CC4-5D6E-409C-BE32-E72D297353CC}">
              <c16:uniqueId val="{00000000-4DA9-4BC4-8A96-D1D453DA7EFC}"/>
            </c:ext>
          </c:extLst>
        </c:ser>
        <c:dLbls>
          <c:dLblPos val="outEnd"/>
          <c:showLegendKey val="0"/>
          <c:showVal val="1"/>
          <c:showCatName val="0"/>
          <c:showSerName val="0"/>
          <c:showPercent val="0"/>
          <c:showBubbleSize val="0"/>
        </c:dLbls>
        <c:gapWidth val="35"/>
        <c:axId val="1293709280"/>
        <c:axId val="1355576576"/>
      </c:barChart>
      <c:catAx>
        <c:axId val="12937092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55576576"/>
        <c:crosses val="autoZero"/>
        <c:auto val="1"/>
        <c:lblAlgn val="ctr"/>
        <c:lblOffset val="100"/>
        <c:noMultiLvlLbl val="0"/>
      </c:catAx>
      <c:valAx>
        <c:axId val="1355576576"/>
        <c:scaling>
          <c:orientation val="minMax"/>
        </c:scaling>
        <c:delete val="1"/>
        <c:axPos val="b"/>
        <c:numFmt formatCode="General" sourceLinked="1"/>
        <c:majorTickMark val="out"/>
        <c:minorTickMark val="none"/>
        <c:tickLblPos val="nextTo"/>
        <c:crossAx val="1293709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B04B7222-E6BD-4170-878C-5A006A8AF0D6}">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4E885FD6-971D-4E90-9CB9-60B1D9578B8B}">
          <cx:tx>
            <cx:txData>
              <cx:f>_xlchart.v5.5</cx:f>
              <cx:v>Sales</cx:v>
            </cx:txData>
          </cx:tx>
          <cx:dataId val="0"/>
          <cx:layoutPr>
            <cx:geography cultureLanguage="en-US" cultureRegion="IN" attribution="Powered by Bing">
              <cx:geoCache provider="{E9337A44-BEBE-4D9F-B70C-5C5E7DAFC167}">
                <cx:binary>1HtXk524uuhfmfLzxYOIYteZW3VFWKGzs/1CtbttJFAAIUDi159vsTzTdm/P3vvUmfswq1xYOXw5
qP/rwf7jgX+5179YweX4jwf72wtqTP+PX38dH+gXcT++FOxBq1F9NS8flPhVff3KHr78+qjvFyab
XwMfRb8+0HttvtgX//e/YLXmi7pUD/eGKXk3fdHu1Zdx4mb8F30/7frl/lEwWbDRaPZg0G8vLu7l
eD+++OWLNMy4N67/8tuLH8a8+OXX5yv9066/cDiYmR5hbohfRjhKgyxN/e2HXvzClWy+dXsZfhli
H2E/jLPtl/6+9/W9gPn//jzbae4fH/WXcYTrbP8/zfvh7ND8+sUvD2qS5gSxBoD324u3kpkvj7+8
NvfmC1ycjSo/D8jV6QJvYQbc+NcfYf5PDQCDZ0O+Q8tzgP27rn/CykE+snt5/zto/gK0ZC8zlGVp
5p+hnmU/ogUnLwMMWEmy+Iy26Pe9z2j5Dw70c7z8MfEZYg7Xf0/EcM6kYn8hw0T+SxREKIrjb6jB
zzCTvUQRTsIYf2MYwNyZWb9h5j840Z+g5o+Zz3Fz+ffEjVr+Qo6Jgpd+GiVxGkVnjgh/xEsWvjyx
SoL8b/3JM7z8m9P8CU62Wc/x8f/+lvi4Yg+UNffyd7j876VYFL3EaZRmKQZZdvo955X4ZRr6IOVO
su70e4aT/+REP8fL08xnuLk6/C1xc9Pxe6rEX8gvYfwyxmEEHHNmFx8945cU+AWHvp8Cerbf73Rx
lmP/yYl+jpunmc9wc3Pxt8DNv7ZPvjfMfhj5PzXMMoB/GKd+DEzxg0WWvQR7LAxi/E0BgaD7XsE8
s5f+/Dw/x86z6T9c4e9hjL35Yv9SCxm9jJIQRxihM6c8Z5TsZRiGJwM6OPMJCLnv8fFvj/NzPHyb
9oxF3nz4W7DID6cGr+WKSfllVOYvlF9R8jKMMhSFGf45WqKXKAP5FQbBj/j4j87yc5x8N/WHG8IF
/57m8Xs2Pig5sr9W5ydhlsVh8rvr8qP4whno/CCL4wx0y+n3THz9R0f6OXq+m/oMPe//nlp/p+/l
4y9vgG/47zT8Z0bZ/0fn1v/f7P3n5/ojKlHcm/tyC2d853f/694N/xBieTb1m9z9KYzOIvnw+NuL
AKUYnLI/wiSnRX6Q2FdKmu+8+e/mfLkfzW8vPPAhXvpBmKSRj1AQ+hEERZYv5y6UvPRjhFL/JJ0C
5MNOUmlDf3sRgeL2/cz3gwTHcZRgUBSjmrau6GWYRHEGnOHHcZJE6I8o0q3irgEe/f3K3+q/yEnc
KibNCBcKERygPw88nTYGowE8nRD+gR8agO6C8ED/cP8KYlUwHv2fflVdUNeO3iRuvKuRDonfKbmX
w2qJ8PzDKlVatTy8EBNuSz6zT3jE5hjaBBHV0Twe6MXky7lCa9MWk/yK+5bw3sQfA2xeRb1u83SO
xtzNcVAhj+epyeR+GtJ3Y6zuxBLfZDRoSKeO2H/TOfN5XXmp0nYtEaOOdDr8SDv7IAO5SyJhbnjn
/DuaeYUcI9J5HSa8njCJk3WPeGTL2UQhWXpUhN3tsK7vvFi8D53Hduprs6hycXqnsaMETZGsqO7W
3cDtlDc13zUwjSCaxKRlzQfO5ylnqXu0EW0JQC/HOmr264yJH42cuMwdm/nern53J4wqp0w3ZFx1
e5kG6YU302g/rXVA+OSaYl0iRVjGHocJX8iZqwrCNYLMBQpGf+djtVM2y3KWTaWIxi6HEXYX9DUZ
4i45+tSwHc3MTCDcUMQYbh7ZabpsGembOKkSj7Oy6QUupqUrg1jRog3cLeWV5Da+GaQogr6LCxM1
OGdh9tpjTJJV+7dmVgOZPGnytaOKJP3rEWig9FC8kiDiH5AebTkE/B5NyURCRpuKZfFCaJ+seY1x
Fbbjx6zlAUnWUJVy8o9BppbLfqAVwlHZorQhgmtVsURPuwYgwBmZltKmnxCfXyVrFFVBK/xcRo0j
eA5M7taV5gq7m2Gh+oJh/rXtPI9YgaMicgdqsmjvZlhj7fS7tJeCiFRkBeXBfaNiuw/jubQtnQ+8
o7Lwuar3PB5OiLXXXjjMebsuhWV1R0Lpx5W0GO1YKirglCuxZp9R0067pEs/ydXIXNEmJrMzmvjX
dGjafAn7e2GitvCMLD1/bK8HpLsi6deksuFlGCRHr+kXkul2IZgPLOfB18yn/YGK6YPP+FpqOzQE
x2FpVcuKUAeGmKS5MMl+VA+dZ8SxlUFHEqrkLgpjdwm+F80ZDe4y1cmC6lm+ovRdTTN+EQ0jyg2L
FzgPLbxWIDKNyJLBktayV3bM/YS25RA9xMNOUjMVvr5JvUVWDeoxMSinAvg7RUWc4pZ0aM6pjrqD
w+p9FgpK+rgrBIvrXGeyK7wovRe6fjQgwHJ/RV6uXVCxlZPRWUYiF39Jpb0KfQlrt0tHxDBNxLIF
SH3uZD6PSOY9a6cKxYbMWd/vvUEVTnHSyJFoFB4paj8MMbaHtA/XW730xE7SFHoemjISuNQsQ6Sm
SperFFMx8T1gTZDeps3OH/RIMPY/MWYKlUricFiBBM7rNH4EiEvCTYAuuuXWGHXQCANuTTpXXuPn
TkYHCzSrm31YJwGRvgouOrbc8ySo1DjZfTyxlqzJKPLEDxWZmOhyPqvl0Ab0Q5/Ra19hXVCczvms
gORY1/tFxKewwHItMhXRnLeqdGZsKj+SdtdnIvemeqkyLxuJ4h8ahYDCpA13w1TfDD6hXltOenQH
i0jIoyhH/myqIPLucShedZzex5LdSBHGN16qO7LUoymGxt21k7uibxkrOUeuQK0xufVFnjVmNyyj
qvyE4V1AETFuqvc6cvnS28KbDlPM9Q1tg+5oEpMROc0TJ5K5mRO+LvrIVKyPPKPjcYk132WNf/HU
tI0YSe0Hw/E859x3mvhdPaBUF27tgUaxNx+7VS3HrYSW8Hb1ksewq3ctDdEu4H5/RFb3xzjG/XGr
bp9OJ6KMm+irmddlzYd0tDs3Zjco8jkxnfLJaGPgBbw0N+M6HpKgm8lcL1k+0OhyBUFdJDQNchyk
3jWlhvirP+eM9SrPkJBHbALcka24fcZed/kKYMjXOBbH7SMXJI4jGM3n6taGjEWFpEufe3ZN7xCo
0SVtxoKeJGG76lchU8de1HPVBOsbhSUJO4Wv13jd05HxvYumG98L0XH79HETHKOGHqZRJDupUXcc
4gugq+5I4+Q2aZr3phZ3o21M0SDrEdVcYYOzQ5j6Cye6b8Red0Fp0AlzMRoqbZrXNlHSz7e2cThh
U7vlsJi3gtvmiGWBu9HtG8H2SSCbyloMSSIAahsOF3yJvyrn4tLDSbtr0/EmXmt1tKNRx64J1NFP
r6Xs10MUelLtAygf0+Ahm5N6nzpVNUmzFoOhMWlQpo/bJ/N8fZzECAfeisiAeNSNMuUQunTvaV4O
JvFJajNQ4J1ISR8pkLiNBxiaTuA33iCPYdd1x+guje3ryBfzUagjTVJLWEL5rkb+ZdMl8wGY85OP
fFUJkxzYMojK52gv5BzkYhlRIaKGA510qDxTQOhPNjfRzHLE8bedtu22z7O2oJl0MS7BRMRihF+y
E0TE2Np87VWbb1DSrO9LwYYvG2yePms6A32f4PXdpxW6SmP/1Rzp6bh9VuPGwjE9AzEpz+XR0BjS
agQwWRLb70S2kPmEDRaDTbV9wprFZYqCD7KzfCOH1QP2baKwLwc/+Bq4YM5dM9W+rHcLdox+ppw+
eJZilw8n+NoTyWNWi+NTVXSzFPutx6ZWr+XWJYYk6cg667QjqevUtxFbn/aiKppH2uaji/ZPK81y
FkUShJZsq4Un9ttK52XOW5xOsJW+22arT2J6i5cB6PSPIVtpW+Z8nKetnsZsbaqOy8h5uNmJNv30
rPNPq1vHszXPRz1vt/WfGzaYfXeN74rbqBpPK1ggtrOXXHvqDM6npb8b/tOb/Lz/p0N/duhURBNJ
8VRFHAzzIRzphY1aeqEcsk01+GhX61Xvt47aoT45jxEN6xRRp+FbVyzeApMAy9P4dTryoWpWa46Y
4wCU+k+LYw8mnje0QS5RbQjK+FKE1oScpCoxRy/gqZ9vU7f69kFUzntdo8KiGel9z7Ep+tFOJBou
5HK6RLT2pB8Dv/BBjZbRPGcD4YmoEhDqRyct5SQCRVQ0rL9JxXCkLRC0OslwfCK5rWqZD5T7VN8a
vRPlb6VnU9TCzX42YBapWR63j54bdS4FXWuLqAU7IBNWHLdFlFCZy7fiXNPa5dv2Ymvdit+1Ljj8
IGMwSJLRDUeXZWGJ1fAxQSsIYzo2ZGo9fjBz3655izOvtF3wls30vgkS8INOfLt9zKnUgjFM4jpr
y8Dxz9IFx6wNQfat9qKL+oCM2bSnJ4mBbHA0c5b3uDcFVU1Zn2ATmkexeOKwLQiOqTgvXY+FgTcD
h4Qtj+uS3Q6ixmS7R90lr+th6Sq5CYStbQMDyN70APOezhecNObslCJPUOxFCvZ5h0N5FFjERR0L
QXRg1REspQ8z8sOyXzPv25DohGAd8g+9RXHpaz6uuTvJQN+zw87h9ODq8JXV7Q5MAlsYluSi5XZv
3SqPwTTINWeoUYSnASq2U2adudZhF1bbEbZz1QmzBxPcrKE0YL2Fd+eBf6B2q8ppemhDx4hVqiNO
td2ab7tMJw01n/bzRgpX2+rd6qCIxL5XneMhGRe/RCKRuYuNXK4mSGPu+cSHIz7ZPgubhiPQwtee
CnHG74aJcVv6hOQnxDAcfuGzA3s800VMuwy4JA3z1lfABHiuh4KCLu0BZBtmNrJu/DnMY3AvahWd
SXbr2z7uhPKn6nbXM0Gf2Odn1W3wNmTrfZr7bCkjZwu2x9XGchutbYfZqkJx0PBP9a10blxZ54jf
pPyMr8abkr2/xufB27bgawInb0W7sdq5uPH3dhqw/H5nwG7b6OnITS9xbsFO9LLpTXTS++2JN6hX
e2u5sQmETdSaNy76pLTsdxmdu70aKfXLbfi5WJ+gxvI6nsCmMCfBsFHqVnr6PLW5VUSVQ0HZI5Y/
k0Hb3c2MQOVvxWyzT7fi+fT9am/i9soqw6sZyqNya5XYTIBxzEd1SKLPeDtIpI8BDvzDBuzsJLi2
0hPsn9pSNYFn3sQeeRq8bflUfZq7lZ7Q+NTxtN6zuUy+nTpvBBkGoNkE55RSLfdbfeM8gHhnLrb6
+fBrjyCQ4i1+sa214fSJtrL1vvE8edhojAV+6oCVAAd0msCU2Qjx58VtibOossqNe9zzgp+Mt/b0
2WTJVt1KW9tTdWtLTlbw/2jcNnipHxak5WHbfzvfvBHoE8/U+ETGZ2LeWrNATmv5NGErnUdtxef1
71b9btTzDZ7P8pBmuUneoNVv802ubGpkK21zf9b2NGTrDTYrcCs+fTZ8PFW30jbvT1ftEQYIPE3Z
Bj7b6mdtz1Z9tlNzEvjWL/VEJ/DRT6Y9RBLCeVh3G68/fVYc9mu+nPTJU+NWempbhQAW3+qDCaF4
HrmJ223xp6Hf9WzFOmpmgsIARPLJHklWmX2TeRsHfVc/F5+3bvVt6sZn31gsS3PLeD51K4KQHhjH
w4M/lkngR7d87RJwnkwVyz7bmQGCb9nytrMyzP1x8t+COLEks316B3FhRdJ1Gt723XiIhtAnK0rc
RxnJfTKE3tsA1dntHKihCOr5ddf2rFLaZqXfdvTAGEQckviVtG0AF6whqDfy/nJ18IwxbUx7EJG4
XFMG4UaIk+TUjU2OZzHslhSidbNNKm+Tcc8vfBYnq3RkOjlVq7AFFgsAbVOvm2J9+mRP2vY7lbsV
fzb8Wdumure28w4/m3feYemyy2Tc+T4F1w9U4vbBG+8+1bOTHWkhdA5hsU1vnurLSUCdG3/a/2x6
EhtXpEnaE8+chNo2XeBUtjfbyLkbxiqww93W4TYW/HmRNbzJY64eENNJjhSzEMNbcr6YCdRm1OTt
Qh9SeTl5PSBavVvaKN0z+aETPKrYqPcQsEuPix/yHPyo44xN9G7s2S3SySW22XUo53uG2/4T9sIy
GEX8MZ7iV7X1H/qgjvOTeC4ZmP77BWGVj2tKScTkQla5jsWEqF94jTcWwziN+RALXojWQFwT4ow7
400X+lPS0LgKGrAMBw8b2OK24X6zrxfTldwpTdhqTLFQtVaMj/usHv0cxd0FAj27BxX/oUuCtWAq
jQvPq98l0/SxodbLGy6CIg6DwkKcDaJ8M0TBIBBOBnyKwNdOkyxNgDGsDSFS4K5n2kCUIgk7CBkK
VdVdk/c1BC1cD6V4CknULOuuGceWRGPNSxmpRw9lN5EXJeAqm13Se1+FZ10pvICVPYWT8/gdTyJH
UgjMDb1Kb2fa3lM3N/t0DXOIEJSjqt9PyXCHRVvglg05TwCqM2d58DnMpLmenFnzbPCruI2rVNdJ
yYV8dLg/xN7cE0WtrcBJnkrXydtB+dkN+H0PaUa9o69SvE+VytcA4tdo4dGBz7TPUw5xXtlXQwTh
tTVpq6CWIm8wHyFyw0tw2yByPlIyKJnsuY6OXjsnlbC+rhbVgfkJSYQMc1GhnvbFkhI5Y2/XNRC2
QJEuQgMRT0+Grxc14IvYDVGRSlnoYXybrXVYpGmTlRHOXrfWuLzzR3bXxtMHSttdJ6z3RmXDQFaM
3nhKZjm8wogICKj2YkL1lVy1rKYmgYB2uOSOMv9C6ngt5YzifFqiHc6GeydiVfRrFxS9jTBxiRgv
UzQuu8STHyd8Ld3o8gBebxNISUCgHKVvhUP34H2CVxlxVMlx3tta13BdC0FnCWGmyVO5QPPnZOE4
zyJ1nLmXXA7hUoVp3+Un6U/Dk9SDeFNhZc7lBDFZLi/11OxohKaDWUxPwgNkF73S69nHyDa26iDA
Okx6L24i0yzg50KuIkP64xqOjyKLx5Kj5E1UQ5pnlI9pj+hnF/qf297K13ru2qOMlSkShQogOXRt
HMTKId+SR3q5yFaGXy8cXaYLuCd11FdqaS6tluN+iUGvKMiwTYFqdm760qRM3nZL94jRsmcj7stW
K0jOmeTaaZoHyfI6mPzPayKDK5AUHUQQpoWAGvrYWTeRoAfxr4fhA2/jqGSZTnNPM3AO20PsgNi6
id6vJulJFvJjpnhb6jr6oKpALWPeJeOnZIFUQus+NEvqyGqCy2QJPnl4ykrlMYjfzqU/vnL9gxxi
etf6QpO+l7ZqRg3BJurlc6j1ZYq1yVGyfAzSBIgEYsSOsQZIOn1ANU2q2RPdTRJzCCWGukwV6vPQ
T9+4JhIFGgNVqtry3HNBno0gMQIfaLb1EZlPuUTeiyHv++xRQKhN2GXX12695FTepUN3AeFYW6bp
oUvA10T8fcZAG84ESw3k52nvNW5gj0zvVQBxTxnHuyjs7gLME6LZNai/JO40SYb00AAeSze8Vr4O
HhpJ+lm9XyStiwhTv1p4nY8cAOkhfrG0s801bFc07l0Qz++zRXgVd660AQh/MDBvRSwuFguCNPRW
RaJe0D2OTELQAFw7RWEIh47fzbHyj0P9fl0hfcTTMhTjuwjsHQKPoBZSr8EF1l4HQZD6LqhZqXTd
VngyY7Gs/YXmpyC57wEQFLrCE9tHurfXkfXqgkUjaAgHekk0w5pDAsBdgj1Dhll/jVSU7IeZEkNZ
vtY93s1hJ8CDjyBOu8qD0ZqBfp3kYYjAI0yCaIKEJnB5o1BGeOCWnQGkumFZrureDARDkrnqIWnD
sl7v2WQpaScB8RU2AwdOC+SzIbBbadWCdEkjSMrayBQ4+9gbyJkGGlJBjd989Rrz0Kzzmpvwbl7C
9BCqWQBDBZWNui6nVgD+aHMVrsHb2O8HIl3XXUxeeAzd/TD23jUPViAXyq8Wz5vySLTzAZJyRMVz
kts22vEBhCWIBpKKuc7nWTBi9HiBmzQmE8T734N8vEgy0eSND4QqXUSmEIRVgLy+DNPuFUSXCyMU
2/kAsaILs3YXdvRTi9R1ixUi3bh0sKRaCcTyrwJvvl1Ne5FpEG9TnXwGj3k3DhCszdgVJMWDPG4T
RyCtB4nQurkKkqDPpwFf177H8lCvlEwzgmxVYu9iFtNdzyO4llr3oZTZxRH1kAu2wI4XvveWI4Bu
A2F6ktVJlIfsvT8uuOT3dQ1ZfW+deGVbMKxZM+2Zezf7SZ/P3t3AO3YM4uTOunAHibmONmEFwaOQ
4MBdZguw+ICzcnSn7I2dPkF2Gxi0hoVUJLx9zVEeC/S2c9TcNbXWJFDBDtPlMHGAkAThojPbXiB/
yIhXl7q/XOyYvWpYsxx0RBQTaxkkkoE1MJNFKFXU2bJvfXfsIKPMZUDaJr51CZtBjIddARrqGIjM
5AsHe3yOu1IGTOW9EbasGQLRt7LXU+AG4kQC1vTgQQ5TZo4gb2zKwEvASBuGtzW6TVd+3S0zPK/4
FGZrl7twhtBWMJQhXW3pJ/YU+IljyEW1PYmZO5Gtd0paThfxHPh5311E3ge3dOmuCRfgeu7pfGbj
x3XxyaDD9Y113i0bBwCD7BYCRBIUoLt2MugFWXD80cFLDSv6i8XjqOTWG0kIfzS1Z/PyDo90j1I5
HEyrbZ6k3QpK7lCngweZfTodssQVcdaAwcxoSqx3SydJDNhNfdYUIerXV21YQWSYUy8ia+Nfp15t
r+tlqLIOkk9BC+a+dvcQaavJHNPHXq6XNkzrEvK1AAmGKnpQabMCguabVfhFH76GVxKYjCz2Cgt/
0AUaU5Om02Bg9usRtBJkgqcBWJA5UovxwwyvL4om7j/ieD5kU4qIP+Iiy+hX4bqP8NLEJz7EJS61
NK8CF2YVjed4bxv8mYruTSzqroQHMT4xKTbVyC2YSSh+TdP3AvwfSEdjVWjeJyXq2aWIr1LvU9rQ
Yccm8B2cd+Et63K5nHJVzkuqUYHd0hgwxUCaKtnRV2weL1K1poe0biBrT03JHAjlIRh44VAKWd9l
ztFEOi5ugzBsD8syvcMOf9VDgvJeJGGezQNoKHc1wzOATg80T7BxOx3nC13h+UI39Qfm3WZBMuQu
AV2MA30I0qmHGNvkkcYmh2DM4ktwLsBnEDNEl48WULXnWEWV90EuARjqKlMXAYNkusAH0IbRawbS
IcUHkOhvxYqLBMJUF76+7ayfVVwsD+sUfa1lPRMGT4BYC8+HRHRlOG2LtZ/3rTdn1dCqIpk8YOE4
c4elrq/9cQ5IMxzSU66QQb5zZdOyk+2gC596CWmYz0oRniQQCL9wXG4na48Z2EFgVfHdOjpTACCB
7rMFjPDO33l2mklo/L1tRXQn1gIevUAilO4zj36UTl+PcaOvjXTwlIRq74Y3qNK9rBLa99cGHGj4
kyx53TFbRebkmixD3jr8SYgAEoRhZ/I+wQNQP35Lk6FwYAHYun/Vpm6nULSLZsOLKbQ9BGPHtuDJ
csnlWjaQlizaJHjnBvSYrg0v+rgFZyGtedXHoci5aHfgNnwYlIFXNvDmgPvJmHvdkuZ4AfWJ1mGf
Sb2zE7wkyNLSwvmPwTq9XeDRwlG2t5Mfniz0hOZYinsp0suUQQAozoYuzxy8sphQPF9AHD4hc3Pg
E1DhEpj1OuPitZ3wA/yt0/JB4ez9oLkmY8gfWeslRT0heG2T9nsbAn3x6Fp3cfCO6/T9CC97IEGK
StMk/LjKoKAylLlnxqXyLbxLqodmj2T7rjeReD2aJS4EF7ld4bFTy7y3snWsGn1DauVE6WOIoku0
vk+oHkrf8opiwGUSt0A5aiwa7daythOtErAHtFN9geFhWq4gdodoMXvh9RIuCxlC3u96N89E2jz1
ZpUvAUe7Js3cPllbMnEriU4mQVgEhk5g7ZI38EcSRapbr5ybuwD0TeWlC+RhOKjcDt58oZj4EN6E
xyqIrGvQVCquJ1BnpiZ2GDFpxhlMDpp25QLRUA7a/6gXt1+63gDr94w4A8Fnji87f6CETSZ+L8Bd
ahtI5St4lZbHWvO8hids6zzAIxjfiH3IYp9oSItZvTCStONciAZej4EdfGPaIrEcnA+QZLwbj3Hq
4ooKXoOb6OpCrwsnK10TkkTgJc943AkGUlMIt3djeyeSVJU0swdgalW2NYOjmPRG1qKusA29PEn8
PO31fNcKBbIBHm/RNILMiYbXaX4WtwV458Bw/03JlS03jivZL+INkABI8GUetMvabKm8lF8QtXSB
+76BXz+HULVlu3u650ZUMJiJBMiySBDIPOfgCVzZIWZ/lXH7LvBpsJI6eSIRxTSPj1YfuNba9wJU
R0Qg76r8PPT1kwjPAWueoibP5q2K83ksVl0WuVv8GpWq3ZmM5pav8OMxMS7iegDAqi3xQnt0RnOS
zEXgPwVFHSxR936wHeWugSjL1h4rZ9yO4kVbMWAER9s+2U4KOJ3EYsauHGfRq6X2gl8J/pbz0tL+
ugjjP8Le/Y76/Xq6xW3ktq8cWa6ZdJPHauiRDdPNhjdq7adROhMyqxZ9++LIetV5/j70V4rTdhGX
Dd/9KksrvpNS4X/gibODLciMqqhYMZVidaTojI/4SQverbCvmClVB8c298YZH7pogcQwMHhVi89A
+zg67UtqK+eY4693asbqSIZwqgjkHrIgWb2M2yRb+RW9RGKqwbqeWtjNlIPQp7bMq1VtU7IIy6GY
ZdRWS6+Nkp2wm9l7lu0HTOqPvNBVqILf5OY383++5Cn+GdrtzTlxo28WaFpXUvU/Rq3/yCfOUf05
aMIWv411I/hOeN43tu9k/AVc/CeW9r9p/IAt/sCK+RMebXDCDEjb/xtZ/Ilc8w6TPPX7jS523f/4
HqGgxTHfQRac/wkutj3nP8wHn871uOM7vnvDFnv2fyhnHnUpaMEOevwGFtviPz6oQqDX2Y5n+8Co
/jfAYmpPuOEbrnjCLNsO8YErxp7Zp4AWf8QVYzlfZXYf8z9Kmh94RujjUCbIqwSjv7Y713nsWeks
0rHy16aVCMu+tjpVRq+tSRL/bv27vmYoE/x3fW3/W6gw1aiuKHfmIJKkLGY32x90ufOmwydfpMbi
z0Cr3rtZM2wUG6v97ZAU/nszxF5il8cbv/TpsyqSdE9dXwHhALPUGVn2feCtsZJiz47X/Iyzpj+p
YQQmNQDWuYpW8djrV16U86yx/ecO+R3uRw0+DcQb2SKRo9xpXcqdOXMLX+4yzBEVsM9oMXYsAZ3s
OqwFNQFOEqVNbORopBaiH+3dkNheuQId2d4ZO3Dbk5VL8r2Iw2ijI5btozHI98l0COTgzYG7Y/NP
DcY0Bzes8j1QaFjzm9Ni46s+3pu2ZBisJRKp0VIp3QETO4pjVFcAvBVSHIPpbByGYVb5U7LNXuc1
rZ98Ulr3TZLH69jCpnpA9uLYTQdpxTh4pZ7xAsnhpukVlqAsddNFUSp/TZvmaCssQVRhsQuy2PXS
6VDwqIYKy20AcQ+qqB/LNJVYChLeneM4qu+GYO65vD63JGnO+H90myxEvcL4zGF6V2Z+GKmtMV18
sM//1MkMlPBuQ6s83/YDBa6ah63e9SJ+fzC+wvGGdw3G17Hi8fdvLuhRR92GIe96qoC5vkhp8XXN
sHCvmBtchlojt9TXA1DePeCccUN3YB+0d4XXdxthl+GRD5G7zMSYn51BoKpvxcFznCDH1w9+tyuy
kixyBzmrqK+jJ3OWvJ3VvRVefbcz0BGcTZQE2K8kKAxia8dR85ZtAFQc7D7r+Fqlvtp0tm6xhw3K
mVX3wcUb4mwzArq7UQMR56LuqhmyadHPAN/FpgzS1wbAokXArPDAG0fuFY3ZQjZarvKW8VlaSAXg
KyF8hoc+XxWJkx8DHeRH4lX5UU+H0uv5bPCrYmUaJnQ/NmtTixU0fCbK4ofXDodSJq9AmiPHWfil
haxV8pplXYeqlDdad7TNX/F64j/0ZlYZqx7qcWvTMd2NvKHljMXM3kVZEius6YBPpP1YXZ3X9qi2
v7tTrsxLOdJd2HrM286KxJpbPwDrHg4xMhPHdPDnIvKS8alLsMgiZagAAxWqwQKdF3qmeKzv/ZEP
10PGFugRvveoAVmhshrXkiF0SIb5wBy9TjwVPuQyd2ZYf6Y/wl5h+9IOz7yujtiMr+NptjAHzHpy
x6d5xJipmUxuNn7AkxynrEZlR3ugDtIDQOHeAp+b8UVJglKX4/4MwvGCDFv4nApsmwiX0T4fq/QQ
Qq7iGtphWx6xNH9+9yn8G9qKbYP69eHrArULh/ncZb7r4oNFPrFWPDsN28ANxB+xGybb0I+jBDnH
sLizCje/a2IHtjn9bH8OfWf/5fRz31ojzWI1A1syOpLHtlTnkuvhlIZh9Jj3c6QN0jn2IVhBTz+z
OdhgOGAOS+N9ljRXf+rkWM2aVjH1GKxKLk3crdtbj5ufOyOWf6bHv1+jzKpDmfXZRQuAwmtg1B9C
B5luCS7AgrtN8U3F3Z0aqHpKfSvcMiHTlapE8a3bNaGKv9VpXq+gWSM2LjYHTxawX2kEePnYXAY1
ZveW2/BzGrQHpb32BUX9YDOCrbS0vaZ9yboSpIyqDk4pr9WmUp49tys7BSdCB6+dRBElJWTYd5nQ
lzQu773JX4shWJJ0lNsy5NnzCOiJ8bd+5K10EzlrmSJZaTenXg/ei9SZtemwTl8at+oYkk1F+Kh8
AcQIG+OF7FX4Sp1o8S9PnwAv9OPT53kUMx6jgmKFg0fx49pmjKioQasKf0Z2TOMQ+4D7iMTjKyOj
O++1gzVDAcBZOwp8ynP9ShLfnSM9XAN3ruk5UNazxgu7svs8WuhExvuKknifAmJ+PTM+S6T3cTaq
zSe/iR1ad6hnJu7WHLnlfUXBX/i74YwPdJV1EbQASWPTNrRtv8c2ke/jCtyuNB/VS+NGJ296ubnk
96XLyLMJdQL2O7QbnXehuZd4P3OL3kdFaj+7wAsgoYWddBU0Chsoi1ljkd2Ltt/ilVyhghyB6oUz
krBYzRQ24tezj62f46whXA1xjh4f43JR23dO1TJkK3yyt/T4/uAX9jaibrX95L/FxrIge2O6PN83
Qyo3gJWhLHULufU1Pp5nJ6cHdNB0NY3G/7lb6pOzFTtIDuXxSo6J/oKPZzS3hV29uBrJmbAR/XdV
NIcxVgGIAXEzC0OrReECm+yG+9XZDtNqbvHs0Y6G6OQExHl8s0ZfUXA7ykenS6OTPVlTm7EcfKlu
kf+vfuN0hbdRbtdTuIKx3tpu15vabtbbnfEsQTGrCFvki8PgIArF5gN38kXqMXUwPnN2O8SmQSVs
7trD77i/Cw4GKTf//CZPAgnvX2TsncC9hKaVw4kDCrj36UUuWp17eHrFT0slNlBuIEg4S7OlyO11
0jrWF2PEMQqfhfWlCN38EupvXertkJdTB9etsJ54MwtJsJ6IenltBQCxevCVXhDMVHwsnT1lidrU
BXH2fDqjk8+cGd+tNS+ktb7FmbM+7M92NobICvtYvTJnWDVgO53iUf0+mIa89VEcfvOZEBBTsK6Z
GgoOQuCsmvrZk9MMY6JNIJLr/nV/fxXR+ptvtfeRYMqmvzGFzJFPXRs8V2wsP06WQxBaTlBRC5lA
ckEaQjwIL4oOdSzBxJtmTSy7frQZFQ9YXoaH8s0v4K/f/KiL9PO8dLSJH7zQfxdv/FR5PxL5Laz8
s98kI0AsIrX38m1muJ5NPjLW5TIKXcBcg5ogcJo4TLM5mDfanJlArEDYzKUMIxrndXBhy2xejhNK
JcfGA3Uo5Ek6P9uV08YjzSlZB4SGC2OCDZc8NHZ0tfIpgkpVzMIhzXchfx0bZKSk5rukbOpT76Aw
2oRx+gNF63kk3eE1xVZkeYtw+U8gbupOIOFFgTtpbBcP3s0u6L+suNy//orIlGF/CMwEeMLY03/8
FRXvQosMAf3JM5Rp6jC09+3bwa1D/BWN3TQMq8NCLWkT1nc3V5nh9UrCjiI1z9kRtXl2jMGijWhQ
H5hu2dGZDsYfRixZ+hr13E8NpnXwgaWtgJNpWt9qtvkYegmId0h/hU76Ug6hveU5r0+gBtQnOp1N
ftSM9eYaG0csPrE23nWsc5Amy/17zwt3VV/QRxprcT+1lUS8a6sni7H+S54nepk7Vrmt+yLambOo
17/PkrezW+vtDBCFaBc7dbX+51mMTm8QrgOut6FwA/BCbMqwJkFSgRHOPqVaej0OYTXyeKNlRSI+
p/Z8wAp+XXh5vM2QNzqjmJTM6LQn6Nv4vktY9XSLkBYbsRZwQFRTsrjTDuio4TAk+TwIxu9Jm6u9
pnlw4QSciX5qNaY5qKb/rt1B7QNGgsutf9YDLz2Pbfs76aHl85YH+5sJxfmYWcJ/D/9JKjxw45nj
eZ77ae2fSifVAPKozfUBoAWWXNjHLdvE9g8OkA9mKjNznJnZjL/TGarv0+QXuyOI222n73LiNciu
OnStO6sNllRZH+xbO5VJfRLV/J//J+Ivnx/uuEyAuOhyF98g88O+4943LmorAF/JH7HOFlAKAKis
HUtsNgl2nK4t0p0xSy7tGa+icZGP2N7MTPOnwEgEnje/hpugYRrDRN7CzZDGNEOKgp8SByyQMGr0
MQQdzJk1MmmPxc54xp7qY2zcXhHJlerJAA5oXToozqGHaUcCEhwiL4nXox3q47X59yg2EiKzqkr5
EjySogLyA5v/ttrbUY6qsjk1h9pK5C5VS2OQnlX7d8G3MD21BET4O2DNwKLDcMZ1PZUtim3I78uV
rJP8UGeZXhVYfs48pJEOxmcOHJvkYWZORe/tC6KrrRs0wW/fLRCE+98jGJ9fcP/unx8A6Cx8eHWn
j6PwhAtpLUg0IZHLoKDxXn0h8AKZRJpUP+MGqEe29Ap/VQXaOiSivC+sodsa6+rybDnOqqzVC0WF
Pwdne7KnaHOI4lDf9V611ZmwDqBu826t/fzdMKbBxIZAxSyavEfdbFJoiPLR+sqd7JwXlQ3u5V7p
BnTVStH7wcnK114Wap40GbmQCVyQ5ZY8lAWJtk6IGj/KhfQAKQZnafdRdaFpFoF+E6jXacQg9sg0
IpMqPgsaVGtmFXTWgHn5A/p763Lo9UvYpXI5ol52ZwPFeG8iksrtj0kURbPGfGimD8vAWrL3zNem
LzVgDYBar9q3lltg7rTJgqoum2c9rR/8AeSecggurPSDi9O3ziL0Rb0yvreIZijjhT3IczllfvgY
ZMA3ynBRT6bxhQl0AkofuzbP5IrUm50hx/JgAo3P8iMUrO2ofjANt7FANMWXOnOATKyt5o6VAbit
Iju2akAmazrznDQ/FjzjOxuE909+E2Eap54m9NaJTz2rqefbsCbC+E2YEw7XYY3rU/ePw9Z+/i+r
bSgufX7auQ9ilEnc4AGFWuzHp135Y8T9orG+x3W8bJB0ojOrEuXCzltQz6clwW0RIDp/OIpX4wiz
AqFmMaBTWi7icfwdb3ym5xiOw7H7gQdpGvU21sfxrxcNI++XhwksHtL6AQSu+qHzzgFh5f11yT6t
25E7uXmUSOP7Itqz1pkPmIUe4ibhF9/q1KIGHG2tpM8vGQCxOxcIjJlpHeyBX6YOTOIxMC6kytGh
B8irrrO12VpYwFks8IUAVXoqeyjIJSxQas43ZDLBFPvdakomt1ZTMjGtYC//pa8dk+wxT/t0OxbD
L6md9D4gQXY9WKr7ORaxvTUu09iKpIOGQfUrtevsPiGo9w6+A0rCLM0zwCupWnTTcjTqIE2iHQ1J
EU3anVfzYsnBLnitPehAyIC+jCNAM6rM11ORfYG5Jbh0JQ0udjwsIT1gnYxrCIccq+MiWPQcGLeq
7Z2l37TQY7HCbs7t3D+VzBcnbzoDBV6hOjkm21vDEPvsUFpgNk1hN78ZpAWl7F0DkrzjjBILq8RQ
snHXVSXSUjE2U1GR3xPL/QHw6/CiuzxbeTbXQGMX+kW2+cmFeMA5DoJ/eQ88FN/erdeYh3QmYYww
bnuot0HO5+Nr0PZSVAT6Ot+HCiUaAowBQF4uG/gBC+yHHNghIK0b9ot2gb8bI9JdkG+vN7GX9nNj
mkNXfHGzsTwbwwnx3GCJKFfGDOyMH1TEH4zVyqy7dKH8FSdlu3M6qzgiKc6uCUqtLZCJemtnko/X
JGMi/GAVdEDr3uKoST/6rVyWPvDyyZ1ZPac+NqpxkZCFWTDnH80JMbJovGKFeiU/0CS/mKqMORRx
eq+6qjgaS+InWCbUcyFjM5Vxosq9xee2pvMOO4s7Fg10Yc5SdxBfSl3tAZbQr8bPdMzu/EaKL40A
TO+jn/YEX8MorOa9TZT8lyW4zac19m0NPv2m0HhyKXF9wShDYvrjbypKpwYx382/g0IhFpmU1bZJ
22M0aPAUhywYDgrMmIM5g4YL9Ciq+ohNYs3vTPBkpr2MNJDO54Qk3sEHtnBTAHAGdYM+PUARyV16
WTpcsI7yAf4N029eCvZuW4AKXAHa5nWx89PTOpplhB8dJHMPqL5kSE0KjYIgPkjlSISYuYnO7jNQ
qnxvXLdYTs+CzolD6BFAMyXTQTqHWlG1vx3cIKz3YjrcfF1WzAhY4jOg7O2lj697c847d5tJQNKd
gT7TKICsS8H4licWfW5csZeOX5zbRPfnqJE7TIHxU+GdPG+M97iVeG/OzEGMlQbGvmt2eQ11BuOr
/A6lPUeR9XUvjorhl6So5fq2ezcb/ptpdutmM/8Wa1wmwgUkVvKu2daF0rvbYewKvQPEaJOmjbOh
VAGoe2u92l6AR9SV45ZHPTuNbg/dq7Q80MkyrgZfnR1phoOxMMf89nc5CVc6Iv385jMhKL692q2u
1z2S89X3CPo5y74BxI5mLvbNhVZfUzoRtNxQg56fZs92NclswZ9LmW91EEVLpFSDrzSvkUR0J3pJ
mrkPNmse3cnPkXVZxf4g15nlZaj+6QnlJ8vB1rtu6N1LRvPwsQG0fso0sto2hkn8sUAEU4sxkilM
de/CVAhEnh8s/3ltTAmwCJ9eKcyN2OZ5gBVDpsz9tK0daA9+WjbS72mA9wUKa2JvDpYYo1Wpkwbk
mD99LGh0N3NQwbjGZElC9njz+FuEif1kmnhOsDVMUvyXvLK5BBZ2h1HnI6M9HTQnc8awErm53LAm
M1062aZ0cnYNC6gbr1wAROfGR3vg9Hjplyvii2FeDHUKwGPpfyldiyxdWqAUP5nFyKpN3IgAq06Y
kc5QyM2B9zJmK7h96gg7GCsOxvyL4teOxpO63UZGkXcPcugPUBuyXeqiWtCyQc5M7VJP689PPjL5
sAV+H3fzWRyQg2uR9FO/lgq94z1UqUZLfW3jNH6qu85a2k6AT4pW8uBCP2eR8Jh8JaPaEgiG/fwY
Gnv4+rAplJddt0CKoV+LKvBQMuuCo5gOJUEeHhy6eRAmwdHl4CYC2IcGY/diOGKtz7ZWBQmgmfH5
QP8ewTFo5jTQ2fJdv9ICWj0RAHCUQZCc6Ni8jlDRf4pcLNOgJJfMjVkV4P54UApbGrN2IKVGRS/X
1+AEtEUn6aqdMZVVvng8aE+uquynIK7ngvI/WtmiCswpv2hehofCtV/MV8y4UFTdYXsTnjzgsCBB
w85M5yhQm/W4nY4Ac9lI5d4W6rdVuWl1SqRtPy3XLUlyCEKF4g60KMw+TaujuzJkW2D50lnkQA6v
0PWOTgeVFjUqvTibKOuY7fzFzWXOTJiJMKY5kMard1La9RpwiRAgwxZiUdKjyzwPwxc3zzXIdXo8
xEj5PPn6FHhd+EIkl7tRZtncmI6fgr/lknRrzLzJdh3kPs7A9H6VtfsttrW3UK4EEBeC1o9NkIAS
0ulX4w8nvwMdn7/ze5ii7kKLjjNTxx5cP14a0xSzTRnbNNzq3TdfOzabYiRbqyb0IEmQr/DxA+ts
Mm8H/82UhKczXrJwbVoVtr76Gl2VTnQYw60sSnqI/KhcqoFlSzpScRiwC5upvi+/Yt8IdYnAlbsO
hYHHopV42cPyK4stto7AJVvVIym+lg47hPiyXwQL/Gt3ZPX+0h1ssoXxY6nEljyM9mEprHe4FZpD
fjFKPXpncCtYCdiQv7LxOwDtojOvmfMRq0QB0OTJax/DATDDGXJQ2BygSgxZPKtadhEqj8bHXRul
J+/RB8bwfVjGX+IeOx/oAFr+A9PnEVnZfG77mbWIHRquAGgMLsQv5dRYMoBWZOee/vkLgRwn/fiN
4CjbIBEI5ROHUOSnxedvBCEl5CnDoEaxBou/dkgnFacQBMaeq5cw9VF2xlZIQBntxBj06Ywf+n7e
inQgCVhhFrz4BOJz2Jm6RyQf9GMKFK0Jy3Ke7RQgrlcz56Rd1FFPtq4Io3kzNMXdSPrvedpGv9Li
6HMGAcgMKROvleJrmtbF3MF27swkfuSUlOW+STrvzq5LEJAqNt7npa0WDvQenqdxukaGv0ZAqc04
jsXuQ3cGJcEC8KYAYptdHnVHSceDAN4Vr4YNXylYi4SBag+j9Vj1bXs0UcZtTN2W44Z15JvxG5dp
NAfdlXgYGw7yr7mCcdbTkBAQ7GZtlqm18b27mPCaNWabevfOl0IIat+QEhj50vt9U+ZSHHqQUHCr
QNCdRr36TIzFq3zR8aRbGOenu676DnMOUmbrrAaqX5H6niaDl60iBmGMXiRYv8TE4fuocLpdGduy
mJWt1e2MnYtczRtlh0tB9TLBVJOjUBODKu2LcOO5TXrx2sA7jEyeXBbAmlxtgiRr3RC+hcBleiGD
YjuLpb9uET0nv8os8pZAJkGccerpuKm3bQCSmZkx/GkgUD3uIZbJDyaCJWW8KXsNJPLUaHyAOC3r
zArur1dKfb1KtR7xjiLCD8utjEZU4at1WMfD2XidWmRL2wex4zpCLssHiuzfbVAPskCLPGTF2owK
LSR5DBPIuUECNp83XhPNfTAPN9iqmU6Nkmw/NOmzCTeuAWS6WSO6ae7AnchAgMBrA/9rTHMoFfCN
0EMEahl/JCWUtakmsRJzV8ZHnewu84g4mviQhdUa6etgYf42epCv0wIV/PC2PVXltIxk+CJOBzoO
mNts6i8blwcZYDFQEIMu54MJAT2crj1UKsAbB+HSiViz9ruV5nXyDSAqkMNGBhiL5RRPySg3NoAJ
31gFnSG3gYoj7bvhbHXdd7uU8TeV9chmAml5FMqPT44EyN00ZO7wqys96yGUeQysBkgY5gIdyJDI
R73ovNNHL4FIojfgpzAXSeSXvPDp16EZknVS9D6AelbxgjzqHHlduXKSOlphG8fOVgPiZTmW83aI
kjlml2hrIzl6AW80uyv6DCsBqE+VgBE5c2mr7MG02qCOLdzQUmtjBpbP9nWevF6HqvAMl0hCHoXf
kotDQIaQDkDgxgQIiJyikG+usc0kgFXaIxjqNf1hRvMKD+B61vM50k32xbEGdk6xBp1u6+rBPnGe
lkF8vVUBzdM7zO0EooUIocmIacKvxjsKEdIhrP+854K1BjIPUjVuq80JQ+k7+33PvStO0NrIrvc8
PQ4A7nEAR6YhE16Op9HzNsYyVzH3zZy+v97XP92z6TTU1l/uGUQvULEgjHtqwP7trZiv28rfFjHq
yEurLaDZCpZHNjOnOgGqaN6Cjl2EHgfjZ2oRFujwSQa+4NW2Gnz+Ii6Qoh0Vuk9j9KTJVjIUzzEN
it+Dkaxugr1pvnoLkO9mWEfLDFyuIMQHgMaXqC7tVVuVwwIVvOSC1HpyKdNngefpwQS0nkNBb4Ho
qTELEjtndDaBpkuaaAGtA+i6Gl+NpDwqsnOAQfQ275L5724Ytw4gWAY2RLoOnS65EMWbk7bd9S0i
LXWL/2abb8xYWDL5B/xFprRaUWC1jxs2XSs1eDOUheut8WUD6feaRV/Hcmy3goKKZhMRrVkz8DsS
Z+lBDVU9V8NCZsVWxHn1OBLI9yZBof8IxlWSefUvnYw/epI6TyLvvUVUyewIJJjYojrirW2nUQ9Q
c9K4Fyd9BSZ+l02dojZcY0ZwvkWcoprRjOnZXHnQOb+LIuyjgcReF8Kt1rEzersmCv6gPbiSAbfI
poMK9yHEV2PFCmUvrUzyhY5Lf06gcPxo1RDPZTWK1739TYCKmKdFoyAdcx+IAX/kaChXQehA0qFV
P0rSuS/uQMDr77W81EpZi2aMyUnQ8fe1FfiTEO/8cN2wVeJB8hGiBUHQP7Uhsh/QVvl0vb4MoZGR
18XK14W9cr2EQs4Tyr8ykZBo7WxvwXVnf7Na6ON2DoSZ68xbBZUeNtD0zp985t5BoQ2jVr49Bzi4
PdChs09ZGPPZteeU+QxKfZG+Dd1OFndL0yHN1oB9iVfmQFPabvp6OyUxv4y+O0m+2d+Q+c7mFbjh
x6AgA8iaOp1fO/rqYbSZ9wWvXbMdSBCvSqeSr7JaXTtS0S0d0FbubNKOFwg+v1xvJAVz28rwh4t1
3x0cr7Tn+XSlsLfuctCFnkYR6I0jNOQlGgh3xMDNmgCLVgKQDDudkK3l2RdAnJlL1bxuZjVWDfdK
9e3e7UiyMA0Wr1c+Zs3nVlDIQBSVXkNx3HrOGX756ZpFCYGbMRDJXqkxenAtECfNXeaUgpaFZd/Z
heTAblJPvw5ZRSleuDr42oyuWg8jaOUuhDWfxtyBrgF+ohiCvVippim2zZZ/ymJI5Iz4JD3yNHss
dZ/NQlGmm1zFzRXIYNAMvGkyKB+76eaGcLCVd7EG4Wynr2llRfxcTAcIT8tFScFGM5/PEPvkcyF+
BEANXj+oRRqOa2wW6Nx0MlFdElw0lpMHY7lD698NAoxwKIE4ayxz7TsPhDEPFPXHhFnWA4Q7drbs
1PPg5fjjxKk7C51QPVeVPaxbAkqzaXWhjQThaN1tTWvXs19JIcjRWNOITi/UYzaN2I1gY0xDcGgH
zsa04ihCIBcQL5noxN4nXOxb3mF12pWDs+m99uRMDZUUVrl412wNxQaTvosKSITMkB2nyD9y589T
HYCd1ozDT2W/9kxFG9mCq89zn4Ko7wUN0Dg1NJiRxwfiVyVrpwMoH4L16XmsSIDiKjn9Ds4sbM+H
Nl1cbSeDjKlTls0W+30MVmcX5ZLoIQn95AyqrNrxwP+jdRO0Oa1Il05T4zEzF8KG6kdbNPYStC9o
x7Yhst65Gz0nynJBy/LztTHLXnI8BXGxN+ZAnU0I6M6ZQYUHRahimessflZBFR9oQaATK0j8DAVB
sa6I/N0K9cMYsDSpt6a1I943lgfVyXS11HKkZHiqwJe5R+rh0VwnzVh5Z24qncYHiufvb8q0ppV9
vSnLigcsFuJyDdULgKwm+JU/QbKMmfUT2xo7meXNJ4IJkiUMgst4Fajf1yDvCsJ6G+gaZMYMpyCI
RE7iwmDojcO8Tf3oong6PiKRuIyboj0bi/Q5lmghfzCWsCGsMkLC31hIqO6pyvt7Y8nGP0FHSJyM
hczzBQWH/GpJSp/bwbOPpi1T6Xc74OHRG8fxkUhUrOqEgXoyXV5AkHKGd0PuTaudqmoGRn+zv16k
zSFRDB3hnWnN8J2HIiSrdtdWl0u8U4l3hx07eXQ9PwF0+tC4VbwFHCz/MroexG8sYi+MCQEkSClW
8sVDphhPcQnpOC3J2TSSBpeCbKt/l9VW/mWIu3yVRUM9AcvyL72k6R7wZID+TV8womORfDGhKRQA
gK9XWLhPoUHbd0sKqCf0bjCQX5dQGq7mSdXXx4SyYAHtBHsBFHF95CVEhWbtdBoFopuhBCNXV2cZ
AOM1g3z9fZQCvA3kjgbVaRqDQP85pekLwJVbiGiP6yyW2cWGSsmxDKGybtnQ1KkSEGnBUfS2ppWH
dbOTWoB2mZb5xfgcrJN56rR74wr9Xm7MRkibAbRdbyDeUmP2xegD5G1XMhjbhTFNDweUkrgjZ+Ox
A6z1NE+A5/1fys5rOW5ka7NPhAh4c4vylkWKpEjdIFrdEhLe26efhSydLo3mxD8zNwikQ1kgM/f+
zPICYkpgkffTvbvsMaCDvOrQy9/Loiva/hIX/cvsjN9gtLdnWd0qC25lHvujLIZNZR4DZhhfFuVh
qPVXo03Ti3wlb0a8KmL2Wj16qNZ6HBCGycz0NqBFsDHUrt/wpKm2eVs4azmwLzTlZfhx/7RN5c3r
iZjZVl4FDLuO/VqMBPyUf5HdrXzOV7o667/evhsuOunWVzLUYbmasTcAIL4yQefdRscwbgnR1LOn
uIha/qdKniUjcH0dsoss3auGXvG9chx3oup+DW+SyCD2haD6GCYHUY6IFphhdw9GyRCUPASN+6JG
eXC8x6CyhlT5OKKRJANUhtcN285xuo0nymg9JKF20ay0vViJQOBkRMY6QHgDrMmjXTX7/7Fdjmdq
ztj8YdSR9YQpq6gwTx2sAl+mRx5FicR+FGWKpFg6I1hO5wWL/WiVY5tukX7w1PHgjqX31Bjaz0oY
04ftCrFV6treWUsCmlXbZapT76VlFSp7BbHzNg3QyEPU7rYEwxmja299F7XPEESr59RI30WaTB9l
HLpbpwRL1DF1fgi+LHsIfOGoBSHHRe3L6MnzK3V2xsjjmCSRKDePLpFmwTwYRYW0QT9uJqS7ECLz
8lug6OgykYO83Ouq3B0u9oiej+7VqHqUY61u9HJUd70NGb6KYiAMs6nuXHS+1m3QG2+yNUHJfVW6
eKMQP96OEMdWpTIUga/phXpBrXaj1e10M5bDlEXTjZj090mvk6MsyXq3g0Ivh8o6eVBtZSTnGDlP
loGIUjQCx52cpn+1kq5Z6GbNdliKpqKhWRyH0Uq2FmYM4AC1Mtkoq0oSFJ6has+yFJSi970JrG7c
hL9fTdW2UVjbz4B8W/D+l07Ph2fNUJqXAWbrwQsWhvvSJusQrM+xEBgICP1b5yWXtu70cx9n18dA
e4KUL4t/DDRyC/I6g4bllaJg/vVKckCc5QE6Ua6bXnOWDbgTaISwFm06JdchjA72/3HGCp/kfPA+
qy3RIyJpRClM9cUGoDxUvXWWpW5UrJPQjL9kSR4cU5tAb+fGzkB18KXv3fClJ566DJaXCaJWWe7u
RcsrmTHM4Iqo/iMXMijixRZbS0HiDPWcd11+pHjS7bUpbHejLl+fPMR1fUoNQ0E4jCry6tl5HLR3
WaqhOp7rwp13KRCKM6xz7X4g1/nrzMJNZ9cm1afskWrVr3pZRFxsZZllfAHw3PqSfovvBIDwVHGu
Q5V6T+rSkC283MIMTPQUcDYQxeA99SMkeDkijr2fc6nv+8BKD30btS+GNpvPZrJD+qp5yfKufXF4
tAP5J4wiO8i6YazAKJnlr0ENAPJnx9vmzsW2UMtJ9OiMALR5lYfBG8FFz3G47euJN700CDeBQjYt
LWavbUaDkJrsJ1uVoXnt84Bf20rGS+6hf2LZ7mmwYUF6CCCSv1gaZHlpRbvpb9cK+2chAO3k3qB/
eZyFyiTW5VKnQNdZm4n3e+uj31hY58Jrv4sl6UFwFjQxP//V0yL9pSq9Z1mPxD0pQ3awe7QIqk/B
NikbS/u971jwTAUOSLL+MTwv+xBktpPcWh1FtBl011c2Ei5LJM7qpU6eyTrZKvsNfS3+bIWj+Gss
MmQ1kqdC3ymzsfhlCHFJRT0ep3JCaYqqR708K+w2vHSu2ew8K5kRhA4uSlmN/ywnCQk4eSKqXzVO
bbi+F4e98iXgl+jiThyVWrulAXuISP5y8rTx5sovXeTIzOU3RcAPSM7SB4EwcfT+M8Llk17tLAPr
DtO+3ruOMa/1YmxRDKyQOrQSZTekYb6WxbSx2rNF2AaFJlqbMWGbxkohrCO9WxmKvh2GOH6WjZ6C
RmbFnXdSWkN7lReu44rA6lIUNhf2cmLtaIpEr/oMMt4C8FUKfbxKnJyEz6kW4DDTV5A5CbDe+qrG
8XxqkqwkG5SaXxU7J1qr5NW+DSrja102n5NlpLeQ+OfrfxmkaJO6zgvdvuTdWlEUOIdExsOw50Qx
15E8GVDtZOLa24ZtbdHMzHdTFmTEx+FByaLRmOyslslXFtvWq1ZzJqrnaUpNTGQ8ZUXuf/pQ1a5Y
9Z2VQWaY+q+adslNc/qQvURpAmorvfHDcyci6Esvo1dkLzn4v/UylAr3F80WREOS/qsJNHe5Qtl2
v15WFv94WXo16VBsK2XQ1sDvs+vjEBu7gpjK5VGTaczjPqipVV1b5Vk2kGjPr01XdGe17OFfZtzL
zDNvUZva+2yqrG0CceCjR+0qberoe+ygNAb7zD3HjqM/jb3p+FD0o+/LyKCOkzeIKL9GakF2Hyk7
ADr+NbLSM+M+stBc8b1K2+epaPdREFd/gW4crUD8hK5O9KXs7Ter8ZpN0Q/RpUbh5FQro76F31t8
IdJCbsvp4QBBsJGjkmL67MQcfW0Jxq9zayD/b8JM0Czid4EDjjhuSMuHWVp9j0BbEbuPfiYBs6xS
Nh9z5FXr2IJ8WnQOfi918cmiP4N6YxKLAgq3CluUmFhwoiPXRT81Szsnca1/5pm2YBGs6Ka1gb53
3cTeF4ZGkigiFmjpw/hp2sUFb+r4q6YEnx0TAnJI3jWotOK1d6JgVU5Jute8onhVSVXtmS3mVWmK
8nWYBvWp7ZMTN2XxKntYo7sP5ym9ySq79hpcHFxxkP3nEEJ9laHQKFsJ4qNyMKLIvAyXVa4Y1zDm
u2dZaoXh+Umkhkd57Siqla1dxNZaFu0QDY4+RIl3GT4WWX3F0Uv1XZLmp86NsldCV9c+zYtvRtSg
GAkM9Fi7bvWuzfm2abTi2xRAa+ZfzJ+izNWPUv0uuyuaG+1Gl4W9LLra1ina4bMwumqPlgQKN8tF
8Y5a45iWfc3rTD8Uuqg28qK9Yh0LbkaAjK23iQ3zUNZF8pIUprOKzJwFhNP3yaroA6bCirmaaPJL
2RbpE0q4G6LyQ7ICidHt3X5QSJAu5f/HwfdLLa/2Xy+ghT2uOliEEfAgJNoOq1jvvbdYy5tLp5UW
+kvU59o4r8twMO7dasSiHt1aN/29m81i6QALsb5MkcHqwSeJ+E+U4LDVOFp37trZ/ArBishAE72r
qocho43O07w8RFkf9DsvzsHIL0W7sqCxECg4y2JgvPWh3b4LozavYxbC914u1qM96gAfTsq4920o
M383DXJoODqFPsv/U4wUzDfTcOJFokB9KW1s0MakVU6BB06nJia3NaJSeY4nrV6JLom/WX131eX4
GdvFbohqdPcsxDqcdngbjRrp4sADwF5O3QGHwWkfY0b2hJpdty4TEbyTIPqBpqX4iUicpRu8j0rT
3/CJGT+c5d5TysK4xXGl7QzT7o6tmMWl6XNrE6Fj8qouDwrSmON3xW62SkVMzAy9fp8YarCfFJDV
baMbi66Ouy8rghCyOBk8AeEmxPeiogfGXvea5F4cQu7SLFfStVrE5luqjmTLEadkfqXYWvFI0S7u
nR3S1fvKjhE7X1rtOmz36JLwnS5FUTis81LR3ltLm+wJOh3dfawRjNk+MJX+3ppZbbLvXBXBxuU9
e14Z7UOsHe6t6YKiDXtNvbfOaRzsSLHr9xeqHRIhUWUY91YQxtYOgi3ujsul0DU2dmpr2/cic5u2
mzuUC+WbzEeEqHVsYO6tWo9EH6By00+n5tC4ZbuHVf+GhRnyLOh8Nhd54Of9dRYbkMPn8fxnD9kN
EzWi4VaR7mSxKZHbzoWVrosx8J4yU3cv3tximFcGT0y+huMLkpvbKhTzvVL2k4ewiL872JUdZEmO
sJWA0G82bONl/KNrjNDhJo3JhT3q5Fmrq696ng5HOVxWNXOknFwBcxIkuOPLuiDOvXVVB4ipLBfW
Mh4+fmQV18wKm9PjxQIk9U6VUtwSNuS/vf6QMKkiOxtvZN/Hizl6csCqszw/6rtQQeA/UN7lKz+u
HeW6uyIwpt2v4XwJHK0kpp109wNq7N1ZeAKBnRKc/X+q01RYrS/Leqk+Ti1SaQUTLxQMJVurwELO
91PZtS1TxUejy7u3/A+Xa9MI0FdIamF5yWm5jh127IpkefHNWoW5B+sndlmbJfOHN2jeoQr5l8si
0sQO+yZRXFS0Pt9r4HKyXkOS5lDVKstYuIsfWtPCr23c7iLKznzLiAbI+iRDXW4WIL7vF0e2ihxJ
NPjEQFjQgtE+y0PZxt65Xg6y2LYWuMsA4pesG6qKJDU5fvDK6IgQmYqdS+y0ziVJkZn3jPnEJGwS
G1sa7MDpNwS+mFeSnHW27ChbNMDRsrdYxj7q5ZkXaL+GyeJ9bB1aR8ghY8raqNlNk66cgTSkrpnB
7uIwoXZ/GZaDPJN1EQmjdeiowNT/9wbBlPzbMHQwd5OK69Ef9fIicihp8mBbs1y+v+J/ezE5Vqu9
7wQQl8gcod90CKatusC/JbPuwb27E/JS2/UOdohrhiTzPfoMBgaaqqcMO71xYnj0VvRF0WvUk8os
3Q0iTN8xXH02win7e26CeJEn/L2HJ9r/S49AqVosI1vkPjw9O3tdS/CqDfOzjo2AacQmIq3/qXLS
2EaR/t/yY0StJ90ebaaLu1xE1t87O5PqrDGfUBHs79rbVDJDm6ZKrJHYiUe6r3b2BURCv8Kb6Xav
LHPw2jogQFlXLA1NDXyUPba6lpe5N2iO4+MnW20eTMxRmdRVinPx6lF3p3DK8p88zz+5ob+1y/5N
g1jKH5f780Ky/D+zQiV9VJJEueuY2OUQN6/GVb+FXAiIh4zL6AOYh1owaRmZnaJST1WMTpkhKMqW
Lmj0bh22NfBrfuWtrLRr/BHIARnxOkGeGw3+5qWKVJ4leuQcXC8hXDLUCcrmH7JN1lReEAP+93CM
XfrLOtuKTD/K0wU8Y9UvAqzAS3Fvku0pki37QnUxifx3jCnQME0c0ez1wh32Wob9Y5BlKejNIb00
xD72opu+VkGhDfx3kbL3ZYvsA065XTVab6y1pbdscIpO2xa9gX9blurHwkr65jVA3XFjVarN1xR+
QQBq/NSyhG2albXkoat6O6YhAIm8mY5Tldj4TRvhDa2MGiqsqb0nbJ2RkDanf4wYAhA2y6Gfopzi
jIYHZslEnjuNulclIImHbH16HRw1PagpIrbKsu5Si6rYGOM0vpYNrKLIdsR3zU0O9yshH0FwJWj/
6TtuP5wgrsGcrQujLU+GpZPHdaYUU4h/y/JMHpqoKfZmY1yxmgwv9r8HQmvhpRx5rGWRq+9Ut/mU
jY/6P/rOYyUWbNt/vcZjqEjc/thmuGAt137Uy7NH3Vy60RmjgkfNo+ujTr6ZZEbL3M3Pj2o3B9Bb
2TluBqHVXFADxX3OQTp8RGBpA9W6WM/Zs+e01helaN3XMtdvJX6WTyqJ1Nem02Z/dtr01A+Z9zoH
XbMm7uLwHdBqNoO9NVj+b/Sl6E2Td5gVIDjySnFfaxdPiL9ko+WI6CXgdmHNfa4TqzxkUwjFO5HH
IMqyExkosAyyLE8z/kRHEK3tyRpH7y0LnG/clAOSb5T0TvuS5erwdC8Jk8CWO97uJdtBfLZQn2XJ
S4iQ2Kn5khvOV1Uv5g2WpTMeMhx0gLCbPDBUIAoUc3T07w01iErUjlx306pWZ/upbNFqxKlhr+8f
V6iSGOhZKHY5mg/nR303lN4mN0BfekOVr8EfmpsWVtWtBXRzM/F9xwDXwY6wL4GWLAeDqMglQ9cY
A4FSYVVKXWeEO+Tl0XRbSrJvHJk6irxRsre7uL913dqOlfGsRgg0445jfI/X7J3t73W3OGAnGVos
Sulcp560mmyoUKRNjEb97AeMuZlofniZ4mIpjO0Tbr1oOP52Ko2bSOviMyjNwNDfKJEbVoLDQjpo
k7S72VZdvsKhK8iY5ZDBcrN8zVjg7OrGxnhjac2c0brUQ/ZOMDptVx3EUFwQGlTySKoOkUDV1Rng
u4Vetit6xHYwY87VYwPt+35I8uH34ndltjMcNZXwRFQoPMmzYC7Eb0XZ8Edduowo3TwufDlEm9sN
zxZrX5OHGoUg4zFlsI2FWp/6MIqfNQv7WVE11femt1+9UTVek240YSiaAbq0ffAVwTPCAmX9vZqz
DrDW1F5hqBiXkWznqqrH/GmMhNrsQiQiNzkor5s9DMFBa9B4Mhs9uOnLgV1ThSCzua5iwv0bMLAs
0pvhKhtlN6boH4SvsTNZriEPiMgAAg+3pKnApQlzfq9nLElNY/pmlOWw6UikH0bUbHdRDyI8WAgk
sRFjplEJ7HoafHJk8dEgltbMxFdPMyagF/+OUGCoXBSAm06VQwXBDunDCIOBXU/toMpZll+H7ru9
VCP2Yh+6JThIlgDHiTRH1VrNlLPbDsq5hOR1bkBeI/0M40U2yDrZamlsc31ZBg5brTy4L0o2O08e
Rpa+65jRd3VKXxqkg19LoF37ZkZbLK1yNNgtZSU7wFdC07hKcDRcRuLaQ1KgY4JQ1Pwl01Tyu3es
jddaKbNdYjzFtqU/EZEctmGmZL/VydY6FtVqCWdsJ2/qk03CzqifRpc/JmPlAXdw/eoVr7JgFDwg
/AzQ3wEB4n+ceuqSDevudGO2brZ+jKqW8aFR9n4zBdhN/PtWArAPPhnoyJeEQmg4oDUb8T6VbfLU
l8gWkNAn4FzP086pGmcju7kBKQJkBJl3l9b/71Ho3lRvXdf4iqH3N0Rg+xtshP4GievgkUk6P+q7
KCdRPCNqL7vJhiRVESxw9IMcJOv5vChot0iyR8j0PkG9IMI+uPZX1VI/srQwf8beDvKq80NB3Rlo
iFu+Ow0i6tjZDlcjFFAWcxebIXcwnqyy+TWab/QD9PBPI+x+cLnwAhc6Hnx3OXWqTFyEVburKEgT
FGGpezS0/fiEpKW68M4BAzfuRRLHJCss7vVdiEr9RZZk/VIle3mzCHb3xK+eFwD+FppHOenBs5K9
SAKIPMwLKSRGl+dOCgEuSkQgqKZdFc/9q3C7c4PsNDbiWf/akXVfuSABD7IxQp13Owu4WbJVddLx
lOXGkrRgaJ114mUCxyUbZRVMC6C25vQkS1ZAjCFozgHbG4Tlgdshq+6Flx5A6RpJPmIRSxHxFfI/
yxl8b74yWR6XPk2ltDjMmLmvOu54qOFKfnFdtAd0RXe3LHnnLwqiOGwmxrdpKckqVdff86pIL7J/
w192B82LWWfp4QIjeu6FSQCfi3mQKWp9DVJMxx9Gj642ZKshGzFJKNPnSbVZPZrRhbyUuuYNDc+z
hbgn8hk8N5/Hui8BV+pQ8rMJwr3SfwC3/ghRj7slR5uHzbMDJw1bH7KtaebsYJjD/EE0emsWKSAB
HGcc21ZWgvTknnTsQXHq6NkLeLijTDh8w+H9q9mqEyQ/01gXbGWv8kyxgBtVpa4tzi7RNoaevKqN
Ml+npPWJPzFLE4olcsaUPKgB4vlNYK7dQieKmyxI8r0zPk/esiLyoBGHvL6fA9U9Gno9r970KDi5
cZweuf9HHxjb3wvF9aVUjfCAEMOn14d/iTj0dvileAjxKcS22A4zS0b8i+Y3K5rSnb0AHtxmPMR1
yWf17LUbXYG3W/iqlOJWVotjR3fTkwD0eaW9dob2DaFR11dBhK3NLiDaifZ6jS7sSp0A/iA7vOoH
7h6iBLlYzy1ubkrZqTfPU9FwJU/o6zNKfqBr2g2gZ0c5lhA/12Q6UH/umJfVND6NwBZ9UbSXjnA8
cobRP4mVawAGjXYTFlq1RR0Dc5VFhR7W4Qp7LIBO0admd/NfbdXtAis6NLP1ZJS1evKQoMNWJe43
XlTnPvI7P4PurzrPohV73x/xqPFdNJ85yq+xl3/tM++l1ctua0zIAoNW84e6xL9I+RrmCe4BFdNK
1V7Q5zf/SvMPu0y2Bt9M7tXkZZzmh8oyYW2Z77ABqiOQY3YnNar/ZtwTMlCUYaXPeQrAyvqmR/oM
4Js1pRcVKJj10yfsyE2ZM8FOWd8cqjK5RjbI6jkkb2clzbYei24HWvQvZcjz1y74WXkJgcS6eVOI
jrJOmK/lSAApi0JY0GPK5DE7a1XTr+Ax+SRzFe9Rg5mASA4/0hhvDkQDBvxqXru+194M59iDoFwp
gXjFaS5YF5AzEbmwl4inecDD92rO47FAE+NlTrLrgILRRoMis5kTfgwSvf0OWdT6GIUHr2o3jl6a
h6CoDZgvw3OHgyKLzxb7Fvw//L7vbkA/1mY9DaCQzaNWuIqvwtgHadd9ceaChOVUzHgq5TW+4gMK
GGBzVVQGkbtZxUqn7ocBjllh5gBfwXUFhUe2P3LewqIkTYTx4zHrrY7HuX11nbl6ccyN6Cp713bR
0csjdWWDgBS5a+/nGR6DySMOK7xcO7Itd1cD/i3gg9E9grFmVri+AGg9wuFujqwiIn1TTRXibQke
Qih9cFrBe8P579E269hN+Xlh43mgdoeiJNAFOpKu8ioo9tJ8v0CY12jY6X42zgNa39hUD7VZI+Rt
jusR0SM8HyJ9a3Xqk6qX1REg+cwdFrn1U8r+eN1Ait51+vSDScyGJjN7zw3a4iuFlYHP7BcebX2b
KHmI9YWzcUXq/vOSj91n7LKBm5wq8nP9OyTzL6hV+zo5vUNodNHGifu/y4afR3jzrTTt6KiW6PuR
gS/ydAVs1nuqsZZatfhKYL7zmkdztUk7gMh19yNzEkIYLRSgSCnLzaxE7lNfBwcMbZacvy+CKTpp
RveWW9Dm47L8bPNU2ThBw4+XaWAegv6i2qInhU+iWmuKL03Ufwtr/DFSK7J3iU1CpRy6bdDX+Yr3
m5yybNx5EV9IVmaer2dWf6kKviwtFa9Ys+tbvWLrEohdEmdbfFQQ7hXNGWf5eouC+tuwOKwu/rIz
fu2rNPRKMprJti2Cc13WXyaU3Deq1t/KQPuIdIdQTVOfVPYbaIr1/QbmonVUdEUQs08wgxTqsK7b
6qfQsG03IV+r9U8djV5/NONxVTXYcgfhc4txxD7OjnXYWbg4+oXTfFFT8V6ZaoTOxcjW182ukWMj
124MSCKFYFNrLzvoGouExE0+2tqb+R/hc+o05xKBbNeebF94+Go5WeluC9I91w7IIqYf7TW3OqK5
WbkNRtZQ8G4wE1Oa7o2YfozIhfVhFCGMLEJOT0L19kO6aonQHwtl+oHPgo7++qc1ZC+JZQwHnBwB
4QvSxUzO42qygPMViIiuCEMj/5rz/3aSyq/SrDrFQ8sz2B3NrR3Yut8p47A2Uu09TcsR7CriV5Pr
reOyxyI4gZwqhvgkD72w4hPZ0VOa1fYRCFQGjLf/4iYQLIgsoeOA/2hb/8QM5d0apr9rvSUHFpln
wNinEhYich8IFGAltDaC+muDWA0aIemrG3XWdWS6Rykxrfdl2GS3bAKHp0Tds+hm3+yydJOxqFvr
ELPW2LGg2K0NYGkzJMu1JttUujCOZeEm+zpzw3MsyLI1gxGdZi+zDgErtaOIEu0YDwYMzSifT5jd
D3vMfickTW1jh7fBdOmjLGQxC60VeEy17YdBB1LdaJsyTpxb1obRJkSpuoPWYwqbZOrUWS9eyZI4
r4wct1lPXS0oyFWbqOTNTSDxlhDWq214w2pAZv6tafa9YkerPI/dt5ak/ap2rO69jiNMyztgQMbU
W34Mov7rXLFz0qq++FAqcqJe0o6H0jKtNeTUxm95XH6MFkyfCF7LB7TiFnAy2AdwqigydKgbMYHh
zQlV62O0O7x7EqF+FJHV+RZxkY/QwgSLx/rwQTydDVtS9R+ah5NVBkrqw7MaYouzW3+EBY+IMUir
DyhkI07HZn0LcQGMJlZIOBR4BCQcLBCXYixm/Zrjgwsz+2Nuk3IFL8kE0419c2WOTLKmeYxs9sRB
aPbXto2Ga8NnPY1uvQVwxl6ZCWhdehlUy9SxLqy1iSh5N2Wuldc24SsbzFVv8y7LIE7wix4Hv1S0
BOExY4mCdoA0RQ3sN2z4h4ymtrKBjG9VVWm2CFr/5fYpKeYGaZZKRd5HnadtH4ctklalvaoIkfq9
ZqRPlYVt5CQSY5MQAvYNpOn0IvGeR2a/7VxecS2e9l0TB9eZz6LE9hnM4lsaBQInSsSEUzYRLDcU
9UkLu5rbfr7hjsuEXdTTikAC6DqxLKoDdrJqH3cryAzt1nAxfexQozPxO3yyh644eLPmHrVoNtZD
OX8rumK72B3uKowP8ev13gEHr7t6iCG+cP8HM4jfqXIFH8UGG+IOkEZAa6NTFCQ4hAYpgVYMLSYe
+ZCx4hjKkAigrGDdcLOV5Kovj+4wJXBlZ4uJYp6tlRILLD4YxAcCAqu8w7W38zIHU6aCRCTTQ4vk
68tQegTVrWzbdEbpDwVBjcIL3XVS4A3UkFneNFFpr9F374+GZduXWGgxf7oZ3EJDuEwzeaDmLKER
nojPuVEB0jXOk9Jam95CsBRuR4XEsINBZvak9GO116bkKpQmOLXcqr4Tln+bztzhEC2sfa8aZ1Tu
CSFPDl5dbVDsilCkKzN+a2ytuoXTqPtE1L7x9CbDPIgJg1kMuXs0bptQebLLpruO9qj4Oen6SyOQ
TdYx3OgQ+j9GmPnmBWGepK1vRLsBN3QAf4raM/e5VQY7R9PElxRFVL+E/q5qyRV645a/xHhtG7KN
CajEYxi4+SrL3EuqsgoMsYfrXfXJJKCzMewJA8VWObZe8SaE7ZzzVvlRj/xQo6UZF7Os8k0zJf/g
zJbua3T71kl3K7o6Pqf9MPpKPGFS6A1PLfM+oqpMK6qNT59qBpsJC4a16GFKd0FwzIcyw+dK+WGO
5nBC+c3YjWW0irrRWjWC/0lX6tlRET0UUIPA6DQWBxzIcFd0i+psDtpVrdlSGUBFDCzadCWOAcuy
IhOZfapHbzxiP1DjRNU3O0i2m2hERcKtxLzPrLQBWlm+tk3xrCC9sHI70o5O03xqItWx49RM7rCU
m89Ds6gbYcmh0+KG1dVeYqIdCm+bYcEvQZ2f1iq7j9KLxBGOkkr2av7WNAZYOZYFa24KBB4nnsrz
OIq13XmfaZCbWB32xDra7TCm9WlsbFRB2vE6AjLMecBuUzd8dxDa2YwePqGxSDfzGNpshnu+IFQR
tzbOEhvhpO9FNo7ripDZJq1BlKcRaMJCCa9zppfnHBerTRMwRWU2RsRO4KVbJe6dVYs/+EoE+PuF
QXpMcIK1Vd0+scbHl8Zq92Yc3wxNU3YlN5IfTLcUAMeQxeK5YT8bWiSakSxkzodX0lYNO1acdFnp
s7MrjXDcZaWN+x4AG1+4K8eKn/C4sVjeYASWgZBcW07yHHnihNhnvWm9NiRvnalb/D+s/eyoHoxf
DK15hkOl6XEH7Sx8Cju72EZknv1Q4ZsLJnXTOG7tQ1dOt4gK8iQJRLhp4/ZTS2y0Irtm+KJlhIUy
2DeVrgtf9bxg1Ro2sacgHtepXn/hp3KJsbh/Ef7EAk8p8fnFPTsFIxMSlAOt79SbIa3j9ajj+2BE
o3iPiM/Ac10pYAMBtbd4gbKk2FbW4rqLEgTo8KJ9qVIoXAaJQI+cfz2CoE9HXMqxaj2ZnZYuz5/v
yCwMJxGnz0qAdW+vYr4tGuPTNsnDz315jLtEHNAZM31TAc5VkM0onZPDLhPq6anHdEybCYdXlaby
3AugzgXglJLm2Oo5IK8xxcgurHBXs9SdqrBn6Survh8wR2t9s8j6NRoCz4GXzFs4muMKD56MhazC
Tn3MYoAAXnXQ4qE7joPoj/LscQhtsztidkHEpuPOHB3C7eDbd1Oeujt+3PJopGp5tIl3bdsZE5ox
mY+iYmKIMzZtHryklbya25IM6NJxV5FgRNb4RPTC9Qn1XwWOzsekyt9rNyOAkptDvZ8jdHKZqL/p
bjodERtBzNXo8k2P3qlf2Bo295aFuLGem4deSXvCC7txmvMjs0jOJmgMNlZXvNsRqACMSQuuT6il
sVAAMouVEhUImU5ucJQHlq+sQ6PkahF23waKWh/nDmnWdLB2NY/DY60mYBcjlqV+VRev+BP83bR5
d/+u5Jn8mqLZ0lipBLOLkHIndoGW5exo2WfIM3cpjuw4+L3X2GOOvGkO9hgMRzt8g9RU8qDbaF1h
sLsgK+s58buRh7m2atQqObTtTMJ9XmMk9qwpXrzJRz4YyTcLi1iUIFjBN00QrHhILW+geuqL5poo
PC5ETHsyBTg0qgFiTmm1HxAuxpI9cP04OgwtvESFxRow2NE4yneAmAd5YWd+I21XHpkY3HklTxFD
K9n+Yioc/S++zmy5bVxr21fEKs7DqSRqtC1Lsp1OTlhJnAbneb767yHUu5XKv/d/giJAkJY5gMBa
79ACokQqBPr3W5F7LK0Gk3hN42pHgA76MYRjvi4deGzVD3dOfxB3cbmyAXaRvW65rI6p53q/QhY/
PMh7VeKmeayXQlZlYSLmwWO+3Mr/tjsoMbl59Eb3v9lOuC25IKG1clhXvf2VxUm3bsxUt31bMREY
yZM9tiweSR06iLI9zoUbrzCwWdVeDT4zdCogdxQ9iL/t9BkGiznqetSU9glR6OiQKvhN2+euRNes
i/pLHpRPCePAMc+MdI0d4fcpQxBQMTCzzLpOOc76uck8dClnxfWdBONlgNGkE0Q8X4Mqw8aaFDQm
KOLikBULslvk9O+16hq7fgkTqJaVHUfhrca61k+TNm+g8HuDc+tq3mGvd8FLZsWbJ2mQDiFEAZGy
Hw5KYSe8Ou6EUVSEKI2jNMyaiDN6iDdUfXpE9UndI0bKtAoy1olLc0ALRrHwj8/0lTIC0nINfZV4
wrwhGJ6XZXL0ivlT+qhOgFYP5pC7K1eP201EikwfWu8F01xjR1C5hDUGlmv2NlbdFGc1g9TYs4xa
hynKTF0qirMVk3EuCqwCunwH0X7ekIXx6IWZsTGG2hpnaN2dk79A/denII/NdYC2xqZR5uopQTjD
0Arlo2SY3Tpj7R7SFu6Gp7BSnq25/Tkm4c6Z210PWObmOGGx4xXI9wFx9I8ixzkuj5XvXWCWaxT/
exCjYfqiqKx7Gq/3yzQKvwtsdIgkrQtnNL/2IrzYQeT8ykLiaXwX9Fyxz2nA9CUXcbWq1WlfmY39
g8i8SyyAMcpR225PsORKahCOS1dBtCJasilEkxx0hZymk5nzvgu8eTeTOtiA0jQ2M6avPtPHTVEO
8U6tlniHR0QqJ9Lahp39AtB/r1Rhf0UX8GLERfQ1wKIJJjjJBP2WlGqxkFciXzXs+doM6te20bAh
bqtT0EOYJNtPHqbIoDzHHjpAQ74RCczfME4yyK3JxCDlt1OWnqqsHE7WEr2bgPoORo1rbl8r7+oU
Y3lqEFKFsYepLfbXIhbvIAV/hK07P+P1rrwZKk4HU68OvttlIButItqm9eh+rYlf154Ltr4JphOB
T7FJTeSUeqEXe2MiQp2zoGq8wVg7iaOdWQEYh7qMml0D9+wWmS2sdzLhv2p1b1pe/Fkv7teEWIyL
V6QliimZufcQjb0YmJutWyXMf6blL2QFInKk2MrMte3dQBuj5B45EIarOWdCncxnQgyfk94e5ils
b0PTupcOYYsoB8889XwW0qhmOJL575Qfe5Q574RcWrp61O+7ZU/ZKOuykN0fRz/a/usp5G57DuQ4
j9a/ckDfELVSJeKrct8sBo1J9FKXW/J700cqnWT9t83H/kd32SaLP9rkeWTbpLX5xlBLTAp7kvMr
IMElH9VlU3WYwhBO/U+r0ZtMCJb9qQJk19eX/bJ+P/RehhNpQMVStiIJq6MsyuUzO5g4SmBDTqPZ
TP+pK6HHLLLHTm3SxdXSVF4HN8Ox28VyTLaVmc3oHpvDTrbJAmfdsxoNwdO9KbOTV8Ew9jioHTzv
YOrAfB4H5c1ck99hwf9bW4yto6b16uHRxooTYWbbOBcmZu8Rvj47qxS4yiiV9aKWpvoS4FHCp29s
v9eu9pEBRL7pqjIe5yDMfDsP7UsxzSyfxLRCBrT4GoG42MVGmexJjMBahp04pNpG071+09cpsZQg
f7aLvnky43Tn8o091fbIFGlO0gPMsV3Ckv+U106zQ9zlPa9TZ1GHVH2FZRfDirCfh3aMmeGrz8nY
HhFDyU7ewNyzYnGzB0U1+4an2atJydCPK+bvoWOINRfauxHQf87bWv2K3lq+CQc799VZeyXd3LHE
7Mq1XSQjLihVvjPrgkyPiiCTpkOUY+q9SfpefceVEMBomyxsCiJJaWaBhzeF8VdcfhpN17BSBtDY
CetjHsxyk8Gdu6YRIgXlWPwglo8I7dJUC71b3LUPsiYLiMJi20D93sj+sq3t9HfP6usnWeujYibD
ND637eSBU2vDTZElwzUPgxwabDT4CtqEV9kWFUx2AUe9yJrXVdUpqrJfyND802EeLdzDgx4MynIO
WWT639FghRd5Gq9EBFHFvWb16NB35TK9r9ODbMOoM3pqleDFw/KlmNAZhL37qs0ZLll1Mm0dVyzh
CYZt2Sas6JLlZFBlk1X08ylMi59yXJdN0TBPa7XU9J2sxlNTXCei4vcz5Fhv6wCVJOZVglyBg77G
Zezs44bxFcmW/4Bu710a5FBNLfjyaP+zHyH+HDikoW/l+R4dey26jWTjWNmgzo2CU/GMZKB5MMZF
P6fCaUK2yaIv1OK5XQqBG/mKpMa8aD5Bzfl3x6OzlszOvtTV10eT3MLyrXh+tLlx9kvF+3KV15G3
cusmfi50UsbhGP2z9WizlRYQQe0dZQ+FDNO9Wy6qdK/ogGFw4ByIU5vBot7SvgsCQX7AnGErqxoy
nVvWJPCuHatBnD5YQD5LrHDpHA1hto/DEFD1Uh3CrjyMETgTpJpYe4X2u+Gl4Ntw4rlXTZLqe70B
ud8Onf0+5vWwRwC+2sjO6dgk+7Yup40w4cr3re0cg5pJiZ0QnVMVLUQkLbXfnD5nCeaFH7JmZVpy
W/IEsha5gf2GWjcqSW12kU1FJ5hNZOX8JKsgpsx1MlpfK3QeNvqICq8VIWurdJHiW57nvmlMjfZq
zqROVgukXtBfY5IjOxsMF68wGE5yZwCi4+2LzmPdr4fJ4L0qy1d1OWnSMt1tPS9/kh0rD3OjYOrw
AcUkfCXbcF0N/LBBhcpjfY+XZQ+Jhk/cKD9s8tvk6tj63tM4eHIq09qw9XnvpM0WhdUU7KeIdjlq
IW9iuJRlnW09pUq2Kdbv6jDYN4IEFslfrfMLUFnvStITnUrVL2iB8nWf8uzd0saJeT6jnOfYKXNx
wznNEXRnbHjS914ZSbZ4wUeVduk7EOHi4nXmTtaqcqjfHOPA6Bj59lztHFBBR0fXPehbibYf8yB8
b0YiWeniLQ6NRt9ruXDWITmBJcrnrHuQLn6Umt2WMNYSG3OZzme3qTPytalnYu/pG7x73Fdb7euL
LPR0b5jK2cjrL52uRFvhVtOZH40MRzESr05ZuygGtMiY5PFa2CVUQx0NQVSziu9t3r8GQaW+xQKl
SRA3q9r0gltGXCupmKurSsX1mTTQRUsht8JljmEX5rPIRXpv0sYgOipGf42b9Gdpu8a+MQyo4jgs
riamuKesyv5i7t38dM3wpR8z7VeNfkPiNRaLpTOmoism5HitDm0LXMJCl11HfUos+Oswr1fC1ax3
M24OEUDen1qGMJzymnqWddXt4lRrar4tNOK0uRLnPgCWkqR39IVJX7XrXYgMYeuFqwBm16vZFzgK
RjZW6+F3Vcz2zmu0BZ2fu5tJJUaYo9mO5YlL0FYFGYvpMQYCQ/42dPHCLkzDo6ziIvBM6kV7gnlv
vwbdRB6qGyq4Gsb4GtXmwi+Lmy2o4HjfVGiEWEq+N/okX8epXe8J+tW+udDKWZkbV6b+/PmZHCQJ
ig0gKD9WSPST1MIdTG8jgjf2ytQvg9JexcwIZDDUbkWgF89DnIP6UrTyHVft5lxn+cVitfbez652
aRt9K/chLuqdOgxZVqP92TE4v5uh493QRV7Ztm6995Yx3WYlWMl9I0JwxJrVtayp6C1eq57I/XIc
fgzzNddzX9aw0yqvjZdsw6C00EevlAvx/Z3c13mWenHQwr/XSrO6tMN8MNVERdZC3ydVOr9kS9Gq
Ax4PrU64hlrZNf22dxUbLSPdfhl1zWHNO2UrIjpoBshGY9kTW3xjpik7ZXptv6iDxt5gamffjLDQ
uNflLlmQwDSbon+RlfupsqqxSKoWhFHxRN4PfUZYsgkLLGatOoQwhHKYrBbLHyAJYHP0AnsmawGc
iOrY6vSeXXU+dOH0dq/KPVpd9sfISl6ytP/LLOLikBHxeun76p8CBUzHLxO7Wv+xY1C98Vnnpzz6
toajGatm1KoVAHKkRZazRC3BoFGPEQzAeuBsJO64DXvIlFqqijNvEiQBu5+npwh4lWyT/dypFGdZ
xVzwFcYdUYbl+Ef7XDXIF9W2gi6jqJnKBbhTT0EI45Qij9scgDEUyyEtSSIvbZHJ6IkQkADOYbdv
mZW/l0EVvsia503BAq3MWeyyc2hjZacMdsxCOu/eVDvXn+3S+QJipAX0Qo8KWCqL45ushDU5pqxO
5idZ1VqgHJDx0p2sllMeH4LBAzm8HImMZ3aeh+j+h2WTbU3rqE7FVdasbCDEOqCJIqvREI++bS6B
6OXw0LbKI1wMeyWrqe5YrzUUXFmTv68V+j61s/pV/vZswXmNVqwcZI9qARZNulb6slqG6syjmVf3
s3l2hgxSjBDU8qfk2aKgf01LQrwklkmtWVqurpWqqY82yQICyVPFWG0WzV61yQwJW0vfnZExOhbC
+Q6A+FSzFcIweTUaa/6buMXHRCT0a9lBFyEpH95ydN1WmHIUq571ygsIjnRfFnZwbI05RNxcifbk
IfN9gYjnWc/ijxR5tk/MYFBoD8cPxy0/86ywV4WZjEcN78+zG4O+IfYTfR5IxDdE8FkYaMKNX9Ix
j0HiCHEiRbqLx/nNnnNjhRwn8I0ytZ/buSvmVVZpPN68qX2anWWh2HZ6JhqKw1zw3UHhcd0nMNDd
AZM1Apo9gCug53DoVDQ2O1gsXjueAMvPh7qpfpRNqmCLk01vVlfx2I2vWlDrH/Yc/sxnFxX95Lmf
ymAb2uGvqsuScxRH6NamjrKFpq9+lFasMWltt5qr2++hvSMlln4x5nnYGsriOKmkJ6F4P5muq0ez
jn6ZUfGjG0OT9E7l7DUQo2TZXD8uERob6zhFgQnygxcaybeBJFE6WS5QpIpkpcOLnVSjt9FD0ksV
QIBrUeyIyMek/MLt1ObxLW1RJyZLoH2pZuHtLY/MJ8D31K9C5DFNB7DSABa+afrgyfrmwvp+GXLt
aqjNESJ6tSILJbZqQUTMQu6SwMtIvFdlbl47xnkcv+ktk6RL0drufso65A9HAMr1mjijstcU8mpw
mqot3HkdeZDAOP4E6qG+pETANugr2ZvczlcGapUHPo9IbNria5W59W3W+WjTpJ8dEveAu52QiCmF
Yo7h0+jFP6ccf/txQDt3nsu/Z2gwZat730QnmrXVh+2F5K22s7D7PAorJyofle5G5KrxAfLzByZJ
5d8mKpjkgn5FXYfBlLP4qBUl4hBD261UROpwXhHDVS206LUCpSJrsqisVttCnCc4tvSQRVDqIF1G
7xRAVrkio6IB+4v3YCP82B6Y8GimeptIrfqeTq5bVi2EFF+y2HuWtR504W0wIGOPdv8kmwzYBzsn
sqtN4ybazeuNFpQnAKKlJps0w0LwrU2Tozxg+focDL7MzF2ifaEFi9pn2d2mAEirGZUXWSsyTfip
G+RbWR1Z2ZCvbo+y5ulad4uUFISAg6OjbNMnTzv0Xm6D5OVssmBSsuXVyF7lAcJVJj+pEhU0Aj2Y
VcevnU72YTmbshTjQOBPgTRwkD0IdQ/HoEAF6nFK4aZHxFeT+2/OoqFYR950m2LCHZOl6bcmcNCW
q8NjmoV86Yo2/ttubXSlmTtdndC+psNn6c3GGzHN9WRY45XvhPFWjuXPMEFoQu4jRKuuEaf09iBG
zTdba8Fz9d7gy765oYtjhSfDWu4dVDI9ahNZu8B85XtfAoappwx/BWYQUNGiqywQRyl8fHYLP/m3
TZ+ibCUqD/FuW4+ukxhBeQUe2t/mLg0j4+YWnXFLZoVBH0zLQVZjxesO2gw8RHbRBtu48QGbnCy6
988b0sgjKq17ezm8EvUWuHuAIDrctkrpnKsskrhhtGuG8eCI2Lm2aKO/jLECzVwHgFaYAnZ0NhPn
WY4gIhhe0JJjTRO0+RrUb+NzgUYfYPM/56u7v4tMCXyY/QCj9Em5wqXTt4rWdPeqbGvNelNrfM9k
TRVNsZsrAHb3qh5w1JztAoAbZ9k0GjPpvC5W1zijiZtsm+bgqOW8GLJWt0q/b626oAd/VBa9PZ1L
wCHP9yZYkIeB+f/KcPLo1XF5zVu0s+wJR0Byu2SKjUFcZeGp4U4tjPlF1sbAbV5wiNgVehol67lZ
osB15azk3iLiK59aOqGzJom3jzbDS355qspHry+bi4aB9eqX022tsVGvsuA5QsGjJ1v9aAvM4b2O
1PEJRR/12osgfqo1+69Hh4R1CsobTbN7tLkbwv7j/aRNPyBYgYzQ2hrt6UmP4td29LIXvoEZnljZ
sYcEcZQ1zDFtdSU3vTS8aq3ZHn5rk4dZTfGjbgOx0coqA+STOxdZuDVRQgdCAAx12kpVAaRLLqYe
Ngkc1VsdB+UtSErCa14c7WRbFuXEKmMg5mFelOupCnDzibLgIDubhvtNFKgUGybwn1K1Wz9lmPVF
F9W3ei6vLYHCZ/Re61uRIHJrhkqwVqGD4vUwnJzO7LkA7AyBT21IpIKU0uz6pk51fG5i9yB3yibN
NTSC94130KahfJnM8WTXYc/9HIz3xhzKozfWHaigSWTPtSj9vPQVdSg3TePUG80SM8CjoNmaiuE8
9wkUjbgPkqfMVH3Lrr40RlDAh++fgrJ/tnqBYntITgpewo+gi7dWiOBBYrHSKZgBeKVW7ccIwx43
B8FWH9RewJxQQjDdaq9vWuYg64bZR+59a2I9W80ggdd4hUAkDfiay2wf+BjY9SYYdFUZjiAm3rXa
iXaCDwIBbhVIOiDlvtdP6ozWXKspBskF2EmusktH/YN1F4MN6IVNaagvWZceJsVRnqquhB7bD+4h
6yHAGcZ73Awxyz+XdTJoz6wP3ducWdpxIqNNvKMlmGgUqyyfWjhTK3U0OjRpiNZDJ2o2Xtnjlj3z
jWQx/Kz2Fy1svNdFhG+CxGBPlQnvURhPZhOrWwVf4VURfaDp+kZGaBO1Wrkt7NY99RlmygQC2HwU
04ACvG1UJ0TLvoCwGA+B2vbbEo/XFUiN4KXPPzlNeERuxVih+zysHdMgc1so2lPGXDWzRvVipJx5
qLL5ZCE4K0JAIpky+wXuqgME1H2jDfWx7oLaV0132DSOI55St543aqt/ESP+ASCmOl/g+VKpc3mx
gH9cKt18V+Ko2mOb1z4hkwiuhG+KnzZO+1QWBVESfYC/NQdrUU39E0CCfVcjyNjWyTqvy52Xjd4h
N6YKhycAUXZvhisjghtR993eqhZEoOg03xzwwQIg/AOppu+MctneJEu+5mr1a+Bw3Rp1NiJ4PDd2
owDXS9r2pFGikwBcCy0JVuydwdfesGHbqD+qRJ/g1Zn1aQBocFCWgIfRXOSMWlum1UxReIw68iBp
iDBLjsHZIRpa9V3Pvve28pKm8HwRR1mn8QX08t+za1RH8m8qX8KkRnNNPU5FpV1NGB4mjz3pXrse
EvA3TrU28jB66vJKHMXIDCPTeH+nEFvrtMNf0BuWp7fMCFk5PZoUTvQ+4Q/gGwkxVLuq611oTz/c
xYBsdPGnIhTYhoRC72CHBoJb3dvOQfQhjhACMo2GLqdW1Euk5AtEgHw9xNFnk5WYxEbmnm95n4BY
Qd6q3nJB/65TLGJGwvBkHzDlaCvrlcCIvopBl22wHL1hcAvHzG0MXmKjOIQ142CsmLj79c267IgJ
1PkrmqbqU78Y7ErzXMecLFL1UDvyVaiLwDc7kHqhprNCUZyOsddqfJEk7hpQ1jYqxKdC5gElhghF
IUIZP3trKD9aZM35aO+7PMD3xIXTpAtyIOoIPdVjevwsGoA884UVSbsm71mVJjaQabZSiUGmsRry
5x1rgVBvJsjF59EjwF7r3URWWFwRVuHz2VYglAKUokuUpZ5GkJeYEYHNIhgLYFyFw2O2BK/nVGxt
b1GfrfpP4QYZAmUG8EZXxzgYjSmAh8EunB309iHMrzoNKlP7a4A0GAH79RsMLMPadog6Oyszb9U1
QtOFrxYdCOVOwYBFUxXEINGLESIgsVC6t6marmNoN0+EGvFS7CZE0bL2DHv5SqS5WVnoyR+8SQcF
qgfWwbHdoxL03lFJAvdoLTidKu6+N673VEYMs2aDO6iaVtV+RmGp1ULcmAt3V3XdN7wPDDjBtvCV
MpmeB7yKnhyCx8VCIBapfksd9wT+YWKWvZjC6cO3kVU70Q0BfAnHQN3oglVTQKLI4opARStMsm6l
ta/cqlhZid3ugK4XgOI8C9ANH4MtZOajk5OU0gs0t5COvZVW5xLlKbRNEse7cmrNXV9X3l+p9waX
qVPb4Ods1xs473xLvQUio/yMjH6dW5k46qMY13qlNhtW6t6+B3i2s8CBgjshJaUELN46CPeOVRD0
UM0NM8Bnb7SG13RAo8ihhpgMZsKmeMszxT49imoonHvVZuZ/sGsoYvVsvVgBc0dvsMAxuhlAz8rz
tgEGvuvQQ31NY+hbs2Re6argVQxM4zTXMWlTZh+faa77uUimozoj34RQ1EWLxS9rcYiCqvOEiZZ8
GFmd8SFeikU8x8xH7Uk16/Yy9HgOt/EyclPzStFe6oipblWnu1I42N6lDrcRTNhBaVl/dH3KzMOK
PpJUR+fQLF4tY7S3Yx6x/l6KwH2evQ4eWqvFftNdUqdJjiHLg2MaONHGKCAAwMaOTpZtXnRhwN7w
Rp4oTMAGEFfE92J/UOrLrAcE14jB8PwjcKZle4kBs5eMNFRhYImmtXhdgcD8t1A68kU92qZ4vvKq
hkhqBSVIjTHzWsIs+DU4yJ4viQBl1n09OCoVhltwJDo/8eBYix401iSGiRVnwLGERp4QlD7woBan
xpxeF6dxqB2BvRlRpVljVznyzJH3601ulpm6AM2cMIVX0iE9OWugizyzOIHI2A8TjBTgSi+d2V2U
Fv+n3IyTjd5V+byWmLnQwkPLAn/mO8OUwymY3Zcx1TSmgl129kjNHeOm+piBG73jtQHasPgeDlH6
ruZ4wXjtp1sEPNwySuAsoYJ61lnppDxQjudqz7KY+IQBsPKUTSB7owEumFTKUgHsGYAUmOoc09rl
DMWsveEPnR+yuGTIHjtnU1sx8BBSCoDginldoJgWOYXNe2GvTYa850GD0lsDFFA6gFVJw99DciR4
jgmw7pM5/AiRgkN8dIvrYrlxnBGC+4I3AqC9wWYP0EHSpwrqW/XfrGvaUztku3qs+UyCCkycJNip
CSShFh5nXR+c8GuRl8YXJORR5ByveiKsfToo15kgwEJvxc3dXIwH4m9qZ+xjbwzJ1m+8ePYOYWS9
xKTS1qmOrFKr5gj/GSDG7ZNr6tOTlsZvo8oqNawEMoohlOHFpKkK0LVJGv4eUKCPuwKEyOpua5Pw
BstV2nfhiHT6uxsc7QZs10UaW5lYCJiM09qCq8/TvtkUqe29wgJwzur0NoPgezUAI9i5aLZVnHwp
mRggX4mFYl+STJXVOdUz5nxlBkBTweW4c0PmT0YK/MXa5KIz1lVZ9HvYEcVbZ9bNHptPay2reuI0
4I1raxU2SvPMdJn/p+3sjV6Kz8lWpl0Rp/MJ4Y/Xfgbsbbp2chZIuZxFo9VkhpHCdHon9a3arnYl
NHBDwM5QEiTmMn7ewtRwB6SCnZAkY4EL7zxmPqvos0Gcg1F8k2XnLgQs9j233zAtaw/ZgpkpF1xd
CMLiYDrnaMGN1sakHgBGhAuSVBaTHn0oihH48b9Nsl12z5bXrj6WguvqtdDpcAhPKSXQs9FBTmt1
JTbBdlINJobhW9yAFAhuYyPSrYDOa7cG3KJhvCFUjrohnnd3XQ2JEZK4ocxkweDGDkrei/aG3NEF
KSTJ8cfkNuIILsuafSar/BK5Kd9oq4JLtpebyUwECRYW/95QF6B93VZHQahUdtMCKWQuC3CoB24t
GrweglWiaEscgVYBFssnq/LVUfJNogrnMn2a/QCKeblwzXJGufXAJ9p4rc++hCrKxnHOpmwve0ZO
y5VBFlH8c3y7nET20kJ1WtlOlm7kr0zQmiYBi/DZ4uq3E426kwojjreG5D4cwHD+7Jb7N5qRs89R
o5bpYFkk8vrLTVyVBSktjO9kNcuqXVgqOv4zy2/KwX0KXDf28k/Kn+GJcxhVA+IkfeV7Zfkpj0tH
Acd8uY33OywbJV4qD8i6WAtp9NE2lnq3Q2oFTyZAH3fsr3waoN2SoR6ndPRVvf4u8cCyGIBRdzX8
OuKpSI5k1WBjRlQ5KWO82/gy6X3HeYWq+NbDXPS9Bq97ZBygNrZJc5P33k7c80DcZzvXBsO6NUTo
7TF1J71VHFOH5V8botn2uGlgh3Ug1I3YyNsl74bcKjWXtK7clE+BFeoBeeVu5RV9fsSP0QN9JjeX
AiICz4ayqzRWUegLJjNABGDOKSua2f9tUx7t4EgBEtk18uN9c0570FB2tJd/b2waYtTNJm6TL/Oo
H+WVu18lqKWrwkqnjbzW8qokbcH6v9UQX1kg1vKeyCPklmy7Pw6yLgsjxTGk6UIgmog+Dt1V3vj7
oykvzeNpkHtqIp+rCgz7Rl4K+SP1vub6tKLQ10TQmeVa1Y92sQ1B7vJ+fc3c6WeAV8YWQ3iLp+6m
VXkL0zbc5jNE51afrvoydMjPdhbbzm4WM0hg7PhWKnROlHAb9ISsJC/+nz/822+Qm9heQXbXQ/3e
8373UJPJQZoY+kYOAfL73iE3vrcBZI3XFC7v/eLe4RS/vTW/gSr+vIIGabwigjU5N1sjzLXZj93w
m9Jlqv+4wgyCR91xoXQ/Bhe1f80wsdzK39IH1TnFHXmLRmM/r5ssfGoHXQHmsYxDy2stj5Rb/7PN
68oZ4YAw2cgnoY/TLVMYli7Lg6CPSDuZcKwfj8/Swa5mOpj6ekCCbS+f4LGzhv2UWyxLKj93BoyP
3AVc+T//rl2khyAEK+zlBnCFBZDyePbm+NnVFwCjUdj1Im/D8LYMy/JJktVHW0H0ZxmRLH12/MCp
BjAr6asjFMZI2V8Wj7f1t0f0vin3z5U37L3GXMsn4X4ItgI75aNtSBDIsZAFe7NDofvweMMfz7Js
k1WxPIVq328bQHq70Im2cp8pH3bZ43H8n4+grMu7Jrfux8j6ffOP/bL6R9v9sS0r2/5n6MFWjgR/
ah4EXLlVCjymSAG59TYI5+XDoXsQTYXOQnXSt/hQkKdnXiDv+GDrGIM653xuLw5zA9aHTzoRi1kt
Vi3UiRxQylB3J2vBqs5jeckHt9ua5sxUotHVjSoKYjc9AjMrErxbySyY8sUu0pyHeiOi8uxk1W83
Xv5V+RzcX6dHXTY+HpPHsyK7FEPa7nvsB+XDKIt6Ga7llp5AXzJjOE/y6suTFOAZJzArPHZ9AK1+
Ld8SWO20ys3fWgfX+Cu3EFGS65YJ12AfUt1XW3IpQi5YFyvpgTg41JB4wTeMif4e9cDdkTHx5TWW
hbzt8TI9QSiXNfKU/sgn/ejFRrZV5/GUmCUCZV63l4OMxqjdwtktUc/dhIW4fwGM9hNSfnaQJ5R3
Xm4x0rcLG8aOhs958F6xl3PvmOUgsW8BnmfbXD4Rj8FA1VTnwHGP36e3o7bpJ4j3j6tYZg4jabJ8
ZjI3szaBBV1IkkrgBfwFLtlgJu4hPyq7kFuDcmKgizJqln/XMZOTLfC61W5yncMEMId87g56JBrF
kb3OcAy7z67uq6hIEwU5N127D8JwqV9qIzG28vzydwV2NB5a/TwbebtVTeMi7+rj1sqtvOt+xsYU
rcaiQOkfCvk/C7THwKHIb7+s3yd2LE9LHGlYPoDx97XMzmHnt/nwjCC7uQeaVh0la2eIuurIs/B3
GWbZ/f7KO/EYYx43hg/0L7zHV+bk1RsLgjSyGI6Bw0nBS+Aygm9QCPRLLpm8M/KxFiqxRwt4cFDg
G/LvYC47PEb0x528P9DLeP+4CI+9ckt2+f+firnaCHvpWb5PcqYgf4ys3ufij7rcujfOEbYfTGgR
ZpATXaWz9yoei7KL/LP3KZfcxGGTV+2+SV77H1j9/UMpf+dvs4z7sWXuroEFPJEQxB6DD72cv5Ic
IXQtX5PFfH5ei8n8htYK8eSwT/ZFE4aqL7vfN4PlCxoBBulEep/HySdVzugexaNtmjNSDhpKkRow
sWUSJv+dR3FHScr6b3PZ+68v5xEmzvNYoOvWs90AT9/aZKnmNXq9BUmoH678IWZ91F1dPciLLSd1
cutx7R9tJILQvBYQQB6d5V9/VB/Hyq3HbXzseJzvj2Oj/L1DqIMxjDFTDpxIuIEtknX55nHFE5bx
y/77j59LrVhFyqD+No2Ut/D+5M3fBUT7g3xcI111AE0v9yDsOiQ35JPy3zfl0fehClBOs3fLdPMn
FUTAFHks4f7ghEiCh9z72PFYA8odsnj0k9Uh+DlodX64//rlSb6TPR7vzH0+c3+YZaun5x35k3/f
O7l17yU3/6zLg+5n/a3Xn3/gz6MUjcRGa79pM1Kzclx5zB7ksf+t7dFF7r3Ps+Xmo5D341GVW/K4
/3nW35Yzsrfs+Mef+m9tf5z1j78klgEfo7m6C2H0La84Hs7kKqr5vlaVL7wsCKVAzoRGxOJ9CbM9
ikfbnOEJCv2OPlVrsHnvJIdbefJH19/2yM3AFCCESMHfn2j5sjze+D9eqscL9HjRZNvjMHnE/2z7
P8bOa8lRZduiX0QE3rxKyJuSyle9EG3x3vP1d5DqfdSnYp+I+0KQBlSFAGWuXHPML4f92+lvj+uU
zeL+PCLbb3BtHNoY1s5jYfHDdd/cZrL38l+xin/r/qXuNp+YT3v7BHGeL31un9DHzlGR+t9y6wRL
8WoQc1Cxd/+NFu+Qe1Hs3Qdk985f6r4URT+vAxjQ/VAqkAhxbiLk4+Fk7Z3hrbiFb7uiVpQnQtlM
q9MyXatO/nR/vZNMhWz8XpamWUYuyuLNz1jIJ6JkpIZ9Cx15vtFMS/F6IPoPkrWGDPxHrnZ7aZgy
MQTxdsmLCREm8DdXfJNic3/diqK4FSwx6b/3ud8G97ovt9D9NINfJ4QsbERdvTzpbmupybQU89+Y
BAPCRfHw7Dd9uL498eKi3De31+q9LC7X/yyKhvujK4o+gZQ/r29R/nIGUTelMbkTSsxjdH/Z3wbW
t3bx/dyPrPEqYfKW7gwCI9ocIflr5njvJo4VGzEwuBfF3pd+4iV6r/vrHxctXw7pnVJaTdqJrMBL
hZQC1wDRg0i5ppDJMf9wFTjiNU/i1eWlcZpuxZUp4i5Lt5NsLerUMrbiG75/o7dn/69g5l9DhXtX
sSe+/DDviOjdOt2CXJkF9ESLQjApKqzsfnIKlmOguSjjWTyitziluAOGSY3qd/Eg/4lqVbK/wjqb
pZOaxcEsS3cxiGBU4ojWxKaqWa1c3Mue4UvwzwJjUczcYWsyMCDjhXyPfBiq4m901TsIzbbBAkAo
w64RV1V8L1WKlEkt8+ciQmci9OTq/AVPDdCd5hbP/HL5xUX96yu6TV1vV13MWcTu7TEPWZycHH1c
iassPva+EX/AvSgu7Je626xOtHwVc957iub7v6QGgbo0sdZbYGOIVZyfea9tHg0bDRDgSkUxSxHp
GQDSfIfPJK2GytqZZoHpmVsdhzRPNY7xbqr8p1BJN8p8Djmu0lPhV81C9JradNhKU6G7cpeSpNf3
+aIOedTFxkltfWk6JHgq5BQdk9hey2FgZCuQQRguM7NfEZUka3i0drXq1w9oslhrBhqL8Dy1cC+K
5GPiDc9zRvujjyjlEf1N5UKNG6ByUBR1KcCjNGZ5ohqgQERmmTxGjgVZUG9PYwQLwSJtYa2ytr9x
DG+6JGX9A73jttOV4nXIdFy1Eu8zKxiSV/jA7z1fJlM8rZ87ZzK+OUTrWdn1fBYclAY6Tt8v/Lqq
3qqJnF6m5MWLKifmEqIO6VUh2C45n20BdELJU2aU8Jtk2S1BBEOGKsjjxoixPA9zC6EkzAR6HAWC
WNnUuVmcpzEuz2JPbNI8t+CeZRlgYYLwRh75blGCH/LG/kNn8WzTyDPKL5VLDTsSSBzuHABe2B4z
tyiPoF7LCD41DyNRGYKh26Q5OUFO0zMfrnN7T6YGy2sOwfYG6tfYjeGlnzcIXcKLJ8efYDWlnagq
Uky64S5C5coBn2kGqzWWf6mhYV9kVkIviaQoy3EYfGYQNESmQ2pVYnItMyxF8ZBdjH3fnpW4dR6m
eVOlpO2Z3Fuoq+lxbwjUNFkqhYUrWs/qjD5iNjcMKlwY79cYh9P5ViKbA/KvxT13P74MDecByky4
LINmAfdUW1mKobvjWGcw3kimzzVF35sWqc6ktSquaqpxs8AKHgwGDuCFExTHEqndsZ439yL35ybO
iaH2oI1MtGmFus8mPdGWiq4pe7HJR/+fyrwrpeXooHJ3goRgM1CD584jYdQ2h+4j7rN3jaV08sKR
+/Ns6eiZyUwkWyEvocR00y+WO9+CLFY/xjomWwEgzrM/pKRdw8F6mBTWko0xNg6lnXV7tYuabZJE
+ZmvQEHy38iP9SBxc6WJfpK17rmCGnSyw/ihN8sa6atUPUYdC0cWsMeVKIoGlkJfwK9nq2pYdBh3
LMa5e6QkmPJF5HLNx7GCTZUlIbvlneH+dbCRfVrJpB/EqapaV86WE2wRh+HUmYJFW/ODU7r3v6Dx
499BMMW381ba1DzUbbPKZLA2Sw+L5c5PnzAqnAja5zVzZVM/ILSoH9Ged2dCxztRwmi3ecS0DjFU
OgBrmnuIOksrvh4U28+yDY8L10AStZH9ELGYdyUUdEf4ad2x6gkrFwm0E9FgQbLYgcGMyWbjUqi6
1GyAbSpLURSXJ03k+afKIidsvj7mMJDoUs4DvWhjDr9v/04SZ97GzCs0Z/P1AzhNRl46OvjTc88M
vQ45ReyKTelPKNzvZXG3DQ0Iyb8qRbNoaRF3uP0DiTNk4PlwronVf4MfyktJrd6ryg+2ndn7MN6D
8rMo1qI96oNqnahQm8pJsghYSzZu4cQDd7Uf+sd23vQx3BNb8zZ/NXRdgp3Mq++Z0QoJQ3QohhQP
w3kj9kSdziw7RxQAUS1Swhq/wf/RURxy630/uh0wB/z/HJLYPfkVsrL5epqmzYHcXodzIRMNXH75
60Rv8SFjXqj1MWlmHQXLjrrRoICFSHkK500GYOIkiqPnQSwMvR7xuhwRXJ+bCxly+eLeSezhoHfg
h69lHZmDI5uoSlCUDp4YoyTtrVeDVHzIUqL1y6GiKD64gTq6tQCB3w4Vn/bXEamqr9qCBI2vDfNf
NRYRYsfrlJvvCfakZC5NdnJoxjI52ENIwokCebNNWWeUWa1YxXmgPMlF0B9ttfqeBYr81Ju5/KQG
1bnlBXtmbRqlC9BBfv06Df6XVTXqwSS15NVOORWLOcUpgWbwGpbSG3pk/0E06oV/8vLIvIg2MoVX
CYK6x2zuOVSvca/oz4oX5i9KvBNd+M1Jn+S6Rn55DqpkPHa+kpyGeQPcT+0Xelyxa9bTgnc22Xhz
UfRBaMpCjmf/kuMe91Kb2CXKpeQ1dSo42orWLEVR6+p+q+Ga6ha6ARF/YRpt94jpFegiY1BXIYLK
17rDFkFGr7eZ9ZWvpIIVrpl6+nbAMvNSmMMzKTTth1F8m+zafjMku9mnRQg6yVTbj3oikUK2jOwC
RAeWbtD99i2z+SBlS3WnCBdxs/aeFZLPYNg2Pfme7EVBs5qwhkUv/E8Vssg/jV/qVMMiKzadjkXv
VCv82goIc1b+nEqGua+TdoS53eXPKorpR6zfF6JRIo3tmQyMN5S88klUmV7N+oLdFxtRHKBJ7BRn
jJeiWEW2fplYpRMlcca2l08yrDcVRfTBHyfyEnIj0A4VrBhk0ZUHhc3MTgTdo9YlFw+sJ2jZVen1
1l60dI3nrHSlN7jvcDuZPN48AGPC104uuyUan3AvilYom6QphN1BFE2MiPCBVL2jKE7S+M3mN/8s
SmOXXnhfZxctIr/HG/xtEPbSNUkb+RR6yIgDD7uqPisvJPqswE5018JpXuKokQ8kK/RXVW14VCKo
8mVsH0UHUQ8XcV1IVXoWVWKjQzkKTQQMVatiuJrjHpua/lV0j5CjXTL9Wtf52m7tEsPCagXGvDiY
o5Ufwhax3AwLLg6SzKZuSxvMrDy6kYOLlmqG9UOgWFiBj8YzhLDkQzZKZwU3s9iKIhodUurV/LXQ
B5CUWkcuwdxN6UZvAdOPrJpswF1ZbkgUL5MPsqjTDXJ8a62y9vFhGtohsyXjSQ9S61TEBgkWc7dm
lH+NZEvu+GlTTgzrFNyI2LPnzaQk3pIIXk3+7j919y5iz5CaX2WnKpt/O15tSIBpzeihGqb6PEgl
6dK5DfqOrC6dX6Jfmey96ENvvtbWAB8oU/NjGmgmZOMyISOun9660r6KroOWHKtQc96rOpNdu4qM
U1I4GLBUFbQUuLAvyJF+SMCvVlG+tEkbOsoFD5U9RN9ahQQxQ7PrB0dv/b1kWvEmTAL5CapKtRCn
t6Z3uXDqHy3rRqQR6REcxlHbErMtoO4WxtUxYY7zuFuALZVsEadVDhkXRtWx4J16NIvA7Tw12lfA
yf803PqI5uJei46E5Gcw/q48+XLkivaAvMejOFtk2VSaJXLC0tJ3t6JoVh0lHtY82uGtp6+oV0OP
jY1s9mi376cwLP1gkl6+twJDWiVKrmJL1Vtbg3zfHV439VHRdGttxul4GfFxcbtGrl94GmVSf2zr
k7HzFTaP9Lt2nu0+Zkg65Mb6+mQ2uf4DTSKwSJ33PHcfD20aW4hU/GlVlWV1jtSm2upa2e9DuzFw
9/UKbAlaCz4Wyaq8+FBmqgVYLK/zPiJ/eIlDXfolkWl5+6A0U0DF5cbPMem/BZJkvStmnUI7Vqan
wIQNzhDFf0BCbW/SGSouS15y6JLI2BAOSB5spEDkONcG8TNeZKY3BR+8gD8RH0o/VR8fZLKTGGEz
CI99W/+VQkZW2+7ZfzK0unnsWnKW4RTXz07DnLDtSuWBvI2W9BwcltBdWS7BNc/bqqqGB9VgzUgD
OUkPk9KmB7FnWRVLgCAQTm0M1gX/mkfF6p3nLHHelTGSTnrnOFwD8L1VkFR7UWw1yHOZFbU7NeoA
UymMy3ZtQapbXtvOi48gfVH2gXzqysJ7CavpQzV89SxK05wBbqnGg+jqKNYhVAzvIkpB52+apEge
9Vz1XryJtcTcqJ8KzbJevM3gpdZHxE/lphnkZmM1vf+Zq5uqr8zPgowsLHPKatv7ff6Ozd2yM0L7
kXnkEZOH/Fx5EvB8H/FG2wXK4lY3N4Q5K844685KlmED7GjkIQK8poXaL2F3aABTCyy/fbl3qLVK
c0uzNdY9loLndt5wY4xujTeyK4qigQXb/FxPuG1hWX0g2YlP9tuS7AYMRxfE7vKzNm9MULwHW9JO
mVVOj0QB3tsiHD/HcE70aNBzwIECuZeo79HUj59DFRrLYa4P5/r/7m+DXLr392yP85Cetqx9G+Db
P+e/1/+v8/93f/G5atmj3Hb0lZ4Z0bJnwn4t+rG6qpaubsy5DlxGdRUNGZPfW53oAiiyvhZz3Zdj
+eUEZyU5m0jlN1FsjFlt6ZS1vObOSP/UydhHO5m+vncTjUPkOIuqQm/gFw9S2hgIJtF8DUrV+yuL
Z93t4Ni46aDkD2Iz6HxfefeqLpS6XKlBLB/9EiEeLylRgNAuH5t5I4qmJiG6v5XT0u2YrsF6/KdV
1N+L4ghRB9vukIUktN2rbme6lxNeetNgPxRcrm8d9h8QyZyPGD0TN1WR7RwPLak6WI+j2TnfNAB0
RAud/sGwbQxHY3greSKHrL6iJkZ4vKsLaa2pzvQGkaHftJxVAE9fkWXtxGcEKel8XdkYJ5ywMT1v
FRa65nNjXvGgctVeyBsxcB3QtLVaN8NerQKY3f9x2LmZ6xhBjjiXyZdoEJsOVvfKJskKJXpn7fRE
L4DrNN41tWLpCiC6ddWtg41YPE0wXTTYMUDILX3BEARdTDRUG6lMuw2TP7D42u9Sbz5BjPRvYYQT
fNw23UNYd8pWjpp05w2Jfg58FU8MqZhekyD5TdJh+puDA+zg95KuQ8fC+veKn8xGG1r/XOZ1fc3n
jSYzPAxycIlzB02dpUg1KRtGU5yVBF08yGR51Tt5exb9RTcMnlaYRo4YoAGniWdPdlLm8ZLt4qsP
rGOFL2VyATqEQYSBMZrWysMaH7TqbPhtvCmR1pziFFGFNujT0bLJLEYdbx6stA93OSjjg6OHxo6w
R753xqnfp+Uw7CQ5LA6plmPs43XhMa49EE+9ZR/jYsTrtSJIEraxt46aRsaBQa7WtpMPCF2BLgOA
6i6sTxSrJLLaqwftCW4wuYO8ccgGKrvuaWqx+sHceXgODfDIrb7o2oCglJ/LLzVr0MtgkLXXwbZh
ecM9fcN7pluU4TicPHyoQFBniVuOQQgJC34cv00IPrxk+h7X9srDj+yd1esark04a+2n8Ilc0t+h
KU/fpVj7TuAXebnhEyj3bXWdNvw4e72+6eYz2BH+HeSBFVg8DEyozBFIJykm33PyEtVW/+aQa8AU
MO0PsFGHSxVb6kzjn4CuVSfHGFtQyDwBzIyKbVorgGSA9w3nCFoLg/Jhm+lS+OxJjnW2FNS0wgg+
0Dskd4bXb7ukH991k7mTovjPds6TooxZDjZAHt5DEgBXftF3W3GUGsW7SuuVfWYpvUssMd+jCIqY
qs6ZwYaDIYfXLG5V+ggQUXQRe39VmnOLqPzacu8+pIJPyAfczyPqytJGh8YC3jLFMfBsFA1Wjo3U
vrYYWO4HT07BV3BJUnjbxC17lB5zEaKdsxqbHJ/LuajqI6Il3ch3ougllbJAnRgtMHlAJGdaTArm
jZoF+D0V+lgcBicucbBgT2zufcSeqMNpnN61SopSn5GN9f84bgIYVSBQ/69zi+JfH23hI7BjJLT4
q+5+iPj8ISymfZq812MQPPPO9RZ5ZBk71UNb0WXak+xY3kbrA2k5ZXzNlpNHF7PMt6IkDtI156lp
U+dkGNIWdNF0dtoaSWGTNW/dYJULrbf8b40vPSMocn7qirLObF4HcMCXvpKpIR2A8rZp9JtgxgN0
kOh7GVYRPzt18z7b3S9joy1OxLkPMhD3E0KB8pQpZbAGZzotYl0uT/cG0coA608/HUuevLGWcvtK
igzOzfMZxCGi473YmYO1sPqKNcv/fMiXU0tDjF5I9V4TclQBZs4fcj+BKCa9vGXxK9q7di9Zx3bw
MSDCOhTHF6kLkJCo1kWH5HhJzPntq+RkGOiBfatD6YulUmJvLUIFJ0vGuCSSQf3finMdTt39KZw3
oo4UTGWFLxqrIHPrvUH0E3VlJadrvccVQBQbU8tWIVgYt41Gwvtl9T1EuODkcvWh+CPyt64YX62C
SXs11t5TNmWdS6pYd1XbCBqmNaQPtgZUJQLidhqNrt/mZNVCcAzJ2ce2amckDkyQ+S3eW3J4zhK5
XKfMdS8yrF0iBkSvE6OSCKzn6Qt/XbAk5m2/xSYEFGPS9U88Rd+9OjF/FIa3lwlk+pBw0DXFVcxQ
+iUvGhN8H0EGFjTa38PoHL0sy39odfRN0olS87YkgZ6sIcPocMPSQS0YID3TKe1fvKqvYZozgRCt
gxUUhyBFCihaMyw8j1431QvRGiVBiuclTDnROjZmcq4k/TOez8SKR/aQVOWTaIt0m5gToCXG5OFD
0cjSOcJJiH3fmMIHsSc2cup/TKpc7u5VYg831MCN8PG5HXVvla3U2kQsRC1EnVUH4CbtGt0pcNDl
vd/9c+Q+PdV6bu69SaXvFOFKhRLpaYidgiUij8UTJVEOjt0qBxkdFZr1UNkkE6gY0SA2gw01aCnN
fSpJGsv1/RjFk34UUwHZ7j+n+auLYUVoyMTJ72frsOlYdtZYuLfzimYvifiIv3pOpiQtscPSXc10
EILNp5f6CokgCta/DhQNt48Uf2CQyt7a0fXXW50m/oL7h49OzC3oWa28q4PG/df/6d77z3mVn6kP
t+H2N8xXQez99cfOf9ztbxIttw9ti/QhAuyKVHxjNLZ8yOduooOnV4R5xK5oEZtRXH6xq9st6Ib+
u8OK0Elq+zWjDezUhvpUx2G5rDCw8EOkZn6dfTPyeoShR05jJ+/MwJs2ltP+Ii13dBPAinL4o1Nj
rCN1Ez8KBz6Y07e7IGl+VqnnrBkzHWwQpmGphq5ijjPK1vlhSlhkR+1CqniRA5rVweHbDjHGGncr
u4pfmWduEeG96HXnLDoeO7ge43PllSQXty+KP3AyZH4QseNzJ9dHK0J/WZL1REBnlRDdynX1W5D3
R4lVzzHHEnEEwVDMC365xKJDjN53i46YaaoTH0JJuVZNLF3kiClvgZ/RpfQOOmMR7OXmqn7okEkl
8elWp2DispjyPt3dj/KJ5LlpBXIJ31TpIhrQoH1rJhRXZdMh5Zye6vKpTvT+0jMQaqwKFnrGlLyf
SBkBXhbxh/gvUoHJCg452B6UrQXZoRkWA1JT3SHf0EjOnTLgADZvxsS7Vj06/jQ/WH5vkPXPJida
vERjNqzVHNaYqMsgMGwmXNYImP5T104MJECaqpsSF73cNryHdN6Ao3AKq7w0JrimpIGLMzCGuUzz
Jky0YmuP1rgQRd4g2iWCRoFgqL5V3etrU38LjUbbiypbKlW4ZMOEXWidr0Sd2Giqp7JMBLNRdPmr
AWKeNta3DxbVhpqzvjvm2U58sKjzgn5hOo3mNmPFivX8R4rGMJazg2ECIJyrDMLqZ8uS3N4Pomte
rHIEwZdGUcIra+a/h7D0dr2inQCRJ8cBs6qL2NgTrH+wVsb6XpeMXYaJG2T+WJYiCUmjp+F53e5j
IzYuBPuN27FtaK6m3MP9KGjqZZbZTNq8BI+hySjsza2MQ1K5rvJEX5LnS3tQGOphHjxHtf0wOYwO
uqlkrahs9YvjxNKDER78uaCF0Z/NYFQfLVHL/agn87QQvQ/ufyRm3PsNMZSjZOLVK05kybmJd0V4
wfCuPRf56N7uqKkIfXKNmwVU5Pohr1L/qhMku6pR/lR4/nAQ3cSGIZm6wBao2Iqi6KtAWXeNksxx
cZSoQ1GRIEmIT8zhhqUj+84lyTTnApd72mta++l7FZSQuV610g4nqWjhRTbKf9ENAuaOlfvgJHow
8rvIoaIdwon7Lx/DZiv5jnlBLGpdcBArV0pg42UwTNZFNCgNcE+5YHFGFEUDwBT9XCYMGHHekCDH
Bg1LyZq27ELev3FnHO99A2KnmJnV1iZRy2htj2RMgLMMrgVqCBd7lnilWZDRllZTemvN0SCHw2+5
gnoOr3pTow3VYuIHA/FQW0swFZq9TMSGscuEWxZunuo0MNoofOzwJMxCvJnU5wEe/rM3F+HrvWUN
Xn54azjk383WKh7m0Huxh11zyvr1vplVQu2cwij2xKYXiZLzhkktiZOiEnRtu3FUVryHCOBLPj4H
t8SrOc9bZthdvcvqRJilYRY7Cx/uG8bISB1EORWqh05P3/RZeNTOSppq/hPwJkJ5ZAr9kVECdoMG
SVAA7u5ebNSyGSYMjqqZv/GfXTVxfoSxCgOjzsA+iuaum1CIit0I7AzI/zhimQNwPot2UPZuV8we
sSCJ4YxEtskSoriKt2ZgL4c5KrOBfYLdAQoz5Av6Sho1CYld+2ts9Z8etIgkLzcD9l+uoTz5+Dru
87Z7t7ishxA7sHWj6J/BqDurYc6qjTlN7hx446Qr8f/er7bYE98Aa1jBSve5VhIuaQe5Vd0q9vVt
g1Hb3tTyYmcySYjLqFpIcrvpdfMl4b82jAGFPqIOmW+YW0CpGJPbAOknyXCjChHzLErL5oxra/6y
xF4KtGFVggXhd7dT9jVkC780WejSCkh8cTIc/7owSJS5bqZTg1C0lKUkpR7xfgJuZWD80NNAWmnG
Me+rYV8HZn/baHo47D11vnLp+JkqarlH8lvunawEOi52M9vplJXYFdarYk9sYssryXZyoGHMufP5
bMdSaCUCHQYd/3pjFY6V7cIUEMCsEZ3/TbER//C92KYaZBkF30xv1jBNc46iuBy50JyK3WYi4JWl
1ujevxlxn96LYs9ReuytEPDy8s7hBLLR5rS/+8Zo9WDT6sYhnnPvxX0gNuFc7FniWE9hfRRVhWdg
7uDbjEaErUEnHA1MqeP77fL8MVHqCvdRLUMDNqvGbrtWq/a7GMgXInmu6cyHKHVsDMRGFKMQCrES
Sr8rhpT9AWPIZjHVVocrihQNB8vOXQ2briYfxoWfYq0b4E/tynbJLEaVvQ2xn59OMjwrxQzWZTyC
b2yO4RxS+pGl85WaduhG41Oal8ECRhkLpVMRHE1yYU6+1y5Zb68X/ZieU4WfiMwpDdeBsnqQy2bJ
K6NgCZ3IYlG2O3AD89R2kq+o79Xt1OMgZNp40lpvTdVka51FGLLY2w4vltpfhw1GlDiBS13K+ghp
gi4/uLw0ogddVczlqIzSypMabGE6dQ37Hzzd9KLpyS4rCuJ3WBKFtf5R9iWehWOyBr8UrgyEfnnT
HgO/khf8OKJMDvLcrRFkBO0R8Cv5JBFLupLM0qsfEVRBS7UEyhau+3L2iG40snAJUbA4vZwKtcff
2K7dAkRFbRNr7IbftcWFsTsHqxSOnzrn6I9xtAwx2PKySIZrikVpqBCu7mTAtxr+5yOmmWX3O/JQ
ZMtkUi2HybA3HqwbqWi2jRpwEeDQhbrJldYDtOJ1r5MX07869hy6xAiS8Vj90+Kne363KArsGMvc
ZfFGk0aEwBL5/m0vbRhRTEvWHz8ZPAcre0S/X0hmDJuINB17Yuypo82xwaORvsk/7mfOuI3t6wAC
acuKp3wkmRb3DBsHBjnjiy5Q6aKZb32AwbZvy3httTrMKVRPgfS78fCWqYbTfAepkdmckmD6ZdC4
zGp+KEsm2ZLlnXO1/VGm0JFUHtGl0neYNY09642BhWOOHOkuAdFjHtc44JroxFBwuwnhBE1HFD7F
crI0mxkpAmt5MajNm8fvhQvldYEvM/6gKUs4Np9llk4IE2LqlmTljBC9jFNbSuvUr73rCHF9Ku3v
RYKrni/738ZOWjc2E8Fe6dx5ANiZWnAgV25tOMFPCQ7rIh/wJlaG6d0pCVgQgFSkXxYWiXCNtHCn
KUTynEi+Qlywl9qYuF7QPY+KvcYIl/SRgFQsSZdZbWWGJMU/4lJp11M5tO4YJMVasl8DKcsWRpR6
qyrJiM902dowpfw4BZywb4gMhory4A9RA5py3LXyN2b+wdIZrW7VVk91jFVrhV8X8fyV6RQfStOB
ZwGQZGuYHjfdKxm5GrCjKFji4pkuGA0qywn+6sLBMHXRjEO6iKxga+iSvOhAdpmR/gpIrNRJkgTz
lTA+KmU3i3BfsSGGykq7VTTfoG18853um+eXFVCn/Gc0vU9qDHwtCX6QnJu6tfqCheJLR74kqy7Q
UvuDAzJ1XttohtZ2ibUNY2sRMiMJ2PTU34RvQJiYH1FvnPOBRfvEOeoq3VKlP2kyo3/e6dGqw3W4
KeqjN7UYyGbjBnteE3fZLNiO33HOJl79HGftp9JiKC8340WPGPm304zrzQkEYo3OQp/OGzoDMtmS
MwzY0OeeWFZ5CxAs+tZxkRZVgSmwpEm7YmCQFehKuWw2XHvZTSwC/lgKHLRiXaWGd8XbsFmxtBMt
h9J6MYfU1bKWF4EEhjZJ3vG4T1zFYcG7rppwUdfpG/miiBwb5tBDHOKXRPamWWEkPPvEkhk9rGop
eQXmfwWdZi/qt86EQFeGMbr7fmeH6s9cin+mofqjLjXMAivI/DJzKCLcm6xvx7WdslgQKuSy2wl5
RMHovytEQYcU2F8/5k9yVJ7LOVCVjfNC7C+ttrBe6PmDA1Jl605fwL2rVoNkznLn4qELokWYm0RL
5kTd0h92ucKPQkqOkAm8D9YLb03TX0bKrkrDB4tEjEWR5Oc0zn+nmrUrS/NbHTLxGvRLYCepq8vJ
lkQV4kFeg19L76Grt/t9g5uZD6raLclAX7VaBJGn72LXlHCjV6VmXEhGNrieJv2wIRsFXkcieqit
dEyl1MYyN+NQPWPzxjJ0qm+IAmyMiUhmkL1kg7zWcfVe24FJ/jA5K6HBbSbl746cR/tu6Qf2zBB7
7LQA2njyOk5N4sKfeQ6q6Uc+mG9qPl47c6mmZrk2/eE0geaMTchzNf6TimmecjDWdl7DGcxVVtT0
ehd7Hmna5qYPJdcO8br/GMPi0/GTZ7Noj4NJTqPcvwZNsq3JwYkH7omoqdcg2UDTdMcAcCAJbYDR
qsRw44IZuFS5WsXzCVXeSLZlnfcEcUeYcfChgQbgXeEbn2MzfOJNnS6sRHqpbUA2Tah+1Gn8owen
p5XDB/qyX6TtkherbaYu3LV6+jwiI18mcv5YtMDLQzhMXUxGNdfjScdEbJOzDEDOn0bsqJ42LEAC
U6t3ftte8TTCQ9AmPt431q9ar0FT8AuLxzZW75kO8heA8kLSeywv5QxsU3JUm+wag+ZZKFNvrHTH
2Qyms/tIawB90IZ2+WA08PZjkuVH0iMCfDRxYz9gipGf0Q2TwmeBTVd5IguPyA5R4cb4IafNMZb7
95Y/iqnfW0gSBqTP5NWppANvvieSy4pF21pcev+s4EyfG+qmifrtkHvrelv32brmsvCSYObP2uGw
YG0vZPzfgwK2inNIlGrb4Kcm1xiLDc4xzmF9tlrMekq27kOe3t72fiUJFsox+WnZUL2ZbXNUnebS
2skSP4dr0fifRsq8EQkZ1g198mGhqYdPmndLlmZwedCx/py4N1gRABufMWyolJ4RzbCyNZkE43aj
M8/YOcyW8/SM9WjFOCCUiVXxuLRvZkNQeUrsYQGH5yGJhnpRWhABZZ2EIy31n3Mz+VU0Q7VIm6R3
S6fFMRLRYRXIu052Hi2NQeQYQM7O/O6g1Yyyi9b7bBueu6lV1yYwb6vuThrRO8gpsQvizpQSVkNL
D5QouVMgd99gEJLo5BNC04gdVp3GRba4jFieTLzQldRtVctB8G/biy7qUzd9qlMYUV0syWtVg9lQ
V+EjBvCNB9ueHzhGklfnpzy07VEBRMZszNjaXvMs6SPYTaf91BtI46MUkvfSfla1s/Y7kKJ1iEex
EztuQoigYoEjITHezWSJh4dBWKlHy9InItDKckrEOt6mU2fvMJl8s0LgPfyCt13xU2kYG489j2cO
XycKj7qU4zDXw1CMuF3K8FHh9eOiTiKrCf+eKSyPfpj/xmQ0WOhKy7KS9uLVNkYl2XcFcp09Vagk
FBzBvNDGnzM7tX55MBks+k12/j+6zmu5VW3r1k9EFWHAgFshFKzknG4oR3LOPP3/obn2mnVW1blR
WQgh24JB76230DsMDckXwerqhIDomVr72WZo4ZrBkhWhj1+TSQeQ2P14th1uNda0TuxuSRjkbm4R
IBU3+KhWL4lecXUMrlXP6sXss5FiPE1WwqYGs1J4G0H024NntwezWByyzBG/t3F4MovB03RzpLAi
NCOSeDtY3a0yjOU+UpJbI6AgJ5M21818a4BMVdU8UNCG/RaRttFY2RpA6MkKg0/8rfBOTeDshVrF
FcBJo/wC+n1ERbL3LWMkGbhlWnnOSmzMsLgXqxS27W42g3rd4IjpDLEbz+ap7hy4qd2PqdwQtXyM
CGbNAaExfIR7l5QeUsbbuBdio+bVGyYLN10+4/hcLBbN75UguHp0NMT6RfhUCkklBAfKBiRYVWpA
3VlE2ExCQc/tLaQlk2hIObixhbjHmlCFmB9xhwVkP0xktlv6RhjTo65axyrmCgz5DyeCUAmmkj+m
9Pt12uI4nHmhZm0ja3yfxxuYM08pjNQVuSCVl2n8n4gSP6PEgDYy069baJXaaYHgzRcFZ76F2+bi
HvKqNwdF21gEHq0cU3kQhdj0GNwui1SxwgcVKdQEgXq7uMuR/pGwsCnGAevAtz40PnVLmTa+3mOW
jIQUR0Pa0zTF3o6K0HQ4+wsF7QCFCbGJIfoVavw2CvFISoxfw2rzlTUC95u4JrFuAiGa2Avq6l1k
qzqucnKdkHK6UhzOEmnqHwAuP2Qol4c+YWqtM7ifiCpKdO0ew75sDVUGAaWhrdWkMJc3eBEY8VrX
GezbyVaY+NJq47iTWm9TB8Sli9Vcg3tK+xprFXbU7UGJONuKWqyatHyK0xw5knWDMeZ6Lqifh9Yh
1ReQYmWl4XYgcRzXzvlsQWEvxfekOV9lNsdriGwlp2l3J/PhTTbDF06iu3maXEvX3osxMnFLHrDo
RXzhj7WJP8mQu8xB1FI89Im86xobWUacnXq7Y4BSqQyynbfYbEm0z4xHv73vhIpVNx6iJIiRuKNK
fz2G+Sk1xVFoFpdu0JLnxByjVuWlpOvoi3xYh5F6S+DIk96Tiul0+SYIp/vQN3u4gPKOgQoBLrGP
Z/P8ajv3tqVAEtEXL76sHd22jSmwKTCxrwvWsV6sJ1xsiTlf9XXHvCHcKmV+ytMnbPMchp3+jnPS
rcvQ8MZYoxPrNXbVo9xTdMtw7ZsmwLAT0A/uAtngTgfnJJfeUKmvSpoyaun0rT/iuTf6hOGl2KBV
snODvv0KK6j3prGnvmjylAJjkCuTqpLua7ioyZ5K2sR1OCWlKnJcregtPoY8hNRRXB9ubl4Zmmvb
8fckw9eQOeU0dZmr9HgDxo4+7eX0Uogo9Xx9mwoG0jk6VDSogWeRA1OI7jXJgwWhpvP3Y741x6pd
bgjMSmoNpJW8OmUbIyKdrORpHLl7m6R6b8qBkqO3WsaEDePhkJBoRzp4KH+XPhkZSVie2yDcGASJ
bJxpPJSJ/pkqCHbDGOf3xW+oar9gJD0xEC82ChyVVcUV7zmKpDd0uJSGoTnn08bBBXiagNvhc1Vr
PwlwZyuQBVYoEVKmWnGD9i/1wUKi6Lvw06MqFUzN45JkId9k9BQ1uxCDjRWkJbmqC/17MLCdSp80
S+YkbmnvUlN2ch7BTxzYPEb5XRRYneLX/Y3fzAcV9bCp9PA8YzmMs2+SuKTB4kIwX+qQCNfbkbsp
lyKCw/wDSgzU7/6XfMuz7xCxHLFGaQSdZ718drTxMNWYkeAzR5a8UV/6WnzkfFlYotxFiaNvlSVy
OSynY2qquL5HebeJIvo0ldq/LIdnrlFoIJDql+XQ8upg2vI+puBdgPFtuCdW6CnRdGVNAtb2GSGp
vxoqH/bQtzO+VLbxArb9KLOOahNiqjnDOCO6GunEIU0c2lSWKN+g4OXahGQL1lvV0GveVEt/rzS4
VBmcCQDb+4J/3iofjDslTYAMhfHaM7fUgqFfk/6z+Kk4wTE0xWMwWzstpUAXAaF8rE5UADjt0cPa
Ot6tVWdANMZJGMDq1gmDu/KHhddn8jOgrBzD/i4VdGpWjZ4mHohFEeprWBPUMOkFeVDDIwak6QYO
120s+yNjBYR+SnoWadCuaQKPw+LcOhkP2keQ2x+ya54blRMzMZ/JvnjQrXwtAnIKiQDGBZwg2emm
qblakHXBEN81hvrateanIntwZZhujUF2XawCxsTc/+UcGSgm+n3VnZMKH3AWAGhwi3mz9uYvzaut
BMcZp0IstY+Jbs0Ad81XWY2bSirPKZHEKxkagzsUFN6qCZvB52yhiunywkEqLtSVKdKbwm8/c4GE
IuxmTCmhP9Xdg0zFwcisxtWVjpoqh36vYlA9xoqyFks+b+doHlJwoujj4ivMwh3GFTd1FG7UxPwO
7RqcqmYKSJIqUYrRVp/Kc2IRKFpX6b7siUzt1NKDFf6RaA10UZ2EbjPy4oTBc9zCf/NzjINNj1/h
0IUXGeWQhIdjrmj4O1lauEL06A/Gvd8iofD93zlXHnWihEarCB+V5B3PxNycdVcJVNhYg36e8B5b
G632Jbt2rzvRQzEwWUcB+N36yz87TN8nrX9JcnTVpC3gflXwN0fDeUqGUxFDz/ODD0qID4JVw5Us
+o1ZTu9duejyVG7kSubACJwLvMd12HbU5gtSOW6Z4oVrYwKaVSOdAHgdNCF8d0wSKZImP2YpcUqF
eZ/Zg2CCrrzNwXBUKyyknfyks4QLaW/borDdbMDkLm+9aIheo7QW7m9lll+mkX76ZQnXUi/uMtwa
W5mxuFg1aUtmiz3eYc4Hzyc/HpYTWm2tPKAzetCVHnI6yl9UFrtpwJYwJBs0jlVAvS7vORvhnM/C
WKvMVPHgCtCC5IOruu08xiQlRslmDuQBBeWHJar3dJ4vPT5fjNWsE1fIi5Xg1qZ0aycv4GDawVav
Y1cOHYRjhbSoeD4jXrrBtXbeVqbhmdgbcP/RyKNMXVvn6upntd+R6YCLPjTw0e4wWeePKg3nfpSA
NxI8ZWVQ0XEW5ycjfe5EsiZA9bYO29ewZwS+nILzRMQUxBJ1E1icKOgnznPqb0HEX33ZnkFuLz5G
+XQJ6NDSSvNIITqkIntoQ/0tGy1BoxdS1qKnsh1cnkTLjTGPHq5UgUAFlAE8Lnd0Yw+Ear+WbfxF
9/uICrTdY5tPpvLsr9G9vJrlsS79N8oD+BghJYoPUH9UGOTUGmEr3WQmnp3pO1hGwHrxZFAyVAH5
kMqxkKVyptd8GTOw3bmTG/Ky83VhWgM9/ehsshkrmlmkyS6vT3mhMCDgAJ6dKF/0vasJLYSIfHs3
zgq6yQzLSkKygtEObvpooGnEOYHZvuKWsUls8WRupybTbpSUCVaFEoFJhKRRs0MVeYa2nSan2iOP
i1b1RAbTqBnZvTI1mMbLpNlen/7Zhg19zHXZpP5aIuHAiL/UuVe1hI3LrCDLYEl/Gl9tEWHGTYCF
JcfJrZxpX0gk6Yic3i1wZE3AP5VGp+z4ezazRqHaCR+kDxN7WpvnOa2bbU+FXg/cw/oaADJqH8gX
/ujadFF2cfeZlWEvtN7ZSv9XktnpTqn2AY+Me00D3S1WRUDOcfqmdBiqFgalvTVoP35uc9FQYWe+
/2nEonOBiOw1tgHCMTBxVnP+Jotlya5uomEp2ULlEEo4fL78Ch39q2+gb08swn7n73FixiAdxKp1
9BcnwfTb3JSTcqqWj4uWCYxhQZ8acL537Gf887A9zEmWmHO3n+LjrFr3WXkpY9Gv4nR4yAOmz6lt
7+tSAGnKS6KjJpf2dz2amPgH1e1kpnfxMjpwlAzYcKwPQg0Gt6kNrgiHFHhUZTfkY+TrKqhGZvjt
muJ64LI29nkvCNQx6d52RhAKzCZgdqgWjgSaLPFETQyJQ2NQe7FZXuq4fx2zJWhxjPutb2S/QzQ3
pxanjQB4WzXplI3A4QY7GcwHDMNzQvU1muTJCX71xmAmW5OHZtNwlpGdszzGD9nw7BsR7kI2PVoY
GMEKifVqbPFyGIvRtZ2Y3lmaw4qZ6jaOVO0lcVit8Y6luwViGTPyobToIDrQF6sXZ3rsR0vNXprM
Tj2lFhFEi+AVjxEk7La+Rc2kuhA9WAYX0qEkdgjkEJCqcxfY0+t1xOo637G+TFtnhWBIM0m2BJny
Lv1gMAvbqLb1MaPkzwagSr9nuIKFChJ3Ju5DO9LDKeQu2Xlqu4llaSia+kctxRBQNbB86YsSWhWA
lVl+J3GF90s+7NIJnFlLTWevi32btd1qChhMNTPgk5TJRwfIx92mUFY5pIcmLcJ9EPdLAa2/mUhc
VqCVAXYnY32rZhmDFd38LJbRk/9egbC4WqJQu7bHBswSmmx9EyAN7ChG7nyLszIvADs7Fd1Jf+7R
17lwVErPyU1c0ifGHtaSWNNVIH7R3A3MyzhhcEZItnWISwXl3Wqsk+6uIjN93RBvtBjyH8DlT4FZ
uWkHbjPiqKENwJrUUuU+7iscP7gjhJXw3aqL1FM7qJuMmnI1SZTT0UxiuVAvTimMrVC7aoND5H6u
YrmyktwLdQJb5oCbQxCI5jCAtyc2BPc4GZ+tHJKp2j4xNeP7z2eoPyCyftTEN2kBrE7fik9tbBG9
0m/wYsBFosqjYyuZn1Y1oH1pjAqiWPwgUyfz5tbgZjw0r1j0eLm51J8F0ri535sJK2kaFc+5NRs7
qRewmUUx3YhmmQnV0GmI34DDJ5OaujYlTxzthidCTgtlEAiwG4BALjTaLMt8ztI6c6WW+y6WKzlc
TlSvZewS2ZZjALVckpd05COSiUvYSGvTFUIseQrV0RTxS2vxv/W11trFUQKBicsemc9zbfEXVyYf
iZ4IJCawWNYYyVh2/2I6JsTiJDti9TkeguJOBULhjMpXPt+KFyYNdt9NTbvHZ2vltCFopGfqTJUl
mfV4ll0Wbhz0O0HjTrxwRsRqJ/Itw2IDj5iN05+KkPAWtLIfqiXa+0z3vT6eXowB1WUv+6fGR+sJ
Daje5gTRsES3lzGa2Un5FaQEAesEn6VhdWtpdzcBM1SAQ0fHGCWYgM2t8hv/Zv5FU3zbq51C+LSN
Aqa3id3IESZUJXxaHYROJ2ykI2Ez50w2fezWuJBQ/ZcnMbUsN2Ou7zEqKWbKCpNzTpTa9xiYH6r+
24/zN9YzhFtgFG5Wt3NjqTjj+ODQ/gfmW7xb6NZGTVFQMDLEvaZBZALuoQz9eWDGbJHiE4e914TK
m1ML2+u0msC1KClOTP6kl8426XiCmQ5jL1fVqHTocxD3UrHS124x9hEunhjJmtv2Pjb86cbyVWYb
tD4ih5Ijg2LcKHjBw0N+aJVU3dT2LR4XFIbq9NyP2m5uVFDhsX5qeyYi1tC6epA37jg4GoViOvPb
B6ewad9SixGZ8av30a1Nt08TzF2x70eoRrQD3cgAOnQUavZdjW78EpBHohSEWRPutB4a5bsu+jcj
INcr9U9JB7dSdN+DDaBfxkDwsCsfW0AB8t4cfH9zC/DDeOp92sMY9wYPgc6HsqjXQjkdRkl0QRbH
d4oocc83J065uSxWBVSUtdbT88nFE78p8x/VGD7bXqVisYadxtqzXUy3hyL9hLtBeiXup8x76Yx1
Wd/zF8WcVWEM/GKm2xALXMiG60SJd5lKoHPtG7dV48Q3RcO5bVTrgH/yaiod6IEMwbXKMb2wHYZz
aXsG7Nm1PQrSNrqPaSou3GFjqmBjJUrkc3WRwwMpN1O8CHZb+g5C2yDIz+V3jMiKViF+0FXHd8MK
6DUszIifAE7SoOguuYUyV/kCax/elWDH9FXF2kmc+4Yx2zzmX1Iu3iyC1qhuINb1fCuaOm8DZ24u
0fJggr5lMGlvrpustCLKCOShTCz+2maJoPHHXQb9EU6uzlpKsLqtOLj41/20LivWYb/UHuMuijkP
1JcGe4m1puvSDYydbVnmWszOSxCFApUbmHbRZINX+zQy2YAOIl7VY1Htq7F57GU5b/XYiLy+Ts8j
lDFmx0znjDqttlw8BBvbXYKP8MislkkcJRxrLCp9bCpAhz2jbrpzX9r3ac4/NJ/TVVZq9bl12pIM
743NTd8u8WRpGW/gOnap/QmQH5ixDcfPodNwEZeM5eNOezYsmIVl815WOLmg6KIUyjynlpeMidi6
nEXjUrR6PtLBnhErnjlL0MbwE9fT2rf6lvjCm6Tuxg3G3zAX/bMzB6fAolehLdskehm6g5KAx2jD
jUb+AEXO+MOSi3mUtG81o76rugQYxgqe04n5p+C+FOAgXSvT70h+cOwb2jkyjX7d5lmwUVKSESrN
/pUmHM2sfR7b3l8JbJBdOamubCbWZ2P+FqO9qw1isuNfaXGCzln6VY1oa1XZUvsphBjlU3AYjPKp
TiBTtJxcevOIjuPg1DB8Aj/0/KjGxaPTV9IRX4vihEIcd5LG0Q3X1+VRh3mdMn/x+sDaO1B+bhAq
PmlLzHhQKkzbC/4BUnw3KWJLdEQF4Otm9G1MbeL00bGYU+uSjCK8QG6sYrr0BtMDU/hv4S0MFFYV
1x9mr9Oh7vf1aeqSdAstYz/1/oW4EKQvYBGJNkLVkRwzmKaXLDd/6nk8CdFdqFKxLQ4Pic8enJ0K
hKBmk4iOs3upzpijXKw4FJSzTQZyYuwqs91rIzno2figTLN26uAC6fCAN0W0y2pK3NYxfvTE6Fa5
1bwoRTuDcyXcDPi/6SgzK0hPtR0eWmZpYG4fumjbo0ZYbBza00ZpW2fdzIXriJCzJbpLcWZwA9b6
ot5iq7SHM8mtPFF19P3le2oRJ+aPBonTyk9gdh+JSD7bOpw5+/XtUPG9iIjwQvLWN9bcvAcGIGQc
L3L6mAmaQcaTXtiBK7AoA2FgYmvyb+7rfgPxiRX2Jm7jJ77/e/lZl7WzDsALgGkB/RtHXSkDbZUZ
/IzNeN/o8qdM2xd7ah6YQviuHiv45EuCsxwcpSqfdkBoC3uHOapCarAloGQTeWCvumyuaPlVps7S
Nw4YpX1q/mC7VQ5PbJlm5S3yfDq1dE3szr4fLcwfbiZj2kquoDwothkLt28pr0YX/WJuloM8V+O2
UKG1IX8P659cNi/kTIFG58WlEhvN587Jmo67srPLRI/7cf6pJzbc9NHr7AhKnSpKchnQnZZL/Iwy
QbDztW+p/zDQtL1wdk4jlLR1rmGNAPU6qlQ4vU54M5qztoqj8FQWCqmVRna0UKsleZVt28lUPWhz
JtXF4Ha5tdWGMcBtrKyIYKnudQ6MwxqXfyJuaprSAEUn6Y4hwmunalnht1MZ/4RFtZhOtXsjV/i7
SeUUFigO5S1N2JKBNg3P2hw6B5ANd2zIHrfNSPNGmT+GZX1rdARBYFPNrxGthwyuqw1ajt7bPFkJ
rVDFuNyNJpXgKiM54ql3B/0b07+xZGI1MsQYCXeCObWtWqX0hvLSzqp2yLN+M+RKsK4SirKy2RW5
Rt0KJhzlEd/emHt2OJ+ijAXID6vcU8v2JrAJbg9UYhdgHGmO0nhOqiBX7l/TsfbqvqEEaINbRaPo
H/LiO2CgV8WEUTqBEq2VSf+w2uoi1HaXOenktRr1btomFniQgVgoxZHFH27bwPgsxSEwWDXJCZSM
w34dOA6FMJG5984PGSkfgF+isp+ZoGxHYuDQtBwMmtIwoIwYA/2CYOUSDuolGjrYHtq+DNJsowEP
WJl1O+rOQuWhHC0rghQnuK5lrb80Y/QIw5JyFB8qs+0RauTWOZ+NB9+I7wVrysaW3Tap561Tajc+
d3LEom5XMCAjmtKLY9BIEjvjqF7p1WisoVHyzA4odkp4MU0Gao6WOyrC7dRrG9m2VCWAjQ6ZBatS
SY9irL/9uP9OGmYV8bzSqvu06jouGiR/fvGqh9Z3NJo/XV/g16+vDTUtt5jfMy+bMFao6Nqt8BNI
loF9mdeAZ8rFKObH0JTPsRx3qm7sq5BSVWn1I/Y7yD0EHJ2OG6LZ2N3q+KsJxavUkhsG1hC9IzZm
xR1WHT7rHNvA5FMYghy2ZA+oe2dJkLi0LV5m31nX0yy2Yas9OeSwVpXzFnYLIz4Kj8oAkQKiHSkQ
2Xg0M3JPCx2AO7OfVFzcOr+4YHjUw7zqH6oeLKYNEMMW0johHCPQzi/vM4QMK2eejnnnrKPZJEWJ
XZiYHA18Uhiz2hvTru8NM/uoG7LKFFXitQ8hTe0fHQG8bDjICkz7YWg1CjZzzZLLBBqPBGi44ikh
oBO5CfZiplF/5Gq3VmCpVqSGjpF+sTRJZii+gTGYe1f6u+WWx1zgZc4TcyXCHG06Uh+/Mu8qozmb
9Wi7zBppuwmtWymVcZt2VuPlcHoGG+bj2B70jmlwwDilVr5wciDqEWx1NdQ4SMJL1SVf7cC8PE01
+lK5B4JnbYy0kvvavO207jlTgcBwRVoU6VsFYXfjWBQlFIoDapVlDIifVITthBpMgANUv37zXtna
pqvFsZMSP5SSZMiENRtDC1kAaHbtaShFe9KKqDsBQMyM9QZlB31kWDVKOe6zRpT3sVCSe9rq5efr
hqJB/4hPEbdNy8cL0g8Dza1Ntdn+8zI7KmPvEWtYXa6boAMwhzDF29+DxEMQs47bo2fOTXkPDlPd
Qxd7KFXMO66bDOJdz5Wj7v7ssOyVEmC64bcN138PBJCOSn/Qlf11P8jW491YEV+/HPX6gLZkFyKo
ZGzNb3bd1lhN68KwM7Fx+d+2NLJdDVOfy3UPvLsm2C4xgLaZDBcx9v880Nvd2SIfbv6zXVAbYKUz
MND63/5aZeFiIY7MSfXz380p0WrnAIbR9aDX7WkxET0Vmrf0IptSr/zbmEzPx8qHOFWUQ3tzfWo5
RbJkwM1eNMbdo1MH6UGvwBLzYOi4c7T2HRkIbor8pnVzOZ4GlcX3+tapdho3gKy3vz6NUyfeImwQ
6z8HDvzhSFYhoNnysXWK61yi/dn1+lG2U74wdRGn6ycNEZGNs28HABLsPnRVtqOdVtzr0wjl6Wlw
9KesUvg9VPViVFrzcD2OxjuBMurqeD2QmUPqq3LH31xfbWPTneD0oqpJi7vrg5lW9SapubSwygpD
t7MKvC6GrHGvL8NoLu74wGhXk8HMKr7sk0VzCOuKodbf4yTNNNIP5FtACn3TtkZ0AWIPN8UwpreM
4BfmQFneYVEn10UQ9fcJlprrBleFh6muLNdHffNI7VW7wWClzy3oG9edObyEM352MjXlaz6a+SpV
uuJd1OUPobLIJev8xe7j7Gssc2SDsfGdzxDZU7v4bUcqioyZChOOwu3VkoVjVm/9kYpmVR9Bq6Dk
ZrjQCCuGfkA0MeVOz95zsQ2ZhfwwiDgY7Vx9p7W8kzD8P6MhfrPzsP5Q6Qmo3hrnTWd2u0ridNpE
ZUA0iqNVd4TJ46uZSpagJXD5ui1ISiSVs0Lx01fV3fUFLdAki4Rfeten1xfqCHAoDlKFcodD/dmv
DEbPgmK2vj5tlwMUUre9frRx1Pv3M8h6LqBPM0czh6oI3bmW6kYxNFyIl32ux3eYCW7Hyuz//KrX
F/LG77Z5w0zrusv1+KOiwvPvQ+b9RQWfDUX6bu4T4iIZgV5IC8p2XWXGRIKW4YnLTPFaZYwfMDGI
3Foz2/csVc66WQ4BM+K72fbD3yozPyB4Oy+DpdtEILfIZgeZgqo41UHJC+Mg9cHe0Lz2XP+Zzlzc
6F8Hv381C6xcQtNDPcAXNCfzXS5L62209MINgmG+d7So2DhWht1O1vQ3sPvtLanN/oVY02ZtVIn6
DKMwxjApvK3U5D6fdf1slBlGC4Y1MJpgFtglYXXmxGFQFBTJOaF12hp4LZySRKTbrsIlJc0ZcGXJ
MJ0S02i3Rg6rIBcM/zuhZSetm/QtzjbBSXN0a8uFIo9JghCgYMHlKrvJIZ1sS6T9O8OMwzuqEUo6
TVpfQXqDr4T13dKHr5o2mO6vu0bmrIDK/G/XsW/+s6uBzPleJeN727cmq2+XPMCeio9kn20HH29T
3JaBM67bADy3fVUOoTcQF7oua5Wpnz/cZXpDsnLsz54ezcPd9YF4Weka2Elsrk+1ZT+tR4kbGKW5
LVnaCO6OwbJx9Qn2elSNf94XxoDKtu7XNwzBv2fS/DCqAumH63/blg62N+iU6AbtXUGKChzLATEw
uoQ7A1fhNaSd0btuGwrbv6O6h6OP4yYzIfa7bpODsR4m7Jmuz4bQz85YlO2uz64HQp/m7GLS86Az
c4zrgylMn+BmrqG/2+Bz1oxyLX3f/bsf84+1jrXd5bqpdOwcS7d6V9REqI9p2q5VfYBdAYDSbpRY
8N0RBxl6qBHRYypzApalNxfJbQEiwLIRbDJx/zxvqhoDPnDcP3ten2KcD9S0PPw9xPWFwgzai8VI
Hc9pGxuYoblo/qTursB9rqT8EpyY/5+NgWmpO0UD4r++8brj9eH6AjpUxsHLm+e5hD6eONY+WBrQ
KqyNcw/+cwmyCloLroHvoIYNQx6zuNVLjCrMGT1O0TFwNGT+k+uFcxcFCG+cCjz9uj2TzgN2H+qD
s5S7VYUsRgk79s+LQ1HiCmVOpE37U1551+1dSEc0dOULUxyJOdFIvGrM6DIziZzVwkE5NJKzaXX9
sZ1ILs3HHitzUzlcN9VxwqvX539+vG79+3rvIFxLM+X3P9uvT/+zzdRtbZ9ViTfYYKjkXk2HUJ/+
eVDV5i7q+FtnAV88C6X5qsWID9QyKd8Z2n2borQ+FJk/t5rW7oVliK2txaHnZAauH3jAP4tCY3yG
wiPXbdbTQMOXqU6jFxIvCTVmwYSVoXiNMR1sXLb8KTbWsMJZ//LxPFVV9jOVmHp2jf4amI0Kg7Sw
6dgH5WZ42elaj62oyuh+pQ5GsPOznNa6Rdpl69lH6Whv5JMr9xhmF4dcx2YwkjOEhLHbVFmZvvQq
Q7RJSbWNgoTr3fJdDpB53UtfB+WNVtXpRkUgti+6IHu2p2kPGJl/aINRoHry/UMW9vG9L4Lf68fN
us03WI3FRRZZf/YDpgzj8obl94BByUwrhhuYW4HYYif5GWNJero+GPnYnSrRQa81bSwOFLr0CoLk
ydAjMa6u+6DlXH6Epo0GThz+efrvIa67Z2X5kmVpsft76NSAFiyUvvW6CmnAOM57fFuc8/VZniBA
kz2299encQ2LBXrqfrCbs2Qg2O4bEBDYYWrkFpVSv0w9c9U4F9WbnJlbR2PafBRp9gLNY/giovnU
UY/+NL2FJCsPSLAv5lVhIxNYKTTyCxztBOhbshGGjB2IRW6foRNv0Skv5nKFrHCY07VyFREtvb0+
/ftCkioZOcjwLHvg7kv0rPTEiBsYUh9tK6ycTVNC8R1Gq9mHRndzfXZ9uO5iLvtdn1aLukgMAXhZ
K++iUVX2uY2uK0OlTpfeY6KgI75aR8vL131qxVfdNAUTrU2TfbitftHSKzd/3qJrqVvrgXn5szPf
01kjWcKsTXmHYIiD/PsZf94/+FnNmcVnNFAKDmPZDhu3hYd9HyRZfu8vLUek1nB1/t1mN127ToDA
oO5gCYdyRb+tVds+VnpcH9GyvNATm48qsir8xqzbspFYysbwySUn4vH6oomr/RoeSLlTS3iCbW+U
21zCd01bI3iK/EJ6ZY85gh6P6KiQdxKe0yN1GzPrcU5h2ThFoPxsmK/5P3lPSWrUrfmYcSwPgmxy
HE0jXJdxioAIpsADaKY3cqxbwzTMh7n2AU6lToeJyI7eHFN3Q7Tx6vqqNJh0Tq30j4znMRiNovRc
NlZ9ljDWGKHX0Wcls5s6j83n2iglmooAO5A5i15KBQBh2UH+v+9kltoAqtvhJ3yRP++0WLHccmr0
W2ZLIO6ySh+HFIUSBp7RXez7+EZpbcGIJJXbYbL0Q8w9AjpM1jHRjosj61u7nTJVngX/H08miXFX
pMTfRaoiH8fFsgg/3lVVCXvbdP48rbIlg6GTk3Zi1JkCXOK6tWzKYfCfyuXhz35tLQqyLZR/3nF9
pZ0mEpIH4RNBiLidGbcHI7G7t4wufCgtPCsijN6869PrAzsIaXX3VPaLCgjjob87XLexgyaAA0FA
hr3vdIJk2j44WHlan4ZwyLwkS9tnPYq/rl+1ZvxG5hB+x5yrgOkTQRfLe2ysig5ieU8qwRTqWDTP
s7GMD/6PsvNYblzZ1vSr3DjjRjS86ejbA9GTopWvCaJUBt57PH1/SNYuqrRP7xM9QWBlJkCKIhOZ
a/2mc3/o6fWa1ImVO9VOfl1TmOBSojjdQalydko9ODtKntS3OpWCRBGm3jLi2VDihk1XKro+n7II
1uZSEyzjvkgaTAp0eHy46t5V/PWoPOOjPniIMNwZss0xnRpuhzoOMAAG9fo4QqRdND2O61XQa/dZ
qkaLwAilF0jyx45v4XcjaE961Wkv8BZSyuLV34a6SXMUS1fd70+5E/wa+umu+ijjsZ4VEWnEr2qZ
ak+yW+aPXvshCNqvSmuq1x7F+dDz+ZrcybtVVbqAUMaixVm8knuesTD+KYjK+kKcRgqCAMF0yJ0Q
hUn7KKPbtSujab8mTlM0aCU8Vf9sFTHK8OV21EhZO4O0TQ1vB2VEX8WUirdU5aWtaIf4TvJUNCpJ
b6OLPI2m6Oekd2JUYyqNsRYDKtEqTsWhsA1qZVYT3uUoZ/waL3oGxfvSOKW/G5jnTx4/jXXck5hT
kiI9uamSnsQZq9DnmmLq9tbeu56ytjUK9+LSP8eCNv01tka79w6NgwbZYdvbi4OB0Cffo0RfWEWC
dkndwP0Wp7cx1UC54/MY0W3KBmItLcYyATBD71FC/H2XprVMfno6VSUQX+JMHCqPZxfwJP/u1taq
9lDsb3FkjtEyTNAxExdDcUSp6dN9SFdSpKkqk+nKpkb24R4snKxZOvQy+JocrhZyfa0TnBAySE+e
7KenIh4sOOKuNncGNfnYsa5bBPxurbmmWXMqrdpcXCgOSCunp2pdTiNFQ9WBDzNZcqzgaSQ4zbyM
lBv3mCEUdyKEypStKg2lJRGqOpRRCa7mvQgDM5jzgFQfc0dVT1GiP4rmLkC7tdbxkAuHdHipFEq9
bCGsjeiVDPmIk+Z4xihbf6jS8XprJ9abXRc2OXpKXETFY1igK8R+dHpbSoyaYGZI2qHDV+lFdXEm
+fu71ad3yzLMX1JJ6l9u71bcMuLdJhUCzQUs/ZVQQk94XCzrzAMXPYmlX9XRJz31W1hUPkw0BwiN
6BUdYx8zs4s4ltO3WInTtYiGpNgxVULxiZWFE7LWhRYYBCe03fp5RT570VfWAJTJT2YuQgWHjKUQ
1kmuQfmhRD5LjL5eaGk+2OnCnnw9gpMhVcEJvJnH1qI7R/hf3CMgv2uk3n6RVV5+cHpYR45zKtro
qZqaUweeTRlRTq+byH7pay2ckYgP7kVvbYZ4YgzRs6eAnq51LHb6TrJfSkhjy7QM+6W4SlU70pFN
GB4cKXaex/BevKQttfI9Sq9UAKeXcsOQQm6ZSisRDtHwNuI7i4ZVlT9WnrsQL+nU1MaUEefrpo3V
Zx3WWBTY+zrWqHjIMuRijKz2OGVb+64wqL2EiumCC9UfhiHWkRv63d1LYBhul4zjODCJIrFv8GjV
DFgnfvvg+U37gNESqcMYcKjrESJ5g4FMN3y9jVAa96kLtXgvxuN6Uq20FqKlCMvphlMVd7qXuKYr
E2OGpoizcjRjVTdDeexT+PYsAIDalxK/VhmRzEYzve/+ufHb7DseTgk4QW/yGtBh2461DdG/C58M
s3p3NCn9Hrkq8BezeNVUo1jUKBPek4009/moFHggOdaXUCrmYmhhU+dTO9m+jDHecIMc8CQxyu4y
5k57J17PhKQYt2bx1c2BKkpFz2JMioxdBalykQWm/QJwYC+G1qH61toyHETVVHhTZHTE35C5XTGz
2Ef99TdE7KGuf0OWsKYSf0MJa+gpSIt34Lvt0i0ifRnL0bgGHJDMVYQ9nkTYllE6V31ZfdLr6lfv
6Hjah1CO1GJN0ShZwnamTqJJ4bOMT/pcHuTyABi+2xRKVK2RTUZHVAriuYVu3uswtC9AoPWfdrWr
Ymn8URdME4iQhxDKuXp03PJQkc/MGgQXOi392iWFv0IvK0H+Lu7yezJzWEZNZ5/CBpFnbIb1esY+
gNFF0Q2wI7CBduvEPMSKtnB7KbinbGTPYvKuC9Fe2CpYIIjO6b1mZIus7rCM8Bqu0JwA4xent683
6DaapeOqpUz2epYl3+s6WNApKkIPFE9WDtfOtvSVRVm2KBJMHWKI6HVaNdtRQEBFP6RAhRLYMi49
Y6+T39yb00GEftyZuxFzSRGJdjFCSagfUfSxUKZOQ6jv07VdhseRbyRLH9ebmRBgh+n6lCP0/xB4
ACYrBZyFEEK3xurJdOzogXK6f23PY2vWKGr1BbUN2Obtd9TGeYYBfzl7ue6uPaSDVrYfpw9RR5Gj
luT2u9bJMwSgm68yqk1zZByVA9KpOKA1cbDsC6l6LmXlySujDkkdjLKG1HkxQjxUQsWK7pu86PAA
0QZU+wfvxB4DMnbqnaGVd/eaWptnYzroKrhFIzsPYWBOimLNHgjmDv4fWMtSj8qNOrKsuI1vqipY
yjVbNtEmLmt9UPhD0CQrEYoOOSh/IFtvbG/DLJBUVpUlR8ib5jku3Opot9LsNgBlGZZm4fDtdptK
s4pVPULqExeJjqYJ+nkU+y6UC24k2pQ67TG7DpKNCNvMNZdpkIOGkPHGcTzjxWZLt+scQAAirIbB
X6BUI69FaEXZU0256wSZyn2Aob6s6sZ4yQcPAptzUfpQ31O6QILfk38Cw5JXYZmzpRFt4hAEaXUP
5wraMmPlMdOW7ljmm7pN38ACQz13XHWuyHZ46YbUOOnqe0NuAeIMdhUbZMygvE6dWZlFF1kP5LlM
dWgh2q4dbv6mDaqyExFSisbJSd/FcNESGIq8YdH68T5hnMmgImppUVptC5G0rt48OFTXe7C5AK5d
jG+QX+xZ6VCZDin9K9MEFKD3+nCLXPcaibmqR+Xi1tf+Ef2+Tkxyv0eK66g5dQ9qR616mgB/j7y+
3tQ3Ce78m+uc3gP96HUbrxuiPczGaG9E7qVJhnaNHEu0v7WLs2tb0VMw60A2MPzWnJbM9Hcirsb2
W+wBzMefYe8mRrYXZ+JQFQOaKmrcYCD2V4eryEH/IdatYJ3JXrINO3wor7e53aGtpGGhhJN233R/
cRD3YlHQ3v3rv/7n//nf3/r/5f3ITlk8eFn6X7AVTxl6WtV//8tU/vVf+bV58/2//2WBbnRMR7dV
TZYhkRqKSf+3r5cg9Rit/I9Urn037HPnmxyqhvmld3v4CtPWq52XRS0/GeC6nwYIaJyLzRp5Mac/
qmYEUxzoxZs7LZn9aRmdTAtqaGaPDqm/bSTW2qnatjxggNeKIeJgJ4U9S0vwvsWdFHQOCxVMAuKl
F0b6oRwN7XpIRuWgM7VuqQ3zWaOWpB9A5ecrSfGau9s40UHNDQPNLEAyOQ9Iihrpukjtbm+kSb8X
Z9rvs2kEyikpyzhwpz5bk72rKps6aLJzHgCldfXhQ+Sk8sbwnWH5z5+84Xz+5C1dM03ddgzNtlTN
tv/85ANjAMfnBdb3EhvXvakm2aFr5PiAu8V0Dnu7or4xtRQLY8CZDNhGj3TIdPjVHJYOsoFF5e4l
ipvzRJcNBG/66uwEVomEAm29axrASeXWh9X3V5w35bciLhvcZ/znArj+MaAa/iyrz3FUN08apKlL
BJZbtNpNHe4VF4qhCGOFokqvSYjnT9cYcA8WXlyVkPcb4xmsRTwbrTTeid40iz7cv88/3F/S5E3X
lBAtXQXXU9etEeuo2j3Z53/+oB3tbx+0qch8zy3dVqB86fqfH3RjpzYLVi/9QUakQy+Gz098wl7i
8KEaSFlA7EMtT3zGt+4uQxa1StPtdZxfNTCF0RHd+vpY3pPWgQ8b8YVLzKHBNHNqbO0JPyxOXVef
Ti3116jcMH+0BeuuwsudDZpV2qK16/FrXd8NFfnwEYOYpZyozaZJdPvRcJWT6E/Y5ZAxV3OYnK55
KJE3nlWtPX51q+ixJ8f8yBzw6YYx8IOL7GgADWd9jG7paPSn1rL8+6bL9yJCJHA4/WpvT/g8o8DX
5ql712ooPwJz0eaufhvCpbWeXi9VJb2cj6xP1lkIysNHOgQJ+6C/yG7xOPSKgsFbSy7Jrqe/xZNe
LWsxNIb8JqP+vwYsZF5DcwgOKRzWB83GJCjIjATDVK7+d3edLi81tBD++auhGOof3w0UdkzFZgI0
ZUUzTGgan6Y/K5FSRLSQ18j5f82SoTJ3chukQFwCheP13HQNYwf6Wp4BDwOlLrquA0TX9VAaGO52
UMXLysd0MEnjhZgwKR0XK7v2AU1Oc6mLte0qkzACF9Os2ULoFr0hrsFnx+mXslVmBx8ax0GcNVXz
VFpNsLm15whEX0d0f3WK8eiA/bpIhA5bkHCsLpmasoCLArze4EC1yfhKdj7Z+ADj55pXDq9ON/IU
knv/EDnddZg0Wu0+6VFQdlNHvu+qUF66BvIK9hSKNnEA8ougj50o1zYR3gaLDtF2HTyNu4W3O9vT
nT/dVO3be3bX9tHp64NVqSZqYVSepah70Us2dDpkh3uMkBwUb6cVmRQmr5VWHgL0cr42DcuiTerV
3sVlJgWsN+EiDTDKnSpv1emP1iojWVdDqS5EKIapDkTiXGnJwblo8vCtTk5taCenAbOWE1yZpzbv
5a3TZJZ9p5l5v9YSnmJiiDjU02DfzJ6aLpO3t/bbWHFPUqjcQDKy6/1CxIBRTvLLmTnG0UWLBmXe
V/h85I4RXsRBTYIvY6IPOxG5SIuf3OhVBOIa30KFGjxFdXdr+3SfPo3kxT//gAzV+NsPSFNhNTqK
wiPMNMxPk2sE9j1x/Sz/Avk34aGf+nvh3UNynsJU7jhzozJS/AF/2/186hZhnRtvFdCwHeqrpBec
I7Ij7UUEEY/HuYqY5UqEUt9QNnD7C/OFm88Afv8oMsu7b0vbWA8KiFEXqesOM0GQthrSyvOuHMx1
ETYvASsAduooi9RMXyDFgFsARdde7JSsiWgzlcw5hoOk3DOZrUQ0DnpzF1O2QJqlzavLgIGPDvTZ
0c/gdxfiTTFtp1D4TX9BgqZ9cLPGP3chSJvM6x7EiBJxazCLcbYRYWGZ9rYr+OqIEH7dxBcNOsRA
xvQeY8N5rdnDwcyH4TAWdY6plC8jid0A7/dtgNJz0VVJ8hcnt/X14GA87+FCts4GHCi8vlcuvlUh
/CDHCgW0AY7/dBZObSiFqHsSGMqwsyLF2SKhrmzV2D8J+IEAIgjkgWi3whC1PPAKIwoSsR86O9uM
rNMoTQwlfkUVeb5lS25ipeCMtWOtYG78FHWLGC1+UV+p1TTa+A6mmDx//QdxQLb3HEVWtRfRbQTk
C/9BXPX7HmJE4CHopfGLRwfwr3lRTHbQS332nd8/NYvQalHe9tpr323KFNOo6HOb77c5VZwV+r6t
7NI8TL9vMKfRvWYBYXdoXJuh0e1lJUuWnh3359byAz5UI3xufDCBeA1lX4ukPpFydX+a9XubDiZJ
bSClmTmq36ta+ZKaTvrmgUifpaavbXM1DOfqlH4b1NDah1OKLoB2tUmV6GwjwTLix0yb6EjtB9NH
l7CVJVLYk6nsLG1Vb3VbfvdpvMxgCvItONsQkL/9Pom98NoS/nUyddWKdZR8zIVNObb3EusbxO/K
DpipAbldNCKOwpsoajdfgskIzkFoGNtcBjvnNzV6phU6IHNcPB0KsEZ1YfYpz+FwjCV7VbC4uL/N
fySezWUwMidcp76W0b6NsZUSepsuiGC2jMAoXL15R3ceyT7Fiy6G7lRbSwbPX5Rp8WXKQ4gRWaME
87osETRD0elgujoTQWGpG8nGxFdlxb3LkxRa6nQQ4e1QFvKq02J/c2tqzKhbaUMZjM8KFKmVYXkL
XZf9AzU/dPQtTTvZUojAD8Lsq9bSYepkdtgu/cKUZ6JbnwYGvR/ey7J3kIIiXNkB5Dyt1fCfi0uk
0pM0RUiClCa0Rb48ALBmleFaL4VlfENGN/2RR9C0HHCCsHGHtVSU/XskBXgRNZWLC7COcG2blQ8Z
WnbUBciCQKF/wIIiWMhNBOVs6tSC2iKT5yxFp2jCMgiVeDPPNyKU5LjbGd4ka9JFdT4bu/gpnvK0
Y5Gn89yotGqJQV6yCDBq2fkxCuSybqImIE5FozjgJIS6+HQA1W1kd4iO/RouGkXIdGuubL2nQub6
oK97vQy2fhC+Uu5xji4U52M7nZFepPQW5cNCdHRR1q/dEgsJJRkRGXcDphW7H15VdVkgIvWSt6q7
83qkKoHcgXLXw/F5TGWZL64aXsTBk54aF1iv1AbRpUZvc6cM5Zdbv1ZCIO3yXp2LNlWuvtpZH7JQ
sDpc0OIBKbXOy7/WBtx0B2QhWH4K3GQSuxnflOTbvxmRezICsbn+qulDdvEcdJam9KyIQsP7EE19
rDS0a1+GgMctmvoGqCs4ciYuUiFNeIJ6QIlh+r0VcZWuegvJd/F7Y29YX9Kq3bl6teRHmhyGWpGe
DRtNLNQBYNJW7UVW0k0cZ9Iz/oj9faFRge6mUWHe4ZRT+JBMp944BBvpV7lyRw3UuRO3VrM4Pil1
c3018ZJt12ar0gU5LMIQDskK6/rwDp07tIFGldyKBYE/HRC3apEHWygAZy7igCjVoc8zAz3E6mho
+sgunmotypi1CkOeZeW1EUgbyoRqEeExGvIIQ4BkEUC6PuVam7Jpkbojqkqi5dZ8G+oreDuKjjhR
+mmobE10/BxE/DrIIIr1PtpzDsrLP8hIgrFxf1iJjeiiWQNKiyejPqUZ7/tcUXaIP/bNjEWiNM8K
dfiixcHWMcf2Sfasctt69od2vdfCPfT/98RLtAsPn5kca86j0hfOI7jCmRN0+UVEKGi/KpRW9iJS
sUKZtU2R4V/D0NaD8ZZLY7wSYQB5DLUGS52Lu5lDOWwtdUJfwzhYtkoWLlQVuuzolgZiGYNxLC2F
TSdktXd+e+dWibwnxPbsNTprGkp7WbEfXBIqWZ1SOJeC71ZM7pEpuHlwR49ikz8MIM3N9gKlukHw
lyFh1EJeZbURdxL/kdav9yOC66t/Xk3q/2YxacmWxS4dSIaBEM2fO3U42akH3TP+gsPlndkWDVRP
qbrAq422eYUSKhia+iLacqtSmPTjZiVC0TFCqft0VS8p6yFzaunBAGyRjjO7dxLUI5vbiW4aCQaO
ngoYGzgHdM262okDSbdimRny11GSql3qWQhSIFNU7eTpIIaIEAlyrhOnt4s/XCPu0w/l2z9/XIou
f158WzyHUBs3HUWHqvP586pA8wBQ0bo3Ffk4kMoKyKFpPaFMB3GW+zGP9UCuLyXUzc2t2HetBdqN
U60sCXCDKBCKymGiakCVW4stUOaxGTWV46ezVo3Va1v/++z/f1ynlsva8MaVPGFASBnYZE7McCe2
xSL09DDaiT20CCOgyh9C0XsbfLu2zpBe/DT4FnpVyQuhejeTe8W6t7MsO9oDoqkQfR/EAYYbroeO
pq2MwvEf4tFJjyZSSzpGZO/wfiU0A9Ka6kGrorXNJtK39Yh9gaaB2GtN6o53Ff/t72aEMFsS9+E2
V5iSzRxNPrjZ6as3MOVLfq+sRJj21qOUWek5Vcfi4ssaZS0tQa4qQ2hEaurFNQxHRBA6d9h3YTs8
a+mPMBnTV6BaKZgxe/pmc2upToJ5ZsvVVvQOOpZhflo+wTzv2U7wDsTN5CSAFT29g2uoTzNUm54b
Jy0uVWscEg+EvWGE6Cp7sTIve8vYJXHunoJwACsSFcE7P443IInagyaH2sZEWmpZGWH5xbbepdry
3z9diC3syz9//1Xz8/dfs0yTJKmpGqqs6rb2ab4YNWZNCaT/s9mz7HjWFVtfVn4IqceL503buDvJ
1Nyd3xZnH3mTlYhEe500Ft4lU6+IQ8gGkN5zbd11OqUgNOTvUlhMCIlAbgQvOFYbrTX6S1GY+Qnx
kxmixcNFNAHPb5ethHuQCEWHrjoPZtmo96LJsrr2vsKZXUTi0LtKjkIiWRXQ+s4iVF1vSfXPWmVA
5BB0yLUXFplI3svgQgxy3y89wnbkU4anoNW8TRFaAA9aRAFXOn61MJotGyQv24XrT178lIM6W+l6
ufMapE4NHkurcKIAgHb8dYBXCyE6RsDh1oHwHiD06QprukIMTnPzXdFckwpYDqSo9ZpiJ09mmvXv
s1L0iBjvaNtG/dKCiOOESzFQ6uUDyvinT3kAEd7aUDoegTLci5aMx9H+llGosS3fIeeHxAO0G1RB
bekZP5kvOnP/UURNfcTr1n5CHSU5y5Z/xCpSelYbv9/J1MUgzTXSszI0wQoxkUXVKTzjCiqwF+bq
8FzxD8G12XiQQg6F32XUX8JiJ9qS3FlldTKs3DBvd5IrNSh2DO3OiVU7v7vF4uw2xp5Gi5Bt38F3
ooWK4dT6uonzSV5sfTd/ulVPxJnuN1BsMxxlrzUUz6k+jDMyUI/IPY0sDxT9qFDJmJklKyhtCsVB
rsHdpnp+zoCcbofSCKy7usWhtET14NOwsECRXkYumJXi6Oq7qCr9ozig/B0d7OEkArKBkDJs3X/O
GnXcpGOX6Heixwpsf67oCqoC06UOX6adTcWAGSe8AMwB7wzhQ0S5iUSORx5SROKQxE6xRBiomLQx
wos46DlkzCZHvC9q/X1aDt8rt9WekOm3RSRqNKE0foj8v6IKs7SnKHI/9LVups5JvSZzLzfHLZIl
8lac1V0/Xs9EWzR2KEd2MViHJi62lmFjGJEprrwwrQbFn+s5ukTRKkG1F/HDVt3YBQj4PmmQg0fJ
e1VIg3toumRcSNQmL6gnBnM99eun1KCc53Zl+Na3wY+Q/eQ3I1X4Ovfo5iCvgpdOwKajQrDLirwE
nlSMz0sh2e+mX/1EP9x+TZ0MU5FcSZ4ysvdzF8GU/5DNg+z154LC1jRbZvPIpMpkSvc04X6oBkam
66ddUVlPeGfJd+LR2+UNIH20J7Yifd1LyJMCEoq34tErepOg+tUrK+iQi97btaIXIe4NYov5+d9d
f7vAV2sPbEipDru0wOEjrZHuSizd24cKCgLizGwwzWYz3KpQf6cklh060CnVoJqxX+6eckDVM3zV
uiedTXvTDHNJUo+6HuQvox2M297KZBSfCMkUygvbQzdBhKZnUbQt6mI/1kr2YhjZDIYybC8D0LZX
++Zas6tiZbSq+YQS3UVsBId6BLZfB9UDnh/GuvKQGvLq0HpCG+MSSGa99gxfXyNYt5WrLH0zJOw3
qL4qe13DfQjJO2PhZGb7DIjuWWS5fw9NqvTXUESilOtQG8nYrMuluVGr1l6HLzDOsYRA/TBrdqgt
sNhrMG/aq2qY7LW6s9/VZLyY/CjfkUz7Yfm9+QbVrblzEnd8cakuzXLTbJ+Qh0QdyVGbhzhE76po
SFLIEiJb+J/oxzQFitRZpX8AqSuv+kav781Ot9aq1DtbxwZLrkkZzrFdJ+/sAr/jwcRdyAmyYNX0
uXVAJVECLTKMJzTmvUWWdc0lDbMYPqxdP1alyl5eTbtnJi4N+YteeQ0s5M6rvJMgHo2v/CXlNxYA
eygW1g+jw6O3yfytR9FmXXT8OS3Q6+OQDcU5zYt39JAU/Hl1GeFBpdjCj5jAjt2daE/62lqV2Hwv
e0gcb75nrBES8x+75tjz4wZQMYRrwDnjGSNcpISqNvqmF4iLFRGWawUU0sZscqgBsbdUAU/uEEUE
OesZyQLzXu8l6sznzhmbH1IULpsGfTczC9X1wJ4GfeGouSSZqy21Rm53VjhETIheDmvczx+wfWW6
RErp3SjGpZIDO0HUHcV56O8gICXrehAhwkEwjEvDn4sOxVKAFIpTOQk5FYOup850OdzVdBcFH24j
BttBjd+NnMUbVXIwXuyoULqT5mqDNxZyH3byiAcu8nmSnv7Q/Ldu9MdvKQ9mapKpfFaLMV1Df7PX
uuSpJwkJ20lDu3ivvBJgG9ektv2zUeXsKU/0aNnw1dsZWt7tJSW15oh09aSjS5nHYpjATukfBEdR
KC1p0ypFtJfN+HBrurVXo/Igoiu9MQ6q6z3+n23iJuIV+jZ+TTSoCWZgG3NL1rzHpi2qQ53YJ1UK
/UfRZBr1toqU4YhRpv9oO2UyN7CpWInO0LCTrR5SDBAhOl/k48yVbslhNasg5KNEcdDisT6atVQj
jor1JcLM1N5abE8UBFzbKatFdTkErexUxwJDyQe18T4Ma4YW5qTzokXWsM5J0+F5S7FZLWwq0Mbw
6yDCJBr4/wFrmJM+0k6ukmEmEGxlwyVfKZrQVfuiyU79q200+aG76EkjmscFrDLy3X9YoKt/Yhx0
WzdsoCUARwx+nApgoj+fJwWgizELU2yUap9izJK5Nt92o70yybudiwlsMWKc4tj1r2jqu0VTnxhZ
T4/1/o+Rf79OjARbrz39foXf1wWRVK66Mh3v8CSgnOI2HeUV516uWmPf2+ZwEC3iMMT5sJIAQN19
6qjMmF2ASBTbdiLPIbhD1TXcPWJm4YUfOPLXpbsWkTjoFYqaTBTlTDF8AFttbTdoftgDnHI8rEzL
xpa6cY7WELjbQAvPQRo6R9EkzqSAck3jjUiH/+4gu1UuEbWCP+tUCxiIKm6kLFhBSedzeOHY5Fqp
8eDDLNuxfojwv1DfS/K8j4Fi/xiRKHsqFdTTB9R7toobGQfED/25GnvVJs86B6swb0Maw7igxZs/
RHm6ihIzezHTLrw3GnKDIoRsrjJroZZc9mn+MoxqMJMmRaq8OUhxClQVwPWcbJjJz7wzMkxesF6v
9ENcSWhHgDtatInSZathHL8aKiqCQwQhj8y0/dTk6kWj2PotaSmhINVYPphoua6BNPNw/fsI8pfo
ayDXsiq7XFmO+BfvTDVJ9uyB8wWuHMkzz7Lvgoqjqm9N3VQnaMuWvnYtvLlUPTfI3sTGqYszZRuS
KUGesjJeZeTL/N5IvikSTCwxgncvb5sBVphlUr6qcoRd/CRiCZ7nwyspdUDCJXtlNQ+C10GbBZLd
7VyxTHH9xrsPhv6+l70CIy2qKLVUTW5aIZqbQ6f+9BT9QJo5ei+Rzsds0XFfbBTWZixKo8ehDZS5
yx9zigOnXqaO1O4NPxnWfS2r2yFo/Z3bG9k6s+GCkm6Ml2HpBWf+Y8281SgoD15iVkvW4ONeK4Zx
nqmZtvFkaXjFsmtm5b1Dztwt9z1YbLzlaNddbJA0v2fYNHH1BXJpv4fJUYFs0zSDAR/lbjVuCWJY
FGHKFTk/ebRHLzofoaKN5ZsXd/EiNm2AJGEB+liJ3JkXN+o7KuyxJ5vfAhl3wBGD2KPpOeq2qsuA
N6sWLxEOQYkZmd+SOP6RSl35aBVF/p+WvsafKKFpqnIUTVcV0mmyoSv6p6mq7iPFwpppeJKNxIEt
9mxrDRNvin6R0TooG8ZR8ZYEYX5nSnVzbNHCP/eq8iLaozFCMQf3i7zEKCHvo43YiIgwqIyPoeg1
s3pXBPnZGe343lWCbumXPYIrINJmPdmONy0Z4RjnaPU49iY3rOJnZeZfEZmyXyRbgajRKcmG4s/P
uq7knSRXFG8apNV9K71UuqM+lFO7DyIP4UVt+NJi84IMUCeTehc7ergi8rJD6nYm9vti+0+Bq98H
aLdtzNjSa9gcMgpahhaurLhlZWmgBLDHhrz8lUy3OmXu1G6LeXkKJM+X++5exK6XdfdebzRUJVA+
/9Qhhpi5ySViYI0e2iKxe2C05glV+Opcpnp5bpDUBHVknqSwrc4+qmP3GQYx81xW5b1t1UikydNm
SJZzfHGC/nsdwJGFcvrTsotL6NrSawIHZBaFpXIarYm9iGw45cu/Lofc+etyPrnr5abh6T9L9EhG
bfCOaGZ3ayvo0yOiozBlPDN9LcsATSnLTFZSWaWvvmW+NS6G6EExBg8OPuaieXBSex1Hlb8QF6UD
uz9dLd17zPfqlyBb65qbvDrQ4HdUiUu0aQl7aXiQxvwokOBp6R6s0CgePZSRd52ClKFo91Lv6CpV
8ahhvZc6SKuhULXU65olOCv5+2roPh5ubUgYdgs9K7U7MeTWIcLGxoQ3py4xT7sK4LeaxGcHqZgF
yw2ZB+Xk/BYmOEIViAdHLAu3CciFncYPdK2FTbP3S/QzZK9FzyfENmhIwv6C6q87y+20ekJj2r0D
3NW8yj5auAmq1l9Vd6oB5xnSKtVywGcOVSWQ7IaH/402uHdN5OFHhO3aDm3w+lvjBQ9aO6bhTww6
WK5O9bO+oi7gNtFZnqLMDpCPNKOz6KOic+3TJsjw7z5Rk/v7dU5U+vO2S9WFl8PExTECEZoMjJs+
8XQn/Ow2y/0WMc6JxIsnGGTpOK/dO76RzQP23huW8d5PixPfzYI3ciEo+kl9dIidWNvKGjSOJFSt
B7ukij3J7/zA6YxfP/BPpZDR0U2li63AtEI9Odj2nmsfvIL1ZqHGw1tWeLvAiet9JUfayiKTd0fi
0/uJYkKSooaC/epbRnH5xWqifF7YzXjUrHxYj5qabzQXemokxYg6hsD/Y79SdlqpBHsZjf0FoK/o
RetiJFF4T6BckD7R/a9DZCnsDAcf68memaaAQ+2VrXa2/AiHICyr3q3uC0tmdGixOu/2QQ8/CVxC
/n9pO6/lxpEsDT8RIuDNLb2VSNlS3SDKwnuPp98PSbWo4XT39MTuXjQCmXkywVKTQOKc33T7qT7Z
pX6PQgoDIILez3Rl6Ge1Af1dHgzz1Hb1W5k7/ZfWHoaVlerkGidESa3oCzSInach7lBktrNgLtd6
8KXJMMHU+HpsRNMZS5j1XveApVKNtkf0qE5RTqbFm6SGkyOiSN6R+ZT8H6nRNXfUE/hT5EiKX0FS
I6LqVJoDcvkfYCvU/xc4DXX3ogvRDgSPMGOiVqDhydIbO2pBzlrPK+4MMuo8kPGaJ6hz5gy9te5r
7eXnkG+Hh+TcEtGXzJ9hfbMftNb7Xo9Kg517oD/L491lY4CrKjfqFxfHlte8VsZNk6ToiE5Nx0FM
XcL1YX8Z5Z/VpZ559/f7dPPfnn2mppEgVg3bUhxZtW7y6ApCs+ZgFtITzEVselzs5IdibO/lLol2
VVdOPup+9uRmbEt0NbF+5uACvZof8TV2MMCuDkjlFAbhkBVR+vPjWZ5p5jU8ke33pWMJbeBL7LS0
ga/GrHJrdY5HoxWjCYgdThzH+5qM7y94B7u+yaKvddXqcxQJ0hMEE3WT8d6xwS0I4qU9pUGx3Pia
DOHeY1MuJmHbFJEFBacxgpsQBIHcSIInxKFm6lSd9zuk3aKO4u90BxFjHy1MzW7HpnmgXKz/gEMF
MneTeJtEQDSDR4+p8Z8u38DoSN+4OnBC60mjtLuImiHKX2MD0WV/jNYAxao9fLIxx4GH07KhHFlP
h8tIqg/OXHR2cUUlchzsuZcYIEnN8ShwLgIOI85uMDE3za4zsJMYa1yCa35NW72ZTI6ppz2imMem
026bvSIV1gFNSaS4TUV/DhK8dKa3oF9Jju1GZvwUkxIpYJKFrxSKn++TqsjjZ+nb2rMV52z143sV
pd+fTdctbbXiV1J42Rx2SvorwIrCQv/oC25gSB1osvEAq9JYZlFgHmsk8jZjHsnbSI78owFcYKWP
iJ84vv7iuyTUYkA2B1J02NxPSRgpGbunFLggz8pu+IVwdVjrfEHA44H3aBF0xWdpiXf0+yQS4cFl
Eq+txcekQSAFSiyJSoizl0mIIZeH6bXpciVXlbon2TUpkQAAWrc6svfIEvrBy1h73xTDVg6dFoW7
MQ8dNrtkGSuXvWzV995G5CALGCgzoxicSw4yCQCiAEx6znFP7WTwm5KkYATX/q7idvgKmapfleRT
NrYRWlN3oYXZydOjLxgAuHdA+8ttVamvad27d6JLHETTSeIViffwcNOvV6o6b5KuXKbDQ9SgQSMA
7VRAyoM4ux5EX+S1+SZKD9yh7Jb3NvkxxWUN+07XOChTadcywdOqdmpiJW6qz2J0aGTjUDqPXtlX
WzWJtNdodFYU6cxHubf8c+l3j7HaUwRDV22jwEuGPa5qS6npg1WWl+mmI/++EL9axR7SjTPYzaUp
RhMT2RxlWBt5/duYXs16VwZfD4yLLppSqBwL8J8PbvZTGyzpUOFHfRQbXF9ZBZZcHC97XtXGjJTs
vNouSE6zncE7bdlhPUelxAdd3Q1fecv0FkPl+4c89JNHYww/9+MCduhTI3mc4o0mcd509RAPmn1M
ajl9jhp/qYtPFCT5lq2/vei0Vt6Yo8H/gMRHYKiuofNGfvYs1fjDTbFD2uTbhPzwvIvU5nHo/Xyd
21q4EoVCN0o0iOY63q78yV7T8JTLyjBRL54uIBiwXtpi1HApZW9s7RK3kXCCr3m9DOvii1FHJ2/K
dbZhvjMRh37rIjTCkAkJ7gs3cLfI0lbrwHP0hziNEQUHq/Kzxk8yqn6nrmy8pdkDyWAMFj5OkBu6
6fk8BEcoRQznU0xa1NYbVjEvouQA9mWqEcE4FUWFtKJkpAY4ZInRttwCvRy+23ifDbyru/zvnMNq
rO9izHUODRTyZYzL3FuTlDDI8bJKMnQyHAWyfMwmCSCgCckTHtJzUrdPIgIDaF5Yg/i5zpFWh0AS
bBWcwR6aKfkmIixk8nOjHY4597QFZuDVfTkdOtnsFrKfKAtb8ZHmisyQTsvU8O6wwuekD+40NS5O
4uGT0WJCfhJf42ns2kJ95lPrYx6eS+1/ePg4svXvz/8JbkPlR6FQpzjWxJL4VPbRDAkitdwPT6Oz
KyWla7ZBAibJcfR2gayBuRfECHHmNS4vQLoaB4uwciWwZK27alLXAOzeFQuF3MS+QEed6rn8FFkR
/h3cqtbIkoQr003JCk9gYgEyDkevusd+FyOWHHKRPFZ7kzvrC1Sel9SO1HvRkj1MOtLwKQrI2ihm
6u64b+NbkVrG2wAP3AIod86dSrqLxraf1MLUu8GREBaP+rNft9X3xG9+Gui5v5Vk1sAutMNriDA2
BqLxKRq87i4LjRxVGDu7Kx3L3YRKV21L3k7x5pLgqhTtY6/K4yEOcGQf1fZxKFJ1HuLWujIdqgo5
z7qfjlkh/QPaKFJCjHnd+vuABcJDoidon+keTC7FKb8p/NpTNbde9UHHUUs307VZ5M3ZN/NjDJT3
LU4QNZ4AhnLd+fOhy/yTFRbnTvLDbd8H5t5N4aKIA49PEIoIsLLP9HiEZlnQ/u5UnrdUaILC+eLD
N1/Wmlzu0S+r7ymJ8ShtgmGJ/FWxKiNXvy+5O0HAKuwVPrIUH2zHRw60iawH20VIFBjcNwXADKKo
k5eJhWUam4tVJtuv2JK03207yGZFV1bLcGzCtQmreM4doHt1TMQ6St1vf3jGsC69ovNnjfbUprrz
22ilM2/Sm5rq/GKwYCwMkTqvawVB3cS31whGOfsMCfWNaUs71IfTpYL8zRjjvimDrkYVGOOAFlzc
KnMb3sDT+l7Nwe9VgA6/N1F3sim2/qLkRM7GcuaI8mNPjI78Dg0BoNyGf0dAgptY1vqYWY4ttIX4
0Ht+eBaHokC+W4qA8E1dkSSVWEigGyT0hzprki3q8i+9nZ8KM82fAN4+KaUT30M/k58zSXnJPMW6
U8O8Og5GeYIIAKQfCw5e4X6FcpMe5MB7wIxp2HpWEuizMsj0g0QC2lmOOLu/dSZZ47yRy5VoSoN5
b+e8Hppq2901Zt3jm5umb7oUTt6rjb9XneYITNMG//wHD8d3OCt87WeU+94a4uo7P0dwbCKSmKRr
phDRdvzqq2ThstG6wzOVkfS+iMNndifV3YBc1pztk7LDuKd9kW3u1EDDkzVJkp88d7tzYrfase+t
jRHrPkqQZklCTweCPg3i2Nud296ydvkYfafGSESnGMPWCSKQdqIdqBYmzRWmW3gOtMuczPIL25hm
CfSex9rUNDUTQVZHaWD0jPkqcPJh3tWVlFGK09L95dTScaZx2XHZ827qjTweULYqzX20Ezvf2aXV
cCqG0Li3k3rN2+dSd7SfWYeBmBzW3zvdaE9jneSTAUC5KoO3seR3GPKmMzRh9bvTHxED7J6ryHcO
hTtinIJbyKKP8BRuQm7pgdS4G7kLklnOz/mE0XN+SqczS1dOCTf9vegSg21WJesOdb65aAJuSu4k
pfwO6XKfTSplZSS3267C9VU0rcAbybxF30IpNZ+CZugeEqwK4qmVZzLwTa9Fl1LuJUzPOIAmez+L
I61dt7757dp1DbvGOlpeUNrg6h8zLUwkQfH+RpLW3vVFFW7txnX25C+TTaAr3rELgmrtl1p0RykR
T6NcK+5Hu7TQOZRRnem8k8OTeZMlWbJP7bHe+fz8N02Q2QctG/BkHbBr7YsapXVwHw+YQiCmrHfy
Ux6fEd8HdWCPCUK1Ybhp9bLchp5T3yMWgMeAE5dvqpse5YJfOnZm20ZJq69hib0uSL3kpFF23QCk
kjdt3kTzAqucpUIWdauYrNYZ0vTIQIzDxpvjG1TmpSqX5i87Tx4V9hDziqTiqdOkZYe14W8dUpnP
vfDNa/mEnR9lJ4wom0051Hc2P6V1pNrdujfAysiWTW7B9NVX2ai+q2YS/k7NIyhNErn8mE8mtec3
y0dHv2iV6mFEN3VVIPB+sLGac0Jqgq4nVScYRs08ragEFBi34XQR/5LRLJ05KXsSEznsFfTCbD+O
mnFEjEpZ+E6nfNGRoiUHYlOodBRu2atKRq4k8I0RGUu52JGmtICLd7/gVnCjpGrPG3FlnpOqCfda
gEC4nbTDXeJMry+G8T1Ucg9aRj1sFL9u1qbHFkkJhnMDSveHA0wO+5lkeBgShETiGAnZMm2bV9IT
FEiICKaNs11kyVnt8BJq+mojW168tUZkRpUR5Tj+X0brQa7Ne0dHWCToCg8JMujFgxqgRJ8Dx+8D
x30ydL06Wah3RXk46zQ02YtJVbWv42MwFuqaCnK9FOAuPGCyhdkFxVZAv5pwAmfAo70To1WDso5l
6E+y3KbQVTNSphiQGWUbzzW97bZNo3jL0VbSN4gYv6i69KfCgdqRaf7PYLrnGvj65q2UY/tCHhYN
LHPbBu2w7tsoffDUziFf2VQ/TAePIiRCf+Ey/auQA+u5kPURxeLozR7wd81SzTkl02FQ0NZSQ76o
2HWoEiq0CPCOpZUvfbd0TiLQcUwEREPdmV37cgnTj9LgxjKtIsJiozdP9mXty2Kxqaw9UA1tN76i
teov7SxPoYqTAIQzyP651eKDEzpfrUhzjoHG+7VfPY6aFszVUT2MlbPXk9LdWY6NLh8Elfk4+ArQ
k7rfOHGlYnkYD/f5dAg26ZCkK16Og03Om8IC5r76auIjoZV9/5v63AhSmY0Kb9ulFON1XTvZsiP3
ze0y9kacM7lR65Jx7rmPbORBChdxYSrPZuhZGzfC/5SvPL9XJf4CZiZejHbFhkvGlXl0QY8kmmGt
QlPrF50R4XIhD9YhK5qmnVGSezRQO9yIvutBqew/QipbJa+GnDAEnAors6p6tauuwutVD17aMssW
bWJop8jxeUUFCwGeex1qIxQBCAnge2Jv06lFhwlzfexKjVdAMlSPCXWmWYHw5Vb0KYlmztoRGWMY
XCdcnKxf1KIWmBHWrmc/eBq75ECVv8mSNEAxz8adLrERRL6du/swpSYKqWMjGH1BtCp+62QfwDpw
oAm4bJMA93eg0tt9M2rmPOrtcmmCoTf8gIKkl2CjmffpNhhTfg+5LGGjNGJu4Tvuw2B1D57pHeFG
e6iEhxIJlqhZoxqfncmnQUmWEMyUlFqCicGuCUpt+YzxUHjsyWuQCqnL5yjP7Dsn0p/4/iCLOcDm
gS5rN150bzUke4b0wqIVfLCCt7hF0VIAFqRa0ReiYXBX5z9Ew/R9eZlZXTRJUI6nyHNhUil1DzNB
G0+XPtkw12psg72YQsQAbwv6vSEdRE/eIactG7j41lIDTMKxikPTxO9nsZZHy6yl7or+RDUJ1xNz
OeVOxPcqlttVzJPwWBpYhuLEg9K34rhHceBr4GwbmFZYQ4xHozR5ACThGWsafCkzbotC8lQZe5y/
+MtsjUnzVPTVdrZTI+SastBW54UOs6uJTarwfbQeZVy5sgLhIt3VTvIwGHMNq4ezz6deD9YQbyRe
LQvVG2GjDVMK4R4E66I1ZJ3HNMhNJ1fh4oT6Wwup7+i3Pwcto9DaIEfi2CRu8yCydpVbsRebzlB+
qtJLp2iLQ23dUeUdVm0T1EvSppQocpiQnRS/uZEffTUkkvxYMtQv3O+VeR263iNYlGCph6V7b8p8
KYLoGy9XFOAbHGPUxuDRMjXFAZsCULWGQ3YAXhtDam+ZuxRh6C5WT1r1EOgVxEbZjKGY8wcOnRCD
Odkp461rYjacjgqK8vlIPkCPjBijEkk7i0PhQwlkt9WscFV87yvrBoZRrxbbPi71S1yn4AvWk4pC
e9hZ5Wjro7+q6DtsVMaZ4w7Zk+Kb1UNXYd3aJ9mTbrVLJ5Kl87RRd5tKedVArB5IELiXppEnWKIN
XbhK1DxEYLPtpWWe+dgIynFMLTb7gVNetg9T5Bn5rQW8Mev92UAJCGv7eFwbjmvvo1J68UPkezoY
knpTVk/40ZRPGWikXEO9Kfek8snROkTShqHhDkvTpg68VlpSM27t3uGS1B2hbrl3aWj+VMYxfPWS
sNwGMmZJheNFuEtT7tG7KtiIURgROFf5eg56hVFXMhZkXKRH2dblB54fwFjo7q0W3qKPzoPJi+be
kkYAg62hbQytQgXNlU0YU1G1SQAwLeCBm88JqYQNSHx5QV6fUXyT1nnG412KLIMUi1+udWCiSzFX
dVpvnSt5s7zMbQCd8bQnzzcFs8OrMJMEGS9Go5bcn44G2aUJTIsHFrKOKxGcdjH1zR6bYxEse5ib
ljhFrS9z+x5HZQraaxGstbWKRY3tXkZjs8IZ00yKzWVu0FF4aykJiX9CNGLDRoU1WmPptjEsp71v
vcFaYXyRH+xoD/okeJKqeavI3ZOkWO1TUvYvsKicY6an/aZoIW9KWt/d4668RUbVgTskBealr1a+
4QSR3126WsQK7nSKza6cqzi788YM0NzfIa3Z3Ys10hKhNt6fg7Wd9vPESju2eIGF2m4Y7z0P4jes
tx8pyalvee6rM1Aexn3iGuEm6O1dXY/JqTGi50aOvFf4yAj16AqGdyglvZYRfknk2oeVGAU8gO9H
ETs7MZrp5WNSZe3JC2ztpflWFYm3UX1kovIOCzr0OUukmwtc2UKKnEhZj8POydFExvDY+uMU545h
pyNTqs4/BXw61RMF/7uB9IFnPLiQMF9M/nkUZIHx9o73ovFtO7txthMtyej0+xCLBNEKxzS7w3H9
h2iV/KOhbwc4RfdIro9l0eztnhqdWDWsR2S2QKYsQlPS7gdXfj/o0taSOu/+2s2GP9/Frvcsgq79
aGsqS3+gUnwzkHmhjMEbbIFrsAghH8G7jmkfuo/LuS0vjEapKM/w4VdBVw9v9mi6i7EG1DwoqXyU
VdJdYKcXdsg7sj+UPmZkkODFoZiUQMQZouY2P++UZ7iFCojoUz7O4ixBeLqFUHIzIILFaNdI3qdR
yD4eJeyuIitB7vWyalXhJ1Yhcx42kIpJsAxjilVR8H5ATzHdxdNBnF0HrnHXgZu4fxByXX4EEB9h
MMSFr/NE8xpzvdI/CLlZ6jr3Lz/lX17t+gmuITfLV9jbvH/8v7zSdZlryM0y15D/7u/xl8v8/ZXE
NPH3UNqhWDV+8CC6rh/j2vzLS/xlyHXg5k/+3y91/WfcLPVnn/Qm5M+udtP3f/hJ/3Kpv/+kyDuU
7A61bI5ACFu7YPoZisPftD8NUYpiFq7q77Mu7UbHkEWscmlfJnya9qdXEJ1iqc+zRO+fxl+veo2R
qTuPy+vI55X+t9fnZYZX704P2Z1fr3hZ9XKd63U/9/5vr3u54ud/ibh6DQfCKDr80j/++tdPddN3
bd5+0L+cIgY+ffTrEmIkni560ycG/kHfPwj575cCU9+gxYvlgR4O1V3T+9ayBBGPAStNHMiRDNDT
CuQOTTBaOJsUtruQ7CpT13GFdWJVOuwop2ER2A8emDjAK4jI1uVOzepeX4hhD8d4PXaOYH5h0Imu
dnTifeGwC8zVXF2rA+reOkUlfLaLOWUGoJckp/cGCdd916NZP8NfkHo4JsXvp0Y/RtJc9IqDar1P
vHZdZk/zXFwupXlZxd/cAA9yHOCMeZok0ZqaFPkoOckeQGVu9CKt7xBbSh8ksi8Hw6lPYkxEFfxy
Mbcq+wW08PRBhKkov858ki07EYJRB1uklK0pq4qAOM/AcOmhMrsu9A+vjj/NyTJUlyTqn1zZGVBe
Ut3vXqqRgZsEF0eQWODAJrFF0bZUy0eEznkfvg7oHyGmLhGS9YTgD3eZJuaKg4hzPlYxiggbOR3y
rpLDaNHKkCqAOBUHsoRWCHWGoevhEhTZ9hH05bD+NAfk6R/hn3rRWoztea/J3Uyq/JR3Td28azHT
uxNncRXP2hYnmpt+NkTBgv0p36GbCX3tH9rIQ63hjzVEhDjkvN6iAmW262ufOPNjq91Ag/x10y8W
ySt7X+ajuRODosuKu1UiD5Ooc2eAmaROaEwHrUT93iydS78YFP3i7HoAXmfuRXMUAnji1KaY4pbh
+1wxrdIDdxFoJT7TSdKvgABgTRKOqjNDX686YbNNkgRbC4lvLRBq0nZmvwqdrD51nlyfSiW3dlZr
P4muaz/yW09IQtu8axAqDglw5JWpe+18mGaKvss1xErXTnEd2/KGy3XEgJyPX1B0rnBWgaYrzhCF
Or/zdW+ou4jwOfnsMnY5F5xdwd716wG0Q71wiuDoU8PdybWmxSj5F0m1kwoJQ/iZK8nlv5zXWJTL
cxHu1mXb72sFIUivanG3CbV37nQkNY5NdgMa9fWg5VW/Msjmi65PIbfMazHuhTZ07E+hmuR2Yrog
YiNfMAvcJvhK9i4HZAxRuoptc+9PoAisDeWvSYY6UFdAcfiI8E1FwUm5S+bq9gb0EyWAz1ei0xr9
7AD/1SABssg+sEFoGu0xc6JyNGUA+aU8BFRR9yKvJw4WAlobM67bi2hePuLXwytF/FBTDbvEAbXo
lqieVEjH5dV5UihYBXUZLnwjRMYUpGAKHATP5c51ynPeDeVZ9ClTXwOp259X5GhXoi2Gb9bp5fAe
hxlv25pVd2jhPh+cbpJRFu3Q9bW9rWLam/Xp4jJA8gk8QG81332tDijcq+1clrx8cV2hScP3tW76
sFPX9q56d9NtyoG0llSchadHg3hcfHquXJ42sInGOTkE5dMTRkT+zRPp8pDp3ECee4Ce5jD8rLkr
UTFNMBhDbDXDjbqMKK9wiD/OBuD21ezaFsNtF11m3PSLJm/Q7Rrk/5eqa2wsrXTedyUHEnOiB9Lx
ekjd6r2pe/WsASZyEIOi/zK3hY0z98ZyXF6nkVV3F21eKHPklNBpxbkZSyHQ6QtV14IAELCCcZxV
vWkDKqO7OrW6QxqmvJgGVbENx7jYRlpsyw+dQe5AxpJlLmLKKTASVIVhMu5pqLqRh7wTXbaPiSSb
0Q55kEqRk7mD0PFs7K1xw2NOuYfMqt6LswRhdXXEyPfarxog5BLVQLuIUEcGVDtT+txYW3xsKH50
Xg+k9fiXgPpeBJIzVQam4UDH0Vn5uJroq6ZL9plESYarXT+AX6Ia3lb4OP7rB/PTuAAdo89hsKrb
MQ4KND5SXPiaBKFKCWNJFS1qv0m67zaeCPMSUv/J/YgNNGu8ie2sLyWXiQv/zvQUSgBNhTha7FSk
k1Jvo6HX1F2GCzMgIwnS4b0vg1iV9UW8EjMuk8U6mDWS1Ct8nDymtUp0zJSFWNHs/Y0IuZ0yrQ21
NtiLGWIU+7hFrFpWb+IyNrkHVni38r/O/Gn68ESUqPjmmyG6HkYV3xdlVO161cdwG57Lk4gVci3/
Giu3o0GZBuiDpGLLYik8kgRnoFJbCTJMRHMiFMh4zV9GBdtAjFo2QAcxKuZmDXXIdxlel3XmOnXy
GQZlKuRhnQx8AX7q2hSjBRIkl9Eky/dBqQNoqpR1CMQDsWacGhEqgcEznV0Hrn3+NAqCQ1mbIWwF
EScOXW29D8Dd+DlS4Ru7jiLqdYK4xM1K4hIDaiczMSCCr9eOpw8F+qo6FsCaNEvHunYAjheYffgG
D8qpB/nN4w9AsTDQlwDwlbfCUABZ5cPjkHXw86QIUbPWQzI4lS2Kn7J79OJRflACvrDTdLFqWqfl
tiff+89WdXHlVnpJsqw5m8et0dnGWnFbmNngszA5l9pDoAbeK94DW68g21/b4fiUFdm8n4TR4M9l
dyrmLDNvioK0yN7ZxFtXjDqYavBPYUkxKpaEldcdxGigy5+WTIeUQjFr2HX2k5JCTIXByUDQW82D
LEX1trF9c5WQsH+RxuBOPIevETHAz20eWMbKrwwcM3TUqTBZHY1iLfbJI/bPe91K5zd7ZUiV7MBH
Wdb2Rvg++t4nRoKq/DQy9Dx+ZpetOgWfjZZVeFGjtaDFKLLHerXDm17q7j6aFEW9oziMqbWFHJ0f
TckBq9bb2aZS7OBBHBwAHnkEFk+00LZQMXOs91qrVxE6y0m/Tpqu5SbLhJHf/4OFy9q8DgJlnSFF
F82HWt7ldWMdRcigut2daY/r6wQVV6gNd1BY9WKCK2fGvDaK4BJzue4Y3edZ5l8W0ZB3vPcHCp/i
U1jA8DdO4RozESsOoKbjBdimbqVPy4+Sjfq2HnmPUryQQ7Rds6bqHgevVOdBZ/gb0deDuD2AivqJ
QVz3KLqKTEcqKJGP1tTVgU7HVttkFzk1c176HjTjixgT4Tp2cXMngbJTy66+GxL3De2Qbu9gaLwf
3B4UujgVB27vklTvrwG3Ufh4vk8VMaLpZrVXzEQbqbNgqRpje1nzGpNk4eDOr7PFukY5vC92WUK0
88R6krvSW9+EmJXME9Vznn2j1JFJdvSd3UoB2MFR5lQcrm0xLiLFsIVU1nukaJvXyMuQCKUgMcwV
D50RESTWEGfXS5rI2GnzP72aiOQd1Ud1EGSirFb9vYXA4AJLzWgpmq3j09dq/T0y69asQ4NidTPg
djH+Q2G8ve3P+p2fJ8q+TMvYnIlFevtRHfLuzlO9GnBSYq0c3izPppyUM7ccu61oikPU2Ph3tOFB
tArcb8+N0S/SyPfvs6nl6J53hph5nVKgwnFsMJZzBzx+5k5TozLgJN8U6N/BHI2XkZ+IitifmD5d
uNf9blUFCTilokQavu7OpSX7jxABwFW6j+KghWYNgshwd/HUZ1cAVccRzX8xSrW+uU89dVfozvsE
tQXCgKEvP3K6oKIlS2tskY2dpoO9TQ9tZv2+xkMNBN5lVmcRULTFMPdaf9iI5ljnDWA0M5iLpmTH
2kOavyRR/H41XNwK0pemtdXiOgJ1k2kkbezJLQMtUfyscfVZILGeHUVfgIdyz6v8H219q0GUO4oO
d5okokRTHLTADMHRZN7iZuDaxENLX/kGxtHli6bY+bEfNO8Mq5hiE6r8cwPg46LuqnFFFd5/dO3A
P8uBPcOBLvm3UTFXb5yZiI0123sU8yH3384XET7itJeI6xU+ri8Gr2sACkbLFxC6YwTwA3w0vKIy
QujfhLxztKV6CTPDQ0jA6H6UdejtwgljPRPRjRlY88HX+pM41KimHnO3WqplPZxSE5JHErpY90z/
QiSm39zKKA+Xlk0ZrZKMfhaJP8fHqPh0yZ+MxqTEPs1tprl4CvuPKWaFG2rVHgynGOpNlJc74IJo
SwGAfej9eRxMBf+pJ5NDZ2f26W8xdAma/Lrjwg6W1zlel8WzofXe1xEDiKv+P65zvXb/nz9P047y
HE/4YlnEBk6clbpu8WbZ1q7GfituW+0wFCzD1ivWDrGphbseCnA6DYiuToxeYkR4ASlnqdQOXJJp
iogUa4um1I8yEAEPwac6Koal6BTDlyuK8B4S0hLyFSbsdhC936XzAZzPLNe1YdOM9VLWi0Cfk9TQ
d0GRGEC3uefXHo+8g2g74v4uxsnlDPYyL+p6876vcftgS5ZPuuMH4t3bTWzjClljsfPRJ08DZlDC
zCnVS3+K8o5+OU2y8UurGvlWzBezxASFr8+CbwqyKNN8MdC1iX0w1UHCVLKHz4FRGViJ4jB++Jbd
NMWA6BtQtca+EWrtf44VC8eB980yUUQrzcdc0qS5ONMBrVzO0qkvjyXjUZz9gzjbsiVQwSQz7Xh5
o40lmiowXikNAMx+aGaJ/tJvvU86WjHQghjPywiDuqNiefkrXOOZridgnHtdA8AcPmpTN7auESa9
pERF0yig3qORJAFgHrNXVSEJTxYIwdEpmB39ZY2RPc0ptPxHD7LSK4eIn63OPgaHCxOjcXmd5dZD
5Zrl9lMTcsi29RA0WUuVcxn1ECs7h6ZuHIRfCU6sZ2PQmr2wMHEnk5IqkFDBLgJ1YQkPkz40owNO
v5cJYpY42Fp8mSpaYn5vROHSAkqzyO0iJtfZDOtMCbRzDtFq2eTkyXTDwNB46nMlnOvyzKwuIWJg
YAE8oJ10l6vDr8YzlB2pYe2MqOlODn35qDS1jVP46wBX7FxPQ0NTS0fF7De1ZjnBnFvosIsk9fcl
UoesBTpdz+bimtcPE3tofYfAYnIw7HvRH9dOPS+w+Fhflrp+GDEsPmBoxZcPcl0ue1WcyNqmoeoh
mMAboza9T9qB1G6A+sPbkniln107lWEEdyveF0U4mG8iEa2/xFyXuA5c+67LjNMyI79T7Ir7F1Jo
rxAqpac6G4x11uj5pk7K+Eka0SwD+PjjXwP6AMOL0iMtI6SABhmejIaQlxADlH1TW5hF8rmpT00R
LEZF8LUpRm/mZibw9BqM9byb/NqSCDxQ79pfwLcq7s5TkEuHxIPKV5nj3ybM2sjtakcRXfVYkZda
t8/q33Fm6Dsfiac9TFL+VxVSjsCO1GW4YE29tkZRiZSQGB2mEHEmDmUFSeoycts2g1rbme2P3EHW
vhZxYjnRJonUQIXGLWvwkGv3ojaBBs1BGxVf2vQFCfuR58i8NbDD+h3HerIHDZyT+gySZF+BiJrj
A4wp5zSpsmNnGTRNwN4qtST9WOQyrPVugAE4WUlNTVSjhnvHdxt/bmEGLEYNuS3PI1LlRwh4r7x1
Zl+aJBxnSha4r00DHElps+HVLQJjhqFe+upasT3LMs/BRaHCBdeAs9toMJooGzg7xdKwfJt42noY
upemIqQekKH51LyOiuB/OjeOvWBudbyS1xP7U2uAx2glVuBB4FhHc1I7oXwGin2gZrjvvGIp+nog
lyPeu9PwNCVpM8wkpxV0CF1LR1HLpV1K+Qb5FHsZQdt9U6PwpYJicJbbQr3HLzOeif40afVFIgMj
dyZQL/RntmbKF3cs6h1/gAqnkiR6g91WzSrPce/AAo4PuVSfRb+nJsUqdnWDxBgXCap61ejAiWp0
Nl+Dr5of9j+70cOugNvauc3rcYP7SbGR9cR74HUQDL2Zmj+Dr2qN/omIRN5sOJshsjDvO2v0Jv+H
te9qklRnovxFRIDwr2W7fNe0m+kXYtxFeCNAiF+/R0nfrh5zv42N2BcCZaZETU8VoMyT56DzqVR8
BQqLHD1QObJGre7hIyNaDfK1Un5+AhrPv5QNFC6N2MXT7P0sLpEqJVvyfnbzzmfpWJ36EuRYSexd
Od5ed/gu2mc6oIndObtpZG693K60WPVHBw1VGl3rugh2FHuLAM87MmEuMKdDHn8CuV/5YLV5uo5M
wP4rgcax1KjrpTv4+fduTJeTo8bXOG3T9dRC2vUWIXSJ5H9GEE9UnibLIuHq1YkNNHyUoNrcgt2m
wK/IMPkl0jsQwUN/5UILa+nxjiMTS5sTX29DyB/F6G8wEvcQgjO0hyw1HOQN8wA/GgjMK6Nu0RSi
9zQfpum1UQMeD6I9dUlWfGcDEr52E9afFICJOxkYbDNOtfGMDNYcYaPpZ1EoEA95KVqiStSHLc23
Dvm5ryg9Wwcw63afwKOozuA+v7NLfOylWalqA+06uaJYOthm/hUUdhCH1NObPpnQUwmFRWxK77G5
XA5Ti7JkVDirTvnj504gD1fZyI5MolNPPitX1AINelRshyGnsqIu54D51iLwPMjzQTAw59ZgPCSR
Umuw7lceOmVAi0sH7pnm3nD1AVjzAncRnAJb6zC0FPTfCtwbUSnQHgrXPe3/dVrGCiQvaIdF32uj
xmui79cg+3JRw8ldbOvRuFD+nKKu3Ig6ViBwxWEC7vYwQW40D5R/RybbBos4+Ct/CSlTezzkijuL
CSwcq9vcWxydxZnYpu9L/RaWBRcjtAqoq4NyhaWrrnBXXeeV926dY6PpZOm2ZVAoFizBTtPM0Tjf
m9POddpvsi7CDRvMCVIE0AfMxkJcydaFw7S8CQf+p83Uc9Hhh9bUWwytlbdCLnvot62o8HgjiJ7L
lh/qmBzqRZtIyieqWs7umTv6z/O5vOnYNpqEacm+6r3NUPVPQbIC+eXCZWN+kmoY+Doz0OoJ4cHf
h5nuMoZaanGENt+WRu+hnb6P0c3s3U4r0ojsFPEeT3aHM3F5j6dLUmj46jUgYKo1azUdqjry1mJo
p8XNRmeaP/PEqhA0thTjBuAlRL/+27wukGgKokiZNfFplJm/rhotLPwec1uxA/HaFtWoH1A+8PZN
457nvwcNwXqFtmj8AW7/IlTZ5jAyBaWP+/n71HlInt9syPh+jeK2WVhMmmvR4c5G7AK1sH8AUD9c
YkCLgWGFoKImKxdxU0B9GTyhFEWT/HgA+4L2/jmpE9nprVRiJda4Dp0S7W51pqAhFVdqkdXeCCVU
jGPI42wGhVIi2Qxt+xiIrus17lZaPBUeciMnbKGyiPwbsNc2iIfSnw4qbzujVPY9HaZu8Fe+hJT8
zdaivQ4lRDNeFKXpYFs8xCuphcPogGw1+FZb5LzLMQKDoxYO415mn9vxlQI+mPvB2oDOtliS7bYG
cnLAPQnfn9cgh1da4YnFeNXUl+rfrwcUUL6ZJgd6mb868M7xHaXXYXdbvAnxM6idHl++kN2BQQmU
MJpWDaSG7dVmFfqsfeciSpCsNfqgA8hEAXRI/Y8mCtUTAVZ254m/rnVb/te1VNV9DpPU2geML3zP
FZ/okFqVs42tqH/TtekqkCKxKXR2vZa0GYYivB8KrnNU0JKRsXS2kYnoeYzEFWrxpfUW7aMd577C
Vub36Nv1aIap1yebcsbwfsT6NOpr6yUp+MuYJf51lHjdazKb72hIrTvh5B/QhSZO1MNTpCGksK0D
DSiIg5kevYzOY+J0b40+iI622QDUVOuiGWzZQzpvZQn8cmgGzUUH8tulbkvpS/lI4p4ozOoqfo1a
9PnpNUx0Xh0lLlOEurJlRiX0wDlAFsDp3/NigGpurg5kokMNVqetP2UMZI4IQ+YRSIsUcabbq0Nm
+M2+GZ3UbzZWNXh3tJXI6BFHp3QAh2O06izLWtA2hWy0LaGzm+024zcbLeCg6rcwg6pfczSAAjIE
WrAPpGFoFvV3rZlDiUHTiaHd9Y0wrFLt2nUZKDIHiAtuDPRPblpdIJ2yutigzSDbNLqaevOqmH0f
LSBoUNJLluhT8te/weRpSN4aJcfZe4PJE5weVVo+z/3NMS+lvdmEbzK0DZHdQhcRNI2epxpMXZEF
Rv9gsNznqGevEGQqL+TsO7YASR57bAoosyrGt2TmBYT4bIk+3JEl3vNYmWJXmnW2Iq8bC2Mdhynq
aPoCkd+8XWBecvR/uwCKiR8ukAQi2IDKFKhXtLl0R5dnSwyRdqFh4QLQpyy2zLNhb6gyOPaRSlbC
TZJvDRo5Jgb+UwjBORvJKg+kFlX2NBrtlQIAoPRBdhHbl9tMyAPyb42FTXAYOZ/zqXA3EHfB18oF
a30+FuCHSfC1GzTY5XYgWwnhFdDbltubPUxauWkAlESeC+Jgv02loUFgSj0XfbrQi3pfWH1KE3yZ
3D5u60Wv9Sno4FU9ElV02qaAYHX6cHOTTU0xX00SiSBy/L7EvE7dolCMLPTKZq13vB1kP4j9UAO6
9G6PgUY62iOI9lb/nqLlcJjEh5iqS8Zt1oXfSHkYXMns1BqzSvEsPOxpNWiyN8WWgshCZ6QIDaFo
dsK7zc0cQ1ASnHYosv6y6If1bvZfFo0hiDWUIgn8JUPnlN5T0AbEjQJvO47Z67xF0XY6+23/gUbh
zxD9Ap5WRwBfxjZJOiJbrIe3WF+v1vDkdd4BkXfezwyNXAHgFBxSu2iQ0inbB5Gjgc80JjSjFI0P
HuHGf1QeOtNBWPMPJOyCJwv3T+TwrOg4pW17YDaAkNAvsh/wN5cLbnTmD6O7kM6XnuM27G1OZBnR
UcRJe5iyCpLrUi1VUWFXjIz2a4f782IAiculFQPoPMwYuy9eTK/CB/cD+CLVMhfgcvSlqlaoqKQX
QI/HnRcoY8t8UV0DK2yw80Eflh2CblmTh6lE3o+DYJ9/m2R1rQG2Vae6di14DwLF/J0jQ1VAdQIv
kOgPav1N5pb2c9aO51wF+ffMztBJibe3T+DXbNFjighumPZzK4cz5c/+FvG+xn9GoIkN4uzoAl4F
ffYEXorinoAO/dpEdevZVaJFAxh/JEBFxU1vP4Jja4Y5FLUNqCfUMDb2CPaqHny729ouh2UFrfc9
ISHSMpkXpfndihZVQEvSooShQGOnPy/aWxB1TyFaAmgxXlNMX97HZlMeoW2AHQjEyeYheujFlXhj
LZiQOwHDijaRXZva1CyPtMT7OmSCoOfSTw0Lf2bQ93sAPaLxCiQf8XHyWHYRWkiv57z83ut9eheG
rxA7jlY5NlpzhNuZw4IDpBMCabfxRIoGqvd8KugAxKWqcwsOyMgpyp/ejC54sCFzaWDrQrNRtGkW
DJwP+oEce6tqnJBeU0VxKWpwibaa761v0hGAqj8drWdgL6EdMTJq84xsCPEt1o44rZ0js8FDfBqR
qioqYYqHt/yOtP1iM6JATXp3q2hQ5tcue4FSKDiIBm4uk1BNZwv4piMa2EER9hZQDsm6zQ3g+Yw0
2Kqu37hm5x88Fbn+CumSbFOCSBEoIyuZ3YnB/EOCfw/oh6BXmaP1bpczNLHTvwww67UN9P9LP4Lp
42YHN87ayTP+8pd4T9tZElZANgpwkVWg98izFr9SnZOksRnE7QJlYxeCdshdhLU1Lhyv6CAZ29gv
ApWXtkMSEsmBM2/7ekEsmyrIQGllgO+Qho7n/O9JjeUAnFeqE5JUFehv9cEATyXghdDP6KZ/bdqR
QqYMijASsCcTOuhgN66toDmmQqkr14dydNeirsDurkd0AODfSQReOrUlLHrz0qNWTCNQOoKPA8g+
SCLHh5spHdviIAfzC5no4PVhtQtM1s0zRdLyXdm6PyHR0x/A/QkZo37MBoiDVv0SROguakyyRr5d
G8lDkXQ2h9PYiYufZW6awMtk4xFbJmvdTINcENbSkui+wXs5PDSmGDqjA1jSwFuQHW9m0Pem/aLu
+7cJrYDEdjOZl4z5kDIyutDHPdlg+Mv1bbRWTRys0sxWj2LgyKO64ZWZwHLxsQZ7qGcZB3JO0jTR
UAmhdfIGgdvcQbQ6WpI3wKPm5Cn/KzqL1aMLLugHyAFUbdv2y6o1Lo0EtxhFVi66sxtVmjtah7X4
6QhXqjV5mejl3kK/K9gw8YmA40jvU1bvaVmKABIShH1G84lGSQkiSmw5myOthpxVDxL7RoFGy4Pe
qAM9PNcasA2bOHuK0MyKgkcCmigokd5JfJF3Nmh0T+jKxq25jevHBuQYC1NCma3CHy1CwieGXJBY
mXE63vVxCcCFTp1iO20tk4Q3YMXDsGAVtxdAM2QnPJTA11I7aLYxHH+Vdqm1zKPil0DuQwQgaoqN
WTZQAXZRfTN0CS6a3BFwb7kMh7E7k4mcngCBjRk6ckMR5PB6EDnRfLLdFrHcHhjdoj+T3RSGhCQN
NLPQr28d274p72oeXaPJcED9RZRWccFAZGWBI3WK0u8FnuUgV9EeLkKcQgsm23jQDl6QEdzNCKfT
ORTUleW671GWgjz1KgxfeNWpyy0FoAwHbQFRYtxR4oAciXBGCGGLdoUbrH1PjpwJ1Lwr6wUEGfne
r6oSN76QbZ2iD891B12Dwk0gqBBN09Js/fSlk0G18Kci+toEzVlKJOQX4/RaY8OHv2rVoYNkaH5m
TvHsyqx87Q3816J/WT1hP1CsAPEV136okBBwXOsU8HG6U7Hf7xszlFDlZX9cuRqdj1d29ZUNXp9r
VSHPUuWvKNp/vPLQZ89pXZjLtHQGSH+XG5CYgY17coytUynjqy3xPQ/7jIEMuw3WoPgPj+j5H/ao
o0NUUKbmfQZCs6UvmvqzK/oXDdrG/H9AbYRK55R9NSzDfIkHP1sx/Ojv4zwytujfTvdJlorT2KXT
2g2n6tHnEQijuWN9g5DG28ew8DGMKI6/9TaSgL99DDWFf3yMxAmqXz5Gixebk4335GU/4vfcSMhX
oAhRPIIKtrraHW4reuSEJg7A8pW+Ks9kwtuWWIXC7rc0pOl8AlaJhp09ztPR1+2LpZ6KxgD0mIMU
2Z+cZDXY3IVAvFVcsdUCMKFzH6An4D4MsU7CQATpQLY2jjXqV3NdgeT4AQij4upFb9MhCYZ6YuIi
m+D05rHvnLeD0GcZ4O+eMQBdqkdeMkzIreQ2EqfaA3IeqPZY5s4ES+WKBBscC9kFlECmI9hgoaln
ficz1EUhFaOjSKeGospJqWPdmFe8t0TLpK7Bh6mk0x4HzaBCB9YNA96PQQadgP5xd3NAGgHR5nu0
Gtt11UV3kOvslzbyZzsq3uUZuK/AMBGADBU4a/KC8zrcUeGvYBPkeAPQy3pRtJ6BA5PkfBFFMthW
idXaKxJ/t7QRmgrBloTdSSyezsjLwOK26LS36YCd6WUH1XWQhF0mbj8yYqnVI+WZj0RhSz49uvl0
pPke+es8CAzPkbXd2mgkAywskq5aZx04lOgVcH4bJOOY1NAJ0S+LVCqnwxztdDa6fFGavx1CZai1
qvH2K7l3lzqGDZBCol4B7FrVeZi9qKSt0eoHO3HTZkkIJosmn+2B0gxjQaRetf0WbzHnJ17fJO5h
yL2MmrGdDl3G0C0i+wTpNthu3ljHFX43AexAu8UyL/g5tvDg6jqJTgtd5gnDKF6NdsH2VN3xq/tp
UuLltyjpp7q2uM+xg78a+E/rbQ+FiyDxnVVQchQ4tTCrtMV4bRT+S6msMTDs2ai8NtqGf80d034A
y87awPMGmilufzRy7NdIqYblFl7nGEcTkdaxgexLCWg6Fwfydrm7V6Ct+BTH3KE1yDxAWvTIC6xB
S9rIgwGPlBWLglcZFKx6/lCrpgH9DoBKjZ3whwrE/SBrCZbTCPbZZWMP0DSMIn/TON6bN8O2mqaS
6W/zdQQ5fTTYrV1o0oTtsvW7Wv9TxExg7ldOc8Q/Rcyc5abL2yN5J10ZJy+q4wjWdfObl35NNOQ+
+zj3b8H0W8NdLTvKQ5n447L0QuPRiNUfZ2pkbzb5fvZbnJFCy30U7bgVZWYf+BiAdEd/aYGD+KTq
UT24Q2cf6l7lUDXEl7MF3beN3csHO32Zo3/jZQou0GmopGeua89HgggkJodJcHZQrPNWkIS3F2S7
Of42RC6BNQuad3Pb5eStOg6F7N8cll4/xxN31QU2JL4Mi1/oUFT5I/pXfSAe/zXRGXjdwiU45fN1
RXqZZKxTAdoULwAF2q/RCQfYPfe+3cy2ipPbFQq/eruC7wK7pVnjwiWLeb6mGbdgzygeYlnsDAMs
m+heShdNMaabDiqf0JIL2K6bzOZs6lKtwYvwYPaAGOhKL5604pMIQfFmuw10W3UEOQrh7Cz0kM2T
0F7crwTEzZQ1RWfIkXYLIw/rL12NcqTLCn4ooqF+gR7ZbG8VVIogSOSsm6xtvtR4V7WsqvpklxHY
igoFpLG2D3o6OqDi2/QGkqsPsdc/Q+SiWkF7L3uQJtItdEY2qW1K2+js/0+cUSG9UJqgLh9Hbi1D
ewLdvr6judtpUN1nh3F1UCYwy2TN8sJajhJ3lJrb0K9Y9xNIsEOI8BggyNu0IrW2JHQx+fbZtSrz
U1aM2X0i2A8yU1SQBOa2dBz1WUeZob+1C+BhKsN5wLsmupld3ARQj3cfyFZxvhrR5Hi1XeiTpBBq
XvlAXW8pgiY4CulOLQD7QDY9YfDA3jrnAQIWJwDxZWuwdvMXwKXbXTS0bM116suH3e3cj/YK26JX
Hf83u5xyqM820YKPvD9npQw2GRuqdVXy4gk0hvYddCnDJY+64knyFk3LfuwvjBDDdIqQlNA6RxRs
2eDzGQp5JmdWp9OnDCRkMV6dJHS2VkVcsUfWy+Qq/U7eDZkXmEjDed2+xsMyX0grjnaOvbVcIYYf
5DAq0F0dCjZ2+zkcsn3Qm4EIFcBYDVhYpno8O0nVv3Qrb3Tki2mIDoJTYw41EwzjutcMkwZkYPUQ
qqQ1xBXQykLDYoSCWezKB1Smw2vQeycy468LhqIYIPc6a7FkABW0AkIwd+T1LfUaOarbZDn2d7fH
LbIjuVokyJBAC+DDY5ietreHbzSudVPvhwDycVJggXOCzMv8rKaJDDnoBGRIRwfs7thDWnIz6Cpb
0Y/dp2SKNl3P4wuZejOA3jFvf5CPTLdJN9uvk7pxag5WL39Q/P/rpKQHWgxsD/hovQiQJ/XHS5jG
gHrUQtrNN9XGByPF2+ZDGXXVY5lF/1j6ravx22QR4GXyBDpBex56vw7JewtGxkqcbkOZoePMyuNm
FRq7yNGdxaMdTPcYxdRnPPx1ZPtluZC513wCJIQt3YKza8AstYGsdHsEEdywlwJiOaEfiAvyy/bK
AGDiaWogpKGqpv0WNHwnLOBtFxXg3CApgFBoYX+D8g7/7DGfLTOU2+YlB0PTPvrl25JyAmCpl+7b
kmgpP8b47iadkJ+Nig2gZsSZQg/eAjoH8nMpcE06k9r217jKnkATG4KwdDl2Bd+QNliEtMrJ80Fx
0YA4eU3Dtm8hFA5FTlIKI82wumD+6d1O0mIeEhh4GGcp3gVPQQnZ4AVOnAjPnwWkOuaTj67/EWMC
8LMfpsTexL3dr/jkR7skDNVnH3LWvazqZ2FV6SkHQ/RihK7HZwpLoPS4A0cwdDYdf1GzIbxLMxZt
OZoVV2hMdtaJrPF/XedTv7KrHLofNFad04NWxHHWI0SFoAvqTWvb9LfAMv2IXBXviLceoKvuQmfv
9puJ7JNrzfFEcU8mVwNGRtjxVI13ZCcTOf+v9t/Wx3f8w+f5dX36nCEhOt7XlszdhOhq21iGB7Xw
98MAIlvF+ktfZuB9b2SA0kWZfmttP8rWwLYj/9P2IBnRE+YYe0oh9JL6UIVJcZf+c6mb5X25eXoK
Sl9vLKAQrtUQnMrV3yJRL0MryDdkI+2EHsynZ5mbC3tg4MXGo9R2YmuH0qg548ZkkDsLVwT9yQfL
/FPS2G8P4LR+C5thZDos7Kr+BNYQ7yn7N2zqxj9W+zWMpldRjP9iD99+e8LGGApMl652oUlvN/41
EYlzBdpTon8YX/TKPOYdmC0oUjh2d+d5dgCuRIZNiY5vpwRUh7wF1y3FKMP1Fq0Amo6hxjLH6CuA
fdn9cAVzNYfnMpqOoI24p2hadgxx37Ln4pApxv3oA7XiREZxl0MH89msUZKI/Cg+0RBUf9u26JIH
A4p0D4WyV0r3uGa5zdD1JKoFDafJsu9AxmzO3nzkAMKMZXlHXlqSQ3DjREO9pMrByUdLlqDXyfu4
O7lxBFoUI0Sygi8Z5U30QbQFYOKQgztSLqWP6wmaeEm8oaGVcXlgJjSLhoaXjzHqRg9OPqdSKKBt
QPl8my5EYy5Dv19bnQ2VwjgNr2ODVjWm1UJrOYB2wu8ANO4HsD/8GSGD7tCOeNT/FgHkFNLiuuTx
lzV87N9XY2JDHx7vLAVbA4mDlIpnOzhOmnZ/SI0NEenPttkPUn2Q7DctWGDd0rC2buOgKsHAaoqO
4Obo0xAlk3lICBvC1HDpzqYbpuZ9EqF1KOrdRCMKfZ/I0I5w5DFaqVNWXfo8O0B+0H8ANNh/8Bl7
RhtXewJJrA/J8iZYI789rsnZ+UZ4UkhZddpJprLMz5WfM7DSYnaWuOkaLfXthqYHprCwE22/zbP1
JEhpbAHvT+7JZAYDXqpA/LylTzAOQX/g0ANekJfWYKjBlSYbrmSStYEOIulnd/QRoK7d7F3mmQCA
/PuJwOwD1S/jE1k6s4Dq0/QtSpNhRwk4AYLc7dT09ZzAk4ndnfGgvZKTvmSoxkL0PeVX+oLxrEPb
x6/TRVHXK+4x0DeXWbBL8BwAdjfYdWFTPLosLR8LvCfZYzZe4sbGd9xlztJlXNyREwjp6c4GUcKS
JrxPx/2qAImr8teBV6Vn234g0ATDQ2gFSO8E9h3w3WcNisqtHJNvoMH96vXQ9wHRSLgrONQY/Ty3
XjGR/DRR1UawclOAZsqVYaZs52oIvmU06g5lcUtDL8QVdWF3EdVtvgnAWiAhg/S5zxIbbKc5Khi6
sthpKRdtB7KWfbD/Go+a4YmFLe93aF0eAWHNgFTQmb/fcoC1n9RLO0FB4+b4kCxsKRPoS7Bqlgnu
4cNQgUtDRleoeEVXz0KVBa/H4XaAjO0VHAHI+Xto/ZJBeKQIFqXW/dh/nZTrpss85J6mD/8Z+dJL
l65mB271khRLa9CSbtNCs09foRkYkrc91LujAU1vemeH+5IHGb+429GwZeaKgxX2KcHOA68tf4bR
o2JwoaAdFt1fwxq9GgGZ38P0PmZejex0UaN3xO2itFo/gFF5yCSAExAm23ZTlh2gC5YfCstwtgoo
hAuXFWDslRU89BFS1w1zqy8s4V8SLuufTQq9u8wf+cIeAYFuefWzD5svyuDll6IpU0jjZP6DYvgx
1wbPLxCoeLtKY40fr+I5SbpGHawF/fFrY5tvrDFQmpYHYLaII+aDGdqQM63M32w0SVNwBLEFiY0w
WOfIvT1AJKbauyjZQJjHdR7IFovPnXSGT9LC4yB0ITvcTuDCusVD+gqQRmHiLbW12ut8eBm6CaKl
lXPvqtHb2/pl1QN2Y2NlKkUZexIXFNtHoF1/Nc7i8WS0dWS6dvajCIIfVWYeTbCc3E58z5ot4b8n
v8RUaaiek655pXdkelumF2U1QGxeROaO7DIMLtwOgH3Ipy99DNmBW3qX0sDa7jCInTtevKHOAyWf
6xhKFZCKsFYJ6oyQnEunsx0Jc0kBbvicdY2z5CWa1VsR50sxmfFmSlznbABxOx+skPFjKJz1UERI
b5GDQiTklpYlfmQbsg3o/1uZbhJDmK4Xl0GCLqRzs3FTlQJ/v6YykIAUao+XRvUZ7Lk+JCpdY9/r
IWObJhz9lxq0NAc3gHof19rRVjH5y16Awn/yjRJMWPXPWtnGqz4JsvrtxAI/biYgCOJaqC6WVm49
N0HXrXgvnIu0oC2QtUmxR8EAjA7RFK5rBlWE1IrKZV6DfCd2phbfQJz1AdDeAPJgbFoo+qWjaa3/
O4YC6ZCmYDvhOvq2GJ3x4mtZdiG2W/aRtpxDxad7ZkxHkiHLUqbutY92mORrGb4tenP67vtf88CH
Apb70XltIcuwAPERf+B2FGxUAIyNBI3hiaVhsu4bYT1XRv+1qMboJ0vAg4e3uu+ge7YXo55ksH8n
AXw7ntDQk4JZ0zCfp3GcJ0FWdZ7UVkhoAW5iREN2SBrXWOaTTJfIOWWHOBpB0k6eLkrV2ym5psxE
AsUtpr09ooBW6rbKykAjeGJBeB1aYMkxjMCgYRSi/WQ4ab2sasFfVSEvvoter8Ugvw4i6H6iZeof
HrjBs5/b4GEORueS+WYG3SfB9/jL1qdM2WwtnMB/YKl4SaJ4O+n6ER1kpUJgazj6xmmc2ygXZ+64
t6gC9SHm3c0DrvY06kwozncqnLYECapG6JQPLTJ6M0JIw4dAyfJ3m/DAQEGi1BRMceP7XEId0XoU
95/rgdsrPgVZdwT/BtpTTN9Y3TIsg2M+giUdmBudpCkdgAIr1wNVmUZH6wNNiqDttL7ZpjQ8W8Zr
g233PgnCGrtk0xjxN4xX83CUhXdRskjRuZuESBeAOCnRB3KAyS5a2G7Jtx+i8ba8alU+nG7Brq+J
vbP64UMYhNyT9egWLbjAX0AQE55EVbv2okM+YBfa0UvNWHRWAvuWFeD3G88G+dgcgp6raZEmkYG7
iypWwBNB1OB2fxpZXoPMek03po7sjuqdc5l3xUrqYPJEOSpwC1MAIJiKOfi3mx+tXjDbAtki2tI1
26Gn6RFjVqIvk05NIj68ucgordQBqg/YDD2FNPA+xPHBqviKAt3EQnuQXfv2jjlyts0r2Kq+ayHT
5vBFUReQm7As5z7JpubOTbp8V9quukwQgoRGXNp8GSH36Bux8TOQzZ1XMf+184txSZMKL23uZG6B
eSTs1cXGkvOkwvROdEdwyu4OOSJvnhQB13YfpmrNoNC3KHSngqc7FehQj80SSavwZDvSAq5Gb+3B
tcFBf4XWAxAyvsVh1wTmElE3wJsj5bN4n2xWidxCHw3yxijnXIAZHi9FJpsT86BQL1jhQXwHPCpm
0qp9FZpXGnnaRGfgLcnvek+3J+iptAg5SiPONmYN+J0fteXbKmGedyvWI5OaWEGUrEsHG80xYyAk
vF0KtSV8GiBo7mi1UaV3UZqKswCpwjoIZLKmX1Slf1ZmUj5AyY0dadRGYXcqmx68f/DRIWxMufaA
uFinVfhmQ+fqNaqMYP4toqu2PNWTfaF4+imCPF6sYy6b9W0hGYl7G7LFJ1oHyWHQbyg/RZIJlCq1
5r+ysuQfIVP/3h0g3i0isNaTXXiuv7Raix3auByfWMq3nQqsL7m0oGRdtmpLYRlK6LmFjX07DWz/
X8tOzKgXngQNFy1bRLLc2wQLbI3evkPXYLQu3KnbEAsZDVPk1j8MuR4SZZnZNtH65o0kkhJm+U+M
x8LTAE2hvcjwr6Shw5Etr7wAjQjam7qaI5LXwCXqoZkCeyg0TT8NUTJITlndZfMwVtI8xbXxc14J
FY9zGpdfaRQL1z0PnfnsT9P01JWiuxjQESMft2x+3+bhmXwjkIv3rbLBGYArglGjueIF6y4CwcpT
YkwGMEVqQ75iYNYnD4SBNK93+/ZBdcmSfPUUJ49e8U+Nb95WpsC691E5PMiizEDLlQ8HT5M7ATZs
36XMqaGlA76oOQTdNI3tulcapWXOgAFMrA0NB2uszmUWnmlEk0q8oC+QIBgONKQl/aC/+ln6qDTt
ST602SdDZ23LmjtbvGAMkLvh9W5E7/6ZQlCU4WdoUOxuE7pCmFs0AgBBoRehQ18kYl4kLpphZwO6
vADDRIhSdu0t0iYEmrl2HGPBDJdDZEuEK6efovs6r6J7dEvmdwnkjRYmxTQMbXZl3Z/JSwcKVvsy
jL37OShrcXNp8R2Y181CMCWZbhbf3SbdrlXqy1gpKGzDrHRXaLgChiSMTXZw8cd5fxcoZAK0No0/
PP3HROXr3kcSvO7Mbdrnw52HbqGHmLs/eDoV30szROXAr54K0KX9LSBr/adQVfUcgAfvcFcrbLr0
Cjk2S5988MgsEg+a9qUV1yc/N+wXJjZTVCQvdTM25zGJgdPW5r6UfJsBOL5BMcp+uU16G+JtPUUm
a5qqw/xkHFmI30jCK7T3QR7pw6GPAHjjg4LKLxytfrbSGWTe/TM2PIk9hiuyhIzhPSerqm2Ul1DD
c50Qsq65WLuCpU+iwKtg0sXdjwq5KoM5zj8CZazaV+kXt0NSIwc+GzvtHttDvH7vrbpFs52eHkHs
Zp4+BWb7hJLHsE5zvO23GgvhaXyEaB08Lv3+TCPfBJvC1GViaSkL+A7t7QP55o1jtMs3bgXElJ76
Pj8MxnJjhmAwTUBhjVwAGuEH3aOS26BVwQ/kAXX7AFxR2AsMPjNfe/lI/gjcbitmh9OBJuZ6YkfN
LdP42OSJ2vu6raLpgvLs6jMaxl6E32k0HK0JWttg4QA/Y1PJI4VRxGTE1bbrQRa7A/ioXwZu0aDi
qYy5NyDK02qRWKa8t4agPgP7YgDNitKpJ+sK389ai5P+O8OOs/AKQkBwmOfOd18E4kAPp75NwjNk
0LYdx5N+2bJ42IBJr13dXvX0BE/m3YFMEjR9GzOwAZJGelSk3vga5fUOxDvGT8u1jhAunb4IMAss
ffT7X8CbZdy5vTncob0UqE09yXfRt5iazW4aeXWZIqdcZKrkp1x3nGYJ4NESkkDz6N3uCrcUq0IW
+9IGl+KNZAawUOj6GL0PdlWz3JMjx9drXeUOavwsgpJrb6pTA4a0/8Pal/XIzSNb/pVGP48wWilp
MHcect+rslaXXwSXy9ZOrRQl/fo5DNVXKvtzd+MCFzAIMRhkZqUzJTLixDnP4mcpDfEcmn0Ijlyw
ovmVbz034P/aJIbsN+QE1tb3OSar7Gfjux1mO1nx+CoqK7o3cwvA+EwHfVWdxPdZU9Qn3HFeaHCM
ovIMiuoz71l2soY0W0EZFwKLqusLPAEXdElNoCW4hamRoU8x4kK4Uwn1sDUZO+cVkLjsag9udcmA
H120na9/iepeWxWVyffUTZGxgDqmfEwNdQQDznYRgRnmS5BUPbAVurd3Iy85ouqULbEdWoi0aZ7G
PIzOujb4INAFDABCsu1KK7zwUKiucmuUmx5W0RnxSmiihTWSYUBhrUBlEx2o++FmqNUAFgM3GoEK
xvoVlR1g2CqLbz5DTF1FzBO9lkBaCe/S+7w4oSKOrT48kJJACUAi5ZIpj6AFpTx5QJOo+BZW72uQ
hwbFOXARgSMZNyT9rkUybT1WqAHpi8q4Qym9cZc1/qZGlPKGPPI4sYA48PsFolPg2XUTNi5wtxn2
5GxbKMxuhhqYK0ylGbVaE+HIem0XcsyXJdM2fee8mNDU2qegY1q0ihnGGYPySF2I1FiPjmjeu2E/
xJsYpcqrvmrYruQQDKOzOsNfvWsKGa/oIE+j1KXT+uxstzI4IqiTLCir1dotqIIT3m3i2tMAUs7F
obEt76gDtTVlx9IAlFw9Mqw0geyUOquHPt4OwABNK80Tfl8TkSKoEq7SCNseMwPQLcq79NZP8UTr
R/daBRwmYAiOvel9nU1dwiCJYOdyGbaZSJZulDerRGvTzdQvw1FxlsfWfuobAR6+VcEvtESRs/R2
6AXOh2oy8HbT+hlKbEFS1x+y+JiHMj1ht/PejF4CsM/v/agowbxeH8lOM9rAt0CjqhPVjHVxFdh8
7AIIBruopbQCzVyQzVED+O8vlhygqPVMA0JXCKMjjQqkXRTn96MzOA99A5jMEN8IUM49kMXSxj3o
I8Rto0ydpVeLpBTukTw4MhKruoESWq3VDDsqlEo2FTikaGoEKdkDirH8BXVREmtc/sMruVYlbmNA
XGpk4X2ROaiUHqv82Kom7i30xRDlwAyN+ZGuaLiwRQ9yYqsHb+PHnJDcaZw8y7EEn8/vlzSu1V21
hpRWvLWzMF2Rbvg+V9VhJb4nK7PW5VkAgH92sixdZbppHXtW/GiCVJwMKd6bMLHFiWzMA7+eY2dH
GhyVhwBbA+JoHy400qOCDpTO4FXLteucpho7NzrqQ/XSfFSW20gzkInSVNRoLSgqlRf1yJUmjlE7
TZwyWn+tNS//61pk/3jFeS3zr1eklU3OrSNqsXH7xM2oSlF5Swhe76OL4475mLS4rcyj2E587tIo
EuJRZtZn29HkuTebYI9H26E1EyB2yDZdegCo7BPDOJCNGs5K1DOrBmUGICl9jlqcIMDb1bjDowb4
vZdoz2VbFa/c8p49fBFeQQU9XQBPOl38MqQHvfsEqYyDGuZq5n9Y4n/cBxJgqPICf/faEY5zqnpm
L4joIY+yaFNDp3Zih7BcKLuUpe5cWvzJT6b3EI+m9fynSYFn1hM7xN8n9UlpPYeWHZ8kR/GlyLX+
lpo2djNoZS5ny4hA3C2L1YY8jZToq67YLHlpbI0YZ1QmjeHT1EwstaAqgmnJzgBXh96roIR6BRXT
u62CyNimAYhgyWYjQ7moW5eDGpSX6w419fvAbbKnQRu3vDIBalV23Ur92S7D4t3ugrFtXwFf9+QU
OEN+2Gf/X+1Fhfo1yl5NiS+VvQLlJTSZhylZVoG29iT8+mHOn2WdWW07x+uXc/5MIoWJKGzsbeak
mLDDlyy0+yOZJnu0LAJUlFHObdSC9BRZ5cP80gI3nG1VRcNyXqYOus9L08BgZNPStJAOKudbwczl
aKBCsGEjAoMZICmXrGRsqdVNjjqAPrhMI7hDDXvUtTzmykZ+tRlAQREIki2tMM2lBT5WkWD3QUGT
WvSjwfZ0Wmk2zWtWcbrF88Y90iBwYHeJk4lThzL+VZ+72HGrjcy088CDrxxspGaVyQPP9K7IBlB1
qS5tVxweItcmg/RINuaB4ACg8BsanNzUugyp8M1s4+bPeVlt8D4vS5N8DcGsRDYpzlHYBtGyHRit
aZCa9mPZoMFRYSixq+pbzdmXLXZ2tJ/xQuAgqEv7Geoyr5MoREJqYu7SKGrZ8HtJT16IU0+HCuJt
0I/f/BZHotDVuxMIxbHHo76rjHRFTRxwSMSm9ZamBmBZx2NDTaH+vEJQgODf6uq73+zTyp9eZMj8
eOF6XG4Q4uj2vRvem3anf3UhxOoHTvw9F0m3rPvEu0ACuD2BxgPlhEPhfzOqMzk4UCVeFi445au+
LM8cOiIrGmBbCxpTr1B2rlaskvHZj8L8Eo3AHiC1FX9n5kNXGuM3C0XpK+jYcrVtDrZIESP20EC4
E8/c4Wuu280iTq3wlnNmX2gARwDUVqgBDSV200CpgX85MFFH0VcH14hAregoCFTfyDuyydYBym7o
hrsKkcGNFWryJsgi88ao9WujNrUJUknUk60WbTQw5kMRGCKPoeuaB0RV9lTUMhe6UBfqzs4B5OfT
IPmTnZoBqaWDE7Pd73a1LNihtUNhtLtP/spOL5COWnREQc40+Nt0VO8if6zL6e3N9TbkBkgkP45l
tp2XNYGpPyeeXFZa058ZQ0KnByb/pgvwuEahWXzXpD5gvwUUG/ra50vDNspnt6lRxifr7KvnAQUg
Jf/upyBP4kz8FDZfpWnuQj/0DsmgBKeUrFmWvhX8ROoMMO4sfe3jN9ToVY+2EMM6wq3xVOm8OBrI
rm5Gz8amEuQDizD32u+WGS61Mct/goP7STiD/exrPYL7iLxfmKbre6iialsXZ7Jrwr1uKVvd+DrY
3V4yI/upu+NBDH71FaBNCHSB/dAVzSKS3XivmzzZBnaVHiq3SW9sLwpXht/Jr0DSb4cyzX7oQ/RF
ZMnw1Ml+wOnT4CffEPYJv+xi7XZu8ewKhAOVq9WO+9j1omNVx86yDBMBCmynOcaeMd63jXEPng7n
KzSaoeYU2O0J+mHlHWjaXsmOPwZRma6SZw7aumvdRABSx95K81FcBwLM8KLlPD5XRoTDvmV1r7Wz
ZknMvwNcA5ks5WA2bNiihjJaJ2bKb1H8wm+LAAVeCDiUiNc7+a0B7TVvUeZ4x2N2QybUcGnITEvf
iha9VuxCrU02UoE+8F+tXU0vixcIG8uDpZ5700CAaoExKG6pF7GgOOdmdJ4nZQWe+kMUg8TzYyGO
hPEKP6ZkoxFEBBvq94XJx42MZpF79XciexsVH2eZiuHY5gvuKMq3ifhtasmHmk/9sg/HYwOsqzC8
AyRsFg4Di0eRWZcJszBCGgPBgWRDGIeQm80ZBRpPNEgmFhln0+re/Rsg3JEmC52jVnvOkugo7KL+
UsS2cWciaHb6g72r+Gd7YrZfnKx5968AAFoSewW+N1/8IDHv+hDVVFMkiwdd887viiTIyWXgBiVM
ApWq5eBfaOsW3BOBfYsPpnjsIMm0a1HCvWkHy/gy4sYbCjd6xSMM9ClNqp0G4Yw3UKn2QJSBgmQ1
Eznd4rFXM5sCgaGQldNMcnACFIHRTAuIihuRQHTc/WsmvabuAqJIM53I0780AB+RA3Z6qL0I13lY
23dAiCcb/Gf4J5nG4BuGePXOaqwSeYHIglq40KFHbYFe1TLT75Au2gylO4aoSYzW4Ogyvic2KguB
mE2enFGXK9+U5k0hQ23bjV17YFU7nJBnh/i4W1R3FW7zKM/r+Au2EQ9BCnDvIrobRQ3GsNItlaqI
/dJoOl/+6b2NwvrbewtL/dN7izUNIruq9otKt6K+yZeNFbWHqThLdYGabw9U9tWY2h3qSJp9KdNU
LhBZBYUcheu82q3WVgzGgMnIkLZde32kLZDG5ji1tu6mh5jZMuoDfOpkbIoYz+jQOY1KxatXDRe6
u2lCiJ27Zb+1epcfNEBCzpKJ/kxX1IikAENZwNhqHqiq4DVu9GCR126/sZLQ2ntuGd15gyppG0D1
C+TJCSWe5TN5DLZlIr9pPaL6Ry6hxx4eetxKrDmt/ynGP12S0wgnSgG4SexsZB/h2A82ugHBXcf1
UIMSZOtKwYobq2kXRgtkYAdY0ANzAJG20/ELuQU6aE6dskQErsNZI47b9tIqty5ELZ+a/ie3Hr/8
LQcUETJWrnis83yLUm7k9fDL25hONG5z1ZVZuUygG/Kc8ko/pCaD7Lg26i+60/8YEt+7RaK5vwGb
NirWlb9l+GzZCBeZK7VsLviW/IfEfV+2QNx4N+aobAe1Nhh2Nx4wY0tkF+M9HW2pW+pJsp8OvmoU
FRvxpy5imfE+qXRkoitUl3oEXA1jp1sYRuesfe7rJ4fQrnhIdGyD8ozb91eEOs0xbBGnyUazPaHI
BPQSOYiqTxDoDMxNWKKovHB7uaFxajQ3/paw0tz23BSoYUET87A7F01VoJQ/c8Ag47F+Qca4aN59
LCbEsmwaZH+VNw0IN+zBfwmlhbRE8hZa6+IsZAAwIfSllm0BiUaZAs2P1D0usfNqN2B8axceQpP9
goy1GqErD0iZfVG5N7O9NExQf0yjwloZJYCGPXYGDh7jx4Z+aPgJRec2tfGbo8vIuy+tLIHCGeLm
1CBHlUmEdP/qt+AX4uD1J8unmdQf09iAZvmS1prnQEgIoXjVmLlrre0+Y9kF9GDtRgcX+KU0Auus
i0dDwb2oITNdjZG0liwZ+DrGTsXFGSTwTmOYL8klJdvg8xr6PZG9nleoY/0Rp5MINH2e4AsNqmQH
XzV0FaZOy8GkwGDEec5fk7UdaxvwXeXluDaUzpthRz5ksp3ir9m05NwnH+oWRe7Yy3mEGW6xMhgE
JWuJhJHk8XuTIBpZo14e/az3KhAOhT8mW0Yj5O7UbrHpcu0nRSA/BSnTOIbKTwTy9BZo9hPOjp+j
mb8FN2my54SPWqw9AQVtnU0N/IDSigYoxQ/JuRoyDu4loV1RhGYuqzYyEePJwgUYI/lbH6ZrgBQ5
sB8xhGucIPohkuq1CFn7pR6Qt9dYpN9hw+OBe7LR8f9YpHs8tDqw4NSo5nfTNcPDFb8Hh+OzSORw
mi41S2gHo8aeiqcVKonUCDVMApk1gBavx2mwjU0U7YEO4wXAyyvEOut7byz9E4oF6yXZNQHyxaKO
qps0sMZb3+mxf1ETInAFIGNUOEcb9cUPXgE5Xanzx7AY60UPRr4TNYPU8pOumtlGXSFFs3Qyc1OM
AIRL3pwbFhaPPlCwd40XLHWzjoBrWdWMZ49O3xaPiLwC3liKO3IMi+wClJR3Q706qd96Xg3TItCr
A61qFuF3qNYs1IEWNyK5p242OuMKWCB7S93WK5EeRIB7Q90hDhqcxmpvZakXBVdovEd2w1rSKDLx
2qEqQG9Box7r4nPbYodKo3pv1jcIGVxpEFvXeFE6g77LNc0awbac1ijIqA8tNgcIJeVpcMZ3KzjT
lSbLL+DLljvTKJxxYVZBhwD8ACZ4I8fBMIcys7qiJoQqwCGI0czdP/nN02gGudC0ufvfX2p+yd+W
+u0dzK/xmx8NuI0U+864DyKILGtQCSkWdDk3IP5wVoVV9gsIJWTHecCNQUlfFflfU6g/D3tqxblL
V7+/QNYiI2m4YDn898tE1ccbo1ehdzIZ51clI6sru1gw27iOIsbZTb2JeQp1Jxe6pCllmTxDebPa
a1Zc3LaQhnSQCjpxxdhJTTk4QIFoQbkcTOvdJukqSTcaRI3Og/oFABstmk0tUtRKfMylGUUCtFzv
mufZPuqo3R4z3InoVeeBAfQ6ksn0wr0IO3MRdWydlrG/nF7xY2FEqVC4DQ5vSa+dCY5TcmUkq2kp
mhyJl8yV0c20VCaMch3FWjW5+Jp/sUBCtAXDhDgwoYvDdOVm3fvVH2zk0nu2m+GHjXnU8I+r2cbU
MvOqNDDbKrCELhMbv3jQu/l3ZeeCmyoCkzp1Ayf174QJCW2ZmjeR8qggr7aLWqdb0mBle/5dgXhL
Xkn9PE2SAkqBKOJB5AsQUS4afuNZ1gU0KdVbOToXjenlmy3cS+TigsPiBUlzcuMM3Ey+Huzdun8k
QDrB0EOFRUckYLLPJvIge16NN6gyX+gDDgSZk9yCQM++JnHiXnBDWlOPGm0Em3NmtW/dEKbI9LVA
5JV+1Sw9FoDFwM3DY53Z6jxfsZf24ypNjHcbXXWZzV6iaMgWepG7L9NouNUN/z4VIr06jpNewXvN
Tk07HskEcYj02gKIfxPgXgbVvD5cklvXXSOQMd2SFzVt3exSq5Bn6vVxkl5rXjwXLgeThlqZTH0D
zgqmmeF+tnWFVS+9RE+35EIDmchRdFGgiIdstGZUQU40bO10Nb9q6Aprm/ZgoJ7XC63M3LtGD7yW
4eENJ8XoHW3WXmka/UnARVSQOS0/rW5UoOFNprcw/wkpTpQS7F+X2cSD+rb33eg0vzPhBvHCAE0i
alLxgZFvw+pgoWnM/fRXVWYAGKkJuipyocYfwQHSGI0x/VW0qNv5EN3Lc7GcX1ZvubfTKuDW57+0
qzvtoHvyy/zBIUAK3n+R7ed313PHvynCF1pr+j/0+1JFXYebqTuW9gEMG1IV08i9a0IkQSvy/lvS
tA9mlqcPCSQbD66uA6Gr7NCzs7SivYzYhwP86TWbFlRGey8v7UcBojty0plpLFum1+fYcrSV5hT5
QkCA777rjSfZDvwsVY+V/rgBVgTMyZVv3Nesr289kF61Xmrck6kzQO0V5mF8JFvfheUujwt9OU1w
zPC+NzaBEAaYOAHRw766S/a0ODhx0wOiIsaCujTBx5dFY0Z/JVM3IpSY9V29pcVRbZKfEov/oEF6
u1psHJHCDW+mV28tCbRZzNa0mOem8qLb5YX8qfGT5FuRusaJej22h9vANTvQieAPGrU+vAKpsqJB
MhWQyFzYddAfqJuOpbVzYwTryIXegkRlnD7ek0FzofHiV6O+ozcAWg/9EIoeR0mcqWT8rMdWdx1t
V9yWo3wLpO9/gbT7sIYi4LALe3Qjoa1AugWMZuL7p7LOocCHCuov4Cm0QYmbt8eyiwFdM6+TuYMC
n6gq8IUgRrN8P3GDQm034fRmbH6K1Mex4+XiE1DPShqIiRvWnYa3XYbBM+WvQ52/ikYUDyWSbDvR
QOIHUVr/QTlQaht7wFe7+aohyPmaOABAptL+mVrZTZsN5otI2gF6oCa/Mivutl5l9oegYiniFKkO
1kC7f0gHKONyCHR+V9OhUWr/jDHdzREMxlc02ARWhq9GpqMkQdWRx54GZgsjRfFZFvVP0KgAlzPs
s5tU1eeZ7yKNiIDa5MZQe09uqI54X21QbvNqcfI9IKIDSB4PoPlGeYe2yIe33I2ALvXNZ8gOVwAl
Gvmu6dv0qersk1sa0SvqebJlCXj0Rbimfi6MAak1a4hfP2bKDGIUNLNgIWDblqWvtCRBgijk2RNd
8ZCl05X8g+1PfqFu6LhvltmnPJvGrOEIZrDdp6zelGNzhnvNGdme0mvTqIss2drRKpSZfOToyJlW
yapmR/Y+yRZ8RGL3UnZluWWgH3g283Lis2KZZ6xTy6v3QCFBnDcrJj4r7KVhT1oQaJu+9qT8PcTJ
UKUGmIJDAuJmKc21ws4vI+aDB7uK0n/Rl8tELIJYBEc/hewIoDJpcclHBwkXQ65oAHnC4hJDQ9Ba
JWO/AoYqOM5uweBEmyHM3GVvo5pTAqhxFHnXPUTS5GuwlPWbqTuCiM1mNd6S6XYPQhojCFyzEw1S
I10QhqGo60o9Wq1PjffVbEO+rxZaWrjpBG8R8fLMdEGcWZAfOknPqC/Ua/Ss2SV+Xi+pSw2CvCDm
DJuLXfkAbCqPBgRiS1tJiZDtD2tMHmrCr2v86VWsCtqvZQfuyWiwy3stNY7EzRBAnXSXotZq3asf
BTT6YhWLljcVRLvvbTkedYi/rnFzdI9RE0bL1hvtU5MW1pMOuvSJtk7w4gAWynIVAjX3hdyCrLJP
hh5uPbPoUFTPXukX0zQQrqgQs7i2ut4e27DzVnqYxq8iPxeV5X/tUtCuju0YH/Q84/dqIo3XaQEN
HRNwIStO2T7NsA5rTPYWIuATRa18RbZULjvbj25TzzAg5jqCZdQqRogop+++DhRZBOQY+cpA8rQD
Qy+4P2x91dOVhaOq5MJDuABX06i6sqJvTttDxd1DmZBqQIopwm0DQO/WaW0kZQXuRC22EeD3d8et
j/vMtXKRWld8adN/RtQOq4Yh6Er/l1nUJVcoyykNrlvH152vGbh2IaYov5pjry9Fmkho6YVy17JO
2+nIdN5IlIQvkZcbX6q+PxGHts/B3hkX8qteZZCDRP2FJpP8gaP0HqXbuArrErKhuCU/aIl4t82j
dMV1vVlLXoMZyMaNEiUa+YHecsCy7MSq+tv0jtWfwkqQfZFHHokdFAuSRz8vT0Wh+Q8JCJ8OuKOo
X6Ecvip7puNpYUaRfWAuqFJ+tY9IZCwKo6l2uP31Z2z4+/PoMAl9aLvYpmYZLyq9hwgBjbhRPC7a
yom2hRyga6ZBB8HzVVBLdWebm2bDDti2+tqppgGxPrIXsFGXBmZb0bjNpgrMbkkoN8K74Qx8dW0W
7AnfNts1Nxm3OrDDi4xoWmdlK9+qr8itNWsucPcINcO84amjrWN1FbLh/YpsfxoFsBT0OcBKbhN8
ew4eUgebZnTLx7rmbxaijG9x1WwQiJNfjTxIV8BPDRfheYjsGUWz4ZnLliYftUXg5cbJI0YEChRT
30FEDvuc8EAmalwVRaYrpCmg5VqOEKIFeHWTuALVyqrgjkBcZAMBAPRvLHZGIKe4+Or2y4X5YkJZ
bpfYDm7Jpdane1vX8JSoUmigd01oQ0zHSN4C/Co8kznfSj9KVobj5Bc/1b1jNBbNuhdcoNYb9eJQ
83yzm/znUHTtgxfF7TYIinwf5g6U0tRi5DFaUFyPG+cbQvvJKnBHvnJ1b9iBQpAw6tT4nFfrwHXM
NXUlivfu2LuDbTlblueAiw/t/cgDlPancb5HTgMFhlB4uEIZ5N1WuWctSPY8Yus/aVYEFh61anBU
qXiXR/oKkEWp3SO6hk9BxmG5otr/FKmrHXK9Jh5hUHkCkWJ9jRCMmWzUpQGg29udtdRcECB0dmc+
ogy8O9hmqbipPYQPa0hDzF0GAkV8rtY5sUIgpD3mL1PFMA6p1ifW1OG967TZqRvSYEmM3uwvuyis
7FRYSp4JEfg1uHwziBKWC/xsjVfwbQhg/s3s1hVsANcL/iMyJ+7uda8G4ZC61Q7Ru28XgdHYMkV0
FxkgrxYBElk4G45fbR3KPL0YniEX824nIAY4Mic7+Y88CdahNqLGoG3TnS3jaIMkB/J63oj7InLl
YLdBUUiaZTsjzdsv5BG1sb1NIM63wGYrX07U862m99s/9ol4HvkyVMk4nr8zGajhItZA/Yw+UlF/
7tIoIv5yT59/Fcu/jf42d3bu1FKVp4ntGI4HOSDpCin06tgjArDhtWHdc0DCIHPMx7ciuCl7Gfyw
xuqn5Xjeo8gMnCzDPjgBBV5Pc0Reams+oFKJfm/6YNfbRIsKxJ7UHkioDY9UTeaP1lLXv80103Nd
dQkyiX1eQdzHRuW1ZHkDgeJBvFdiz37QZMDevMsfbb3R8T2VNbhpcmuTOQAXx2lVnlEEz9eAPVVP
tWt8p9JGjX3HbSt9m+fo8RittMB5EQz/mVS1BoRxtZm7ftNXG8gjR5vMDcOTM6D0yumfCf1eFB2k
6aJguHi2J0+mwEEmrgLjW5NODlZ/r/fGAtmCCggR/CQK7DARFrbLE8nQ5KrrqC6NWh1qO2kUZ0Xz
kUb/NDdlETIXOQeBqsYv2CZgXwkBWrPqvWMldGw1lV3WDIQBQ/tSCa+wforU9e6gR7sCw22YX6NQ
FTCI+ASmbsf+zlFDvAKthn2jlVD9GzQ3fQyzol5DSWo8o+QrO7AyZduxLKxbKymdZeew6KUz+V2e
FfZPFPYD3+iLt6j6a7obCcA3utQEkT+eFeBH8BGK8fOT03YB0AP9E/38yW7anG3dsp7Uh/zBzG9R
233kHMJIsyBRXkbt1hERyHBHCBLNA0ZpQ/BDuwWDDZioSqD2EVxZVE4sj9Rth+K9S6WHeDp8Hh1+
7dJooqM87F/OLUZgdCqer0Bte3Ial+99tcECGhGKbF6VR2fqU6NcgmLk+yR145OBzSfxGSRC/gic
Irplsrfv9DG9EBmCxaW1BWw02ZDXkI8/UKUX3mJvO3mR2RwsePUZvNTO9WMt8FdMXrwp2UZ4jbVG
hBIA4b7Wn2ML3HD4XQdXHjXg48bN/4waGeSggi5C0EVa5xFQcYgjNtZdWzTtsjB4/yXxrW+d76Y/
zKrFdJWHcrIKRyU9fWM+hFb70NEhyBbiNx024EaRA9IknRGfA0P7lmmBPW0ou9TIT0USfaNtGh0Q
PFS5LjyrSw+0WfNtfAdRDF+uic2LeL1EH2RnrcajQjF/kb3tBUo7lN2W3nJ2JTtkOjM8GPxqAcLe
cYuimfzZhbw4N7zoNQ9QBu2Ci+2SZJG8eCigBtSgjV4TSAM4Org3TDcOtr/OTI14vOW59cyxszmD
gomfsevlZ5xAkp3Ta0+eFcdHK4k3oZlX91mWdLcsdQFokVAG7RFzWdaBru9oVOuc9hSG3tdpVB/Y
W4PijyM2Rzi1MFuD5CUiZORLDYjrNo7k2g314spnq3/+43//v//7vf8/4Y/iFjDSsOD/4CK/LWLe
Nv/1T6b/8x/lZN6//dc/bd+zPMexwWHh+GAfYczD+Pdvd0iCw9v4X1ELvjGoEZn3dlM09625ggBB
/pbwIERtWlghdOvbO8tXrAqopL9r0wFluEK4b0idI33Ov3faajrHhjJKj6hY2aa0w5KO0+0ANXOy
CxujfOsRrxzkUu1FNFTxdlIZTOP2lz7qiC8RgDDzNiNJnWSFbEwOgRAwE1ETpsFnGzlXebbS8R0/
QJ4Y6FnVODzvz5Zq+qStNwVuemBk+ms0q8UXkOnnO6fTsWN3clYDj+R1kwvNJWdaAGoK+uLff/S2
+fePnjGb4ZvlOMhBM/vXjx70eIUmG5fdtzIedkgCh0BNGeM6t7XqpU6RNFHbCTmiDrry7PqWPBhq
nlCqrQMm9mevmgfaIY+8T+tIXdFsWL2AWLF2cJwmesni2lwlVirPLiQxj1UJnowBuamnEaTP+HjZ
m3IF/zQw3spVD6A0EmbDiX5mRj3ciCixDrZt4p6Lkgb3P3wvfev3D8fWEfXFp2MDGsIc5vz64Ugv
rTxA5/n9tElnpYO6/MJ+QoaiuEJRtruiVP+Rbodxw7UN3fKoq7wA1+LXoYRWsRn53xADFmvm5Bys
abgxRbyBWIPjtF9MUZ9dtUfEQ/GOJ3rx7GglJINKCdehsI+NextpRX0LoP0GCXvnvlBs+hW4bUF3
kAZHsoEyLN22JfgfaZQm1HG/cRQvP6JmUK2tYxt1e1a+RHAq2Y8uB2t/wFHy2AfgzLBkWi+bAFWE
UXsP7Xrn/jdf27htmLn3oNzx29aeFOZM4fgHNUjyc2MXojpJIuiB7a9+Muz4Ry39/KFVDSKFZe0k
IABDJ49Zt+hQenjI/ZI/mMKoN5oxFmsapdlSZtPsAuS9N1O80S5NfW3abfqJXL5rXXVXNtoNDVSm
Hv2Hb4Tt//KNcHTdM/DPgWK2izJk11I/p093KtxZzAFUMuG9g0cU5OP0/iIN0CtTnWFcPRl+Y36j
TZitdf0pdIL+okU+tmhaDSnIJD2TBOykEkvisZM8LF3WflmWi1apvcUAAUJ7p0ogLpNWR5pEA9T9
l7ZpsVBPg23TeEDZDJaX7Vw5Gkfd9owjXdl9alULHg9AWyFRpO9sL9nPw3/zmQx2Lbb/4d7z621f
fZgggGK2zjzfBBGdz379MNOo1o0s14M7t28GpGJzf2GgfuHWjDUfoO/cWHeZz18K3VnTXpc86jpC
lZ60JRhuQTyLNGLpofa4K3cN8gzqPluru+unBkVG505AvA0OZIbGB4JORoRwWjjyZZ0aoHc19fxq
+Gm8oGALDei59j6A7EyMKAFo3TVb8GVSluCyCfzsyoBz+fefiu/+7Stm2a7uuIYJyl3dtn77VLCj
skPeZuxOh1zu2VKCGaA2SQFhUyq3xIkasiRZ9eU1ZmO2+kS9XEDQgOiSyQb+PBTGeqCSJ2rlwB2A
g+tZu2rqRAMXd94sCQpYOKDngBRyeHQUYjAJt64o3efZq2FAp7k6pBulCg2VQQJSjFgLd9QVyiY9
VChFg/U3G/mVKtQ0OSs/sg2Nh622rb3Uit574YajfY/bMHRFzDABUxer9jQSV9DYCmrIcNHoJ2/f
bhoI5Nr+KRKm+goMX/F1KjeJ2Yw77gCooux60TPcIxBUBGsKTvwg7PcAxne8Rdf4/b2pCkhKFCIj
dYuTkuqpMTlAQSlrEZaDRFgUctA7SyPYQ9y7vPx/6s6rR24kXdN/ZdD37KUnAzhzLmjSlS+ZknRD
lBwZ9N79+n3IUk+pNT2DM4u92G00qKRJZhaTjPjMa4ZeIjO/9tGVWzgf8nLoH/dNFVNXkNPDOOyr
+w4th0Klas///h7RrX96dAR+G0LDXEBYJln4tv+ncWgRKtPdYjSPSaJtVefyKe1a+bmcAB1Gs63e
0/mRwPMAAKOvl3yuUcSgvx99rGkrHfBNRSXDseXbP79TtKNKArNci0KRcFzRYrGntKUmhVztvurK
NUzqYX0zJg6qInF5kCiBPtWVUt0gEwvUdFslw+hPrrOp3GyrRYv4aONa82lfhWj045T7KlbIoQRq
FroGd/nOCJKR3oVytfufqNewxYmM2vaFOEShaj3nJlS3F+q1VSAkgROY9kK9xm2uuosM6yfqdR3P
XThMxfDyEfvnLBBzwH3rmfNR153hwdZFfJeN8F9nSDwfjUHHKVxVi2sQCs5bLW7OUVJrH1EV6Q+M
qdFxPyxN0T+v6XVNvQveaSSD2LfbZv/8elojXqkAb2/fT1sPVUwpvr7uBnMFN4p149KMyVs0103w
OVTrWqc7Lx0dAWgFjo/6hfxK+FR6xdpE77Jx1YNImfO7EmzoaahG/byfyerpAL6eaVKL+FHUM+Rk
fLLGaPZ1TOMoTsNNdrfFvt1q+yXsLGPwNXv9sW3fsR838y5DVY2Xc7jyiIlVd+fGVFBKcyg+IQB/
2Z0h+7S/suZVfATEaPupsyTwJ7BPdfpWO82Sgr2mGwbfwC0+ubK7dFH5DjJDdqcyHD4sJEZ4XmBw
bVXjW/pcMXZ2cfW2KtYOm4B6PO6rdpMP524EOL6vYsJs3HedekgHo3qgwq4FlZo7j3pT5Xdq4xy1
ZXYe902zjPog0qP1YGzbdLPpcO54OTya8vJWr8vzXqzFNAh1w9w+7wWjZO+Qbdv62QEbPaoQwgmW
XKTbPiql9iBbi6Je1Z2NqG2+j3r2bKSrC+e1i3zSdPO+0YzuaOadAh5oRa4BFuehlkP1+FfnybPz
XNTNkYLFGDYjlnilrB/rjY0CDBKX5I2IUioVpo1dXvJIsW1fWBgH7MfaK6OUKxt68vPywa2qYF2q
5V2aQdBwG1uj10LGTnRrQtComEg3cUMrrwOIRfNlavuWDtw0TtlNl1aN32mqeECfNDkabi1xnKmW
60ynOg8k0Xlj6zQK7CpxP8OpCvMiNr/Hg7gaezoy+9uBA4gHM07kEUDTevj3I6Hx62xJ1GCqhsrE
YGuaxpjy54GQMlTT67MyYhivUWKdItpLO2UAual7kQzaCakwKiL7thHvqKQf36693WB4g0q+7dTa
QzqWxANTU3ypuCsBl5lPr0eA4Y9pVEfy5GwSK7vOyoDIKvnPKMJdVGWIET/aX2HhiDGuH3dd8RJH
GKCP/cFcstsh6fX7fYdKB+T+318G7de4dLsMlkrcsP1n23uG/dN84MwzOG9XHW5/YNodsTFJeeRV
nI8R8aIMYOgrepmvD30eG4E5G82vg8H+jjoH5L8//UmNnh2dstT/91/Z1H6JcxzN1VyXX85l8DD/
KfOEaaphNCjT25eAfo2cFiX0WH6iJpxvRXnUdrJjIyL1+MfmfY5vNaBU/7w5RrfxZbNqDPITVhuv
R3dp7wSWbEo0msK9zFk4Qr7TLbRcqjxckg7hYFoeQZlpyaMSNz9eYYRgBtMAzaOMNTNYtlevx5VY
5L2k4//rT6WQbi+NfKnqpZVx0v+y+t/Hb9Xtc/Gt+6/tXf846s/v+W9GPf7/t4fcyC8t88b3/tej
/nRePv3Htwue++c/rYQlgczyMHxrl8dv3ZD3f5R0tiP/pzv/9m0/C4S4b3//7flrIUvAz6SaX/rf
fuzaSkA6lEdSqX8UjbZP+LF7uxZ//w36RPmtq3oCpZcT/vSub89d//ffFFf8bgJYdKgkCYPbSWUo
mL7tu4Tzu264gkTD3tBQENd++xuCiH2yFZ9+N1waWI5poaSkw6H57W8wsPZdxu+mEIYlNEN1LcGZ
f/vjCvwoar38dH9d5OJjfrnhhea4qu64js73U4nt/zxUGQks0N4s1atSVSrAnH7tjK1xVZmjSaKG
lmh0Zde98Q0o55oGtevkruG12MA6b5tUL+LvsMcm66ua2JXyzozsxn0/1W3ffY8XM6+eV8cYla9j
6kYtY0/XXlYsf1Yik1Giw+a6ttZ4+DspaVDVdt5tNmELNRULOR6pl2OGEF699aabvslOSdxq1UEg
QBt9sRLgYX5u67GOOdCY32WKa9RBNCmJAxNcgWJoqtjeXg9CNNUVekZS81Q3Weo7UtnIOIJ3sfSj
PozR4vGXxDJQh7z8pLou7sG9E2d20OaWXfnCptBH6Ss2pXrMlV77piNghEtVp2DaNUNwrvG7mXvb
HyMTXD6aPp19veRDNiYYPJhMBOHU56Lr+LR0wYme4muJ31lKO057dpI2i88NuuUpKps5FgQN/Bew
dEkxtWChzUdzsksvpcVUeVXlaL0PBQFR1baKss86UHD0hk2RQ5aJx0IWCABEentSTTMvjsWazDPS
o7aIPpYFuiwHNeroEBJWFYa/SG25iGk20mAUhaVi4Oss4n5YE2d6Z0xuY7zhQFF/tZM5wSBzyr+o
67x2xy5ruixI27aWh36rU/nY3/WYjmdDFKICj2ga9g8+6mnG21KzEh9SahmHTeqs0h9KFfY4H6tf
sg17W9qkJ56mNszqtVaVmd81kfNucOqIfttY9/ODGLCa8xPgVWmg64uqXVoQdDh7DkaWQUDtEAUM
TabH+n6dO0uG0l70EoUxqv3ILlH6wCg9pVKVDMnaYQSkELeIHGve75YzGXDKxTplBMx9JohlK1HM
niNbJy68UZIYospjG0tQ6LYaA+GpVxcHVHt0en8QHdoXo+6Y7hG2dWOBsM4VK8TJq4hvcThadAyS
oZofbN3u1Nu6BrdPyKGjFJtZCHqi7BbHNyAUZ+d9aSlCPy2NcN1LxIhibNBAe1izUKqkN/QEhqyb
btGZnEN9adLQ1kd5ydZY+VCbxfJmpDz0qCFSHSoRbOUuM6d71Vnia56A1K97C/WkWi2gBPe5/Jqb
evYWjYjpiDlmcrT0SX6GhBYfZ0W3rgrVrU9YikahcIsSpcIZJ3iFy7y69iYrqpZtmOS9cWW2gF/x
XQBqgCTMnQKLPRBSmd/mra0fYTtXV4XTONdzwgwpIgA/sebYQAfN4txayDraTRwFbW8tfpFq6Qmv
GTiKUWy9R8omSrxESOu2W41vqC4tz0OXt7dUscyHChzsA3xvHeC+Vj7UYB+4Hl3iT8nYPbhVPHwe
c60+D4Az3yQIK0svg+1z44KnDu28sY/dPGkfClwWT7hzZmd74VHJhyQ7GEJWp8xNAZgVlAZOIHey
E5ztJWwV+JRxFUkXrW4NtUhGyLt2TctPuHWkYTPQkcKUCGRlS0scOmN/kKV0wxVLzlPX6t3JHOry
QRiMLpIM5Abf4fE4Kt2KfEhm3Y/YjTzrcpk5FTY8o6z7e3dIh0NbKguN1hTL2DTOz3aq5owNNmmJ
Jc17FUlBuk+JWdxmrlIGSZqq3ws1Ld+0Q9HdajO8DsROmJ2orRX62exW5Umt1+6mx50U1OuyUO9U
k6y+J8NwHsQYFYdlmeNANwo6NoYYw2LcgP+VDvtGGY0uNFRkwPWUx3xAiu1xtZvhYEeG5ttTtGza
//VyimLd9fV8EsescI3Q7SwFfezGSD05OJR3rBUHeE1PuUPQR2tVBArHqrVv29nqbqsmAYLI73PS
ZW2doyKbz3rdKwczwxUEFxvj0oD3O2X5ZAVuoUOWTfWc2Wopjy5lSd4rnAB1XudLO5lKSFNLXqtG
uhyKloa8o6MDOLmVDQBNND5BfHvrtrR5qLIk76IuX26SwUXfFw/pQ4PE97FPlTQUkF4uGJ31flrw
jNHF0IOcR+k4JKZzkwOkfe92A5h2N7Wu+mQGGJ6N6hHEwPwQFWp7yzVwGJLLND1mE+qRQlVlkNaa
fZqWFQsU1HqOS9ugLqev9UEt8J8rkfI/KLFWnhu9WmDtRf2ts9Sg0vNluCRZQZUrt6ZDz7gZkuUb
gVqN2mm1x+hm0NA4XLYOJxOCe5x5og9mvEbHpq4rzCDU7IYChv41j6f21kqRva8da/JKt6IxpSYS
GG9qBgrpLlW7aT4rmTQBjCJfNqQG9Gdn4BdflvGcKJN1wmK6PBiGoV0rNDHOCImIJ8cp7HdZ6+p3
SuQgAZPEznESaX4oELO7AO3MAh5vBtF+icKcBoJPR2PB3NNwvycAUK40qULZWZX20YXYTLQ8aCHa
LWagjVoTxMWKjtvqxn6x2AiIFCK9DOsKxHgcpjtXyetQGYrxVmPk2LysM1IQRJRXIO3kfkYeltIp
w0Jd6ScqCUZMlSGpCcXG6NMKTC9jV3c3tchlUGibWdZGcJwF7mNAEbkdBsA83pqDq4wrO98mXDVs
HDEHhY1PH92tFTmrCUPdVaPF2udp4IgU9T4SIwoL5XJIC1yP51JwD8uWPluaAnAqp8yvU3U4oqe2
TSBTdbUw3wFzVC1/y6oCtMZjMPRw67J0hSs3WX0apqPKHNqq+bVchuFRwd4NH7W1PK1aZWOFIfuD
Ys387M0a+TFieWFHvnlyRGeFltjc7xD6OK4ZrTSP9LB7rtq6CRDbNY9lhVmPl8/DBO6wqZOH0UYI
M3fdJKIG3bVP1I6oYUxrfWvm6YT7FB0wrK7iadIPm7xidDNLbFMCVcb5cEg027VOszZP67XLRcr9
uaG09hY3bRAlxJctTt1tPd0wqeP5alAXr65sc0ETDImYQWJXLbRGp7o2LlZUe208KAtezY5rfqam
ZergyfbQ/j/Kgv4HCc6/SpT+H8xv6Kzq5L//Or+5ei675+7n5ObHW34kN8L8HaiV4yCrSb1X6FsB
4EdyQyrxu2rRn7BB+GgUg+li/pHcqL/vBQGHwqUh2MN3+JHcGPbvQtDKIiMxbH520vP/ILnRyNh/
zW5QvVAdarQ2Gb3+TxWIJurdPI1n+0qLorOR5ur1ZOLrjcPlfFldymaqtI/lUlOQG5oRBHXeXMxu
rnLPsdz6wu2UaOEqKyiqMj/v27LtmP3VKIfm8rpaAWIbkV8+7TvL6JOMzPrMoF5etNwtQZLxythe
tcNgnMfm9Lr5dd++LV+XKMNC8Y93ATrJjrWRXbWIpq5+4jbTQZpxaDV5SFH841hU2iEX3hg1ynkF
mHnJ1Iw8wW4LH3UQzjV0EhIs4eIKNSsJma0RzhdQMfxCfVvG83zC+T2YEhSIcl3OIdWc72M/NEdH
GxMT/YHu5A6tGaykCZd90UVO6aGI+IQdk+kt6Lhmnsr1xgc92K+jE5UHpXeVoza39UXP1XqjftSX
X1bn2vi0drEadut85+RxShzTJx5GYDe7y6jWRfCktI4Jq5wv+yK3ENEt3cL1TCR3cgCiHh0J4ad6
2l72hYKcWe7tLy11qE9o14RVEXcB5vEEOv/4Gvt3Qd3ix7faV/ke/aFTpweBms2l0eefF/u2HnWr
GY3gU5k20anpV7Qw6uqSWgs1x7w5u75t5UmIVbjpGa674neqONTwtoVqTAHmiuNphtPv9UUdg47P
lcM6Jm9mIedLNVvysqoHqbXzxZYONl0JTvDJeIkiPEn0ptaCYWXeQmpCeqY1ZkeQ09eIxQ4XCdAP
XkN1wj5LGcUFyhIqTVo6AmZmhjUqFBzUbmy8TF0vskl8rcDxsVyFetlSEq9qRBniMmJeJg1Ka91o
n0XlXqeuUV6iavyx0IdCPWFA5u+bZFW5BxfbmLTKXbTlN3r1vnhlLleLNZ61/DFazSdnWRSMyzQ6
KQmimA3zwNmAzCKGA1OJPJUOd6ZIBwKhqvNSRFOCRRm6y1SLysuoqwdYbnUXRH7bsNfFd4zDDD9l
TvELvPYu9cvR9A2hXO5Hmt23ufsYIXvRqcZpTM2Iqzs8mHhVHDTHUUNt1L8onbFwi7YzjSkHT5sU
x3Zq0tNlKNYlqGtAfEWd1kFBz89LtsthL3Sd/GaMq5crY2Ua0VpdP/7yt78wviOYR33UKpU3aS7U
goZBYFvsr/Zn0yom8eMxjYiS1aG0TkD8C2MUZ8w1v6IPSAxYXNvdGnl678It7kTrNYkQQddgqUvQ
XYZrpE1+DnbGT8am9+whsYJoqN/aIO+5xci7nHZ8lyv2AhtSJIekpKSfodZazYdZj+BD9ZN6mZxo
vRDMdGpjn/WyrC+YRNXcv2OWYwhY6XQZuny7yXWoaQhuupC++AJRG0YDNiAyTdqgGa3pRLU0aLWp
3eAwkJNKRop+W62LWQuXIn4mbO8vbVz3F70V+YE8+HO8cINWo1gJBm15Aj58ykaJh5gF40UZOxTT
8/mocf0uxraQhv7j1b7NnbQxBBT3ZX/63YaaE2bEjAZrFRfhaGtoCWFTGkQW2ZDsxtJrDK0NkWMf
Q7dFe/nlK2X5fGrw2NvHoH2TI4zeMxUNtfD8WRtmxLO2RUY56pJ5mZkWK3L/XXVyGohRa8nPud8L
Ly/NBi3HwR5PYpMj0LLqk8ChDcJV1F8ycb8ssX6ms6fn3iwmcDEWVRo9QxMYItttUjNC6OqwXLIY
JK3h3gut1sP9UpqZNy6mfjVJ9JYWxDRs/WEtYClU2cL4kgjcsNrF28fffXwD3341m3b6Mi7DOe/9
qLCY8VpZnlStVo5ZPD0oVJKArZWeicCfhNjh0xsy/SKSGTaRzuIbbZUF6irjoJ2dJrDS9lrR7QlW
mRwuitpCT99eGam2+A54+GIQtWdW/ByaUNtLojJW76uRPnxt1GoI6cnA1t8+qpcJw55jfIProsHq
KvKrifLBVX2oBh44iwreBbxQk3v7y32BRDbv2RaO3uHgZjNs0qkjXLZ7AQpA1rlnGoS9uVmdDfLa
q1XNEQ7WBoSDJ7sO6RZT+0ExMLRL0JvlwjAzN0NK5jl7It4GlD5K0stW6TAKcVFVRlggnjYJafFY
dkPQ9EYVUtR8QALjBClWPxZV33MJuursQL4X+jYX7NsWdHoCuHINvE3GeWAxy1FTrbNTqvPFakYB
jZcn/hiJ+g7XIecs7fxmnNX5NE0z0nfKCBogbZjxzShIO4x+aCzHIXTXs6s7PjLz8bHhqKu01scr
QTrZzGEm9ECb6+iAsIei+vvvU5B1v/xS+2pCIHQ0nPmCm0HRr9Oxi4fHGQnq1DYRaxrj09CYSYH9
kJFfRBeAWZ02ftF0Kd06PRh1+X7AvPUit2An3wKYfVFur9y6SM8WJs94zCow6bZtJSpMeen3BWCq
eborHCxLdA3jDEx9/EyniNe12iPSV7o3O+OznkAwH5RNx2B8wv/heekI3oypzfwJgCSsfvU4m1ro
Ls6bohZI06LPGnSLA2CvDqN5ep9vHJfIJn/Npqcl2/wahui6VerRq5M2dMX2SCuML4mhnFqreSpG
+20WQWxPqNIcKSB/pikZdjWPBw+jty6ImERWftQT5HNdCgF5Dc/PkuJ9ocnrflqXk20Yh3oxvoOn
u62W1YJgoYdYdlZBD4b2fSviDcY/HvABjhigm/coo1i+zIH0zcVtQYxnYINQyjzz8KM0aLY7t91m
oScrNNLj5JNT9Y2HSVVoED+FCJkKRG2KE+XWEed1dNKIGE95YxSUkDB9q2Z0+rtqmwee66qLfQVN
w3Nf6ZnfNyFd8YyuYIPBb1EuFz7ZSYr6DipB51n9NvsIppZ1tL0ygtvmmsI+EK4OoZONXeBME/VF
s3grdZEFtZzWw7zO2vuOOckd1e8o4K2eyJUvvWrYhzFvgrZNbXDr9uKtEdHfDOZw5F8p+reahkVA
P5CpY8ft9eWowTojyIALaIfFKsOq6o/x2PHQ0WWe63OUthTAY+rlUi0+zZ3xYVkm7WFMCqoKujfM
LjY9eh5fLfMnTDGSK91qz2KRE2Malr2W49zpnVGezYlkUhXRs1tZF7NPE89xUhztC5J/496mrvEI
2QiNNYQlIJw6Z8NdSGEtFXAIFgA2YJ16Tm9mG4veiMCBtNuqcQSO3+lNA1JsIeHtYFh6SNmdmVUP
JTQhvyptiBo4BCarI48ST0kaGSjrp0x5aRKWTqt5rWPlQZGoeUAVFIpQbx5Eor6fLIHXl/04WXVx
Miv3Y7YUA0mMeVsmAn+DG0rFGx0oS0NnRjBisFEUGcbAwXQF0T63P2hAJHIwavgM4xn8dogfMlte
UWKsfEY6C0gLvCdjSd7R7/JxgFRPmKZLVNyQXwEj41eZQK974vB5pmJkyQ5B2e7TlNa9v7ShVScz
t6jzzoYaF9Rret1bOSEp7Z2gVlLfwJb5VOFWu8TwwZyFjkeLTexsia9d3DIQmjR7zcrJjlS11CM0
ITuoptMc2Xcj3k88xQP99MJ0fSWL6N+Ao66HGe6FyPwIE05khRH9AG4W4N97H08V8r+xNxXjG4Sx
vipKfazx5qYD4x5QGQtjUT2B4f4c02by1skd/GZVEPrjh/F0BBmRXlM9Zxw+ApbLP2u9/Tw2YziR
Lh9cbfjQCo0cyrHAjKFNucSWgwRpTvOpOGsVgTYNhuJSNzY5E06rxQVBqfRgMm2QYll1FB32A14X
+0Gvq+X+zmpC02jf+Mvu/8NthWxvhFLLeYEVbBAdxVtWY2wzrjZTMvL39X0htz2vq5OR/bHbJmY8
6MK5aaOypTdBsLe/QpSiPscIOLaZfaMU5Az75n1RbEe9Hvq6bX9l2x3R27/c/XqatLJ+fNjyJhu5
Nq8nUmEEnpcElv32rV4P/OkDXs8zZtEWLproGpBU/PEHVETOWP305zUFYrHWzVO6zXFI85SXIepk
kLWm6uV7tr1v3Bevx7xuq5Ytu39d/+UYZ0TYpFT6j7m9Wd5s539dvB6b7QnD6/p+TLJ9pddt5VCn
q/9y5F9+s0FgQJq55fzjoP2tuav22OKkD7XZGmBZJ+dec2N6cRqB9thR/nhd2FvAta82y4Kxe9Sv
gdxjrbHeyiiv+1/W/3qf+Y+z7MdnbVIgpViRy5oB6CXm6gKnajmqlebvqXBeptmE4SJZMbIbJBUz
2gcz/qYXXEqqy/7qdSFj/edtajMGOYPp6fWI/dXmjefbdIX87M9v2N//V9t4YqAvvp7+9RhViAcK
7OtBVQztgrkIi7aEslQghVEr7gtq+f92cfJfoi/+BOr4/6mEaboq2Ih/XcI857ksAUj9qYj58qY/
EBoOgAoiMJzXUMcBHvEHPEP7ndjdAgauwrjdemOvFUx928V2AEI0dkE4/amCaTsOwAVh6/sZ/5MK
puVq1El/YiFZFE91xxDA0gV0Q4C1G9TsJwyVtKWZ5mh5X8zhXVcJTOfQxfWWbk19xGPazh8LUw9s
uYAbcFozbFW7C13gRGQl8qs919/XpseUKmkbX0GBIowj1cej9H7pxuICGlAch773RsDtC03kaxdE
AXqKA9l6fFVrKW1Yf3a1L7ExOW/mBuFaZUaa2kJpcOpWl5DI1DxgJdG9NSy+mOkkF5gpH+wGPEPb
LtMpx4zpYHQ5jukfpqpuzohuo1yhX885wjFlmxOkp09iITnJ3Hihm1ZnAZFLE8Zq/qy0pMRaIjG9
qi3rukvz9+6CJrRqkCuV+mEG3I1BCOTnJf4wQT8fiKqWsmzvdSyRgSWIa8eBThL1k+dMeeKnhkFi
TpQ/5YN+3audcd+XbnRLQ5EAdKx8C2bvMQadl9GoeVLnFvr7TH5cGol6NGpz8QbLkOdEomvhpDQ1
o+Z2X/QbEaVpljAD5uwtXI1cnw7LoNFMLshzRiUF7g0dE8YXcDKqOo+msNJbi8/roO0fLW26qqHQ
eXKZQizr6b3bForkddx5pkDjB7+4MURylj9w1XChX2CgLJug7xSC4zw4bl4d7Wq+M2e0enJwwqaT
zZg1jg7RDgPkWGGOMiroMaYmbR4FY+PUEBcUHSMsqVvddMK67t4WQBoyZS6viEiom7X06hK7xBZr
qiieiTtXo1oDJn1VuyEsqlyGpmWf0qqAIdavLr8gcjtWWjzJJL5zEccIqhinI8X5oEbaVUbr7oFm
YenhXgnAooqIqDfjstJxP0UWRg6lofj6kNdXUjgyRGZQ5Y5MqSUAGkEyo84DgJ7dTValXm/Qf6W4
GfSzxOJo6H9YjO2WYvxp1pLkb0aZX2d1x+TcVkEdgwDSsVSIOhKhqPAtvaGl7aIHN0WIXDWuPLlS
MUIjoade6gNkwhFpWQfqcWDpEBUkSUqWNTfI9jzSNfbhU/Z3Lr6SmqHjsJkZBzifWqgPOKf1yvQW
V5L4Fh1oeqeZ5eVG5X7Oyj6wS8Rsaxu4b1cTlYoiDqUTGI1Oa0BLv9luclNG2mdc3IGTRFrqIe8w
3jWtdq80Gu3hcl4CKpmJ16u18CFmRwHEn3iyxaUs5IPWkQrOxPk0VrUvbgH1SaG7iyBMdEMCCJ5B
tEgkD0sA3KHwEYFZSaE6vzKZZKcItjnpeuVLskkq1IPhI3xwyBbbol+XbVrEiYvDUkVwmyGyU/iT
GC8TvIR11b9YbfYWOJtyEGrJu1vKHEvtPqWolvFzRpmfYC3opsnqmc36hNIiZSbw98FSV/cqJsai
NKiwVwgoVhmIgcpE2XdxnCNQq8ush81CDV0Wh2iWNOALfvdMuUtsENn1Mr0bq1Lx1haxBYUKKUMj
oGh9Cmz6/YGjTZ91o3oPYVOjkdifrAa5vsisBkr0UDLo13e3sdLiL/gwN/klqVXubTQppsyGIVnB
UwNT3CYf0RSZD9/sQqcCqn8tlSLzYEqa92i33+VzTQjRNR8W5A/C3B0lIs5ZRccGMHBUkQeNXWmC
RUpDPKHXe7XMvzcAYRobJR3TDoqmqjw6tIGLPpmkyHiVNW16HozkM8lhz8XLPre0GciJR0rB03eo
x6DXsupLn5Ns1bBqGXnny8CoGRiAv7yxMTN/leVxgK/sl0UKbY+KeJpophdHb4o4/z5ukt6tuVh4
CsCiX6H2let6VKbmPhdvEwAVXmKtT4ICKMWXKAAzcGq435YOo8m6eyfzBgyMvO/yqPdjGx6OrVAB
BWMi6A8Pn4pokZc6tTxQdxQPx7z00DhjqtIjXzqxj32c45vJqkKzvfQrYKAYIliL5uO3ZIrv8wQQ
OMivW7u3eJBn4yot3Bvdmc8JLgW+uRjHNLH0gGIsUhI1OkWOSrhvY92oR/mnPI+k78TL11qqCLkv
HxfoEodmND7EMHxRopFPs4oZWYIfp/ahVqcsbNpYDzqTXKiQau810kHy3O6eZJVeRUOEFntMc6VR
EbYxuhUFkvE7as4NODOIPdGDRWKI76eC/tT3ak0qH5Khe6r7tLoTXeyAQFov2pQ4XuV+0In0rytU
FDyedXHAJ9LAz2q6U8Wt2/d0k3Q53mEogSlS+xUbjdkHPUL7g8+iOhKCsx99yuTPUsob8h5s9DCI
CBhb3gHveqNPzKxR2n8zrfbKhWV1azgY/EEqiS1gWPMa1iUjN8ru0VWirCfEg8D96G50yCEV4DbD
Pp6POivGM47nmLJ+33RbzMGdvUSa7xodQdQMCZhCbHyPYmx98SFVzccFyPINQFGii6WijiTfMPQA
FYhRTmqyYGLeoJJ/VYr13eLQVBCYcXSLfYc6wLOljO9tFfyPYX4DF5Ee9DwjvQZ9h3C91JePzWQo
QZ0tbaDo2jkHQeB1hvaJMKICcPHkbI6veHbEYdk4WbA4+scCEswtX48kHywfnG98DpCodgx1PkuN
whBSgJk3Dcs7kwcjmBq/j4uvPKrrWUlAcAgTgBM/8VLohDKQOEQ7leQQFe1O5crCzBpZRkQMjfws
mmXwBknVJLJxVIisRzWTPm0O80sDDKgx7GBFmhlhCMv0JFFU3FnJ1eBorbfazjVYPzSrWl9L7paV
pLKPkfjPDYauVPuGmgiVLvgSg9hgEWEtEwYeWkVJU3zWBWp9FpLlbflZ761Pcfd+HvEDltqxdPTQ
MrllBxdLhVOfWO/GfLHDQaR+iWJmCWuVG/2QEX+sWXHjtGSSU/u8QmunwQRc0nzUmvhGd6uvOn0h
dJcueq9d3AUokFU/aQsIL5tbTEXq3muUE3fjoVbX5DiqxnhcidOvZOl+LofvfdINR7yiKbdP1OuQ
0/gyR5cl+2IMKBNk1EW12PnQldFNF1tfbUfXAxwUvuGViqiN8r+5OrPl1LGlWz+RItQ3t+rpDBhj
L/tGYWwv9R1q0dOfT669/zqxI6pYBmOQZpMzc+TIkYeeOl67zmaQPo2yHlOJXEVkxBI4M/dGCydN
iJ2HWZ0eBe1tIR19pFWzq5S1JcDQ0/MaPSEzt0yHUaodw0KtVlmcDtePBevI420hE7Xoy9m4k40a
+6ueCVtz9SvFVtlW3yqNiTSJZQ2v02+T9Dij4sE93f3Y4CClQ7UjdcKGZipuLWjokaKGU/4Rmvy0
LMO+rCJPMMN6hMjVkmyFlwgJZqd1xcXIaGcIxefaUx8ERoRpmUnPD4/7pjXRSEOLkrD4jWoKuoFa
WRSas1mDTMoh+uAql6xR89tbgWRlyHtaU+W0dEV2UiIBu6l1/FsTAc+qmhzqx9+Ku2AFq7hfa6lf
cz4GvSp/WHl/yGLhZiTmsyYtVORKugNpk1TKolFHqG7GBm2yrqY1Qn6Rc2GyFV17Qf2iQTuTSqax
O5B+kcjRMf2jfg8rtdrccwydmsJ2SgtK/hTOQdKpk4cuHqWtHakKQhM7WtMuv3mhQdDbbdLSh8j+
/VEzB2R/5pKU/po2MmOB1M/vb36fp22buKgl0e51/cN/fyEz9qiv/d+L//7m39cMOfEj6ZGGvx/1
7+v/39f/vvh7Yf/zHnjaO9jFVZAPVS95v+/jhO3+8yN2v/vPdf7+qtWkkAZmFCTBadDq4QKc2aBU
wi39PvybGPv3NX3NmP37dLgryZqB0qLoAfnM/IRwxnf8vus3m/bvW/95Td2K+KmEySRbujUz85ue
WcqB+qgUZVztNxfz++Lve34fKL0DMFnZI53+UieIt/7P3//7FPWShzP0RuK0lFkV/2R1fr8Iyhm1
L4xQvXJP5hXmhCaPlwwhlvQDrxnjTN4GErGTUwbnd4/uPP8iickKLyblTLuk3x8HgVZgPQWyQ9BO
yV44dOoTp9WiIaWyQ7XO9DI0z3o78jipt2bmzO/TWbnQK/RYO9Qb09D8zYrt7loGtGpu3pY3PNKV
7/AFzOxVWAsXPsSLRPZXLS/mXheCjFQ5UZADwv2THS3qgezljXrTxjgXL+ZJmRf7S6GHa+3fH3sJ
f9gpXFQ8R7DtyR9+2L/EKkNuy7VTfiDDmu5q3RaMMP1Em0UsPbEM9KCUtn2NmH3Qf1WaQ762fDhg
5/X4MUc0x7ITjhZXuXWHiLbeThcob5gSm/rQYrA7h6La1+aFFna0E0GOq3SB4+XCFS50ZB040g4F
PFhfelHVLZ0W4dq5qkd/uqcydk7F0TwtWAuoIEE/+CJlGDHBbHIst/Vz3Pv1M1yFe4GqsK3tK7Sq
FvS/ZPnPUtmziL7dg/rPA4+SYZuC3f2MJicXFA4+Zpw3xD36Ng3KoBDtTgjROSRkRfuzh69H8yBb
7E0CzJAsLKH1Vh5EG6lHaqlfopGH+TkTr8Lnqav9PnKXUKMZ0K64lB8Y6OKE6HNIV5RLdWnPiSPY
mh8hrm26cWjYqLXS2c4uPy3/j2EdH1AlYycigyVEW/img2vp215EFyGxUV9KcEFVEj+pSzVZ9qna
VXj3Hn/UY+N9EZhCmz/0k/v4U5FT+ACB3seyrZ3fqFY9AvrRLcymTyiNk0kru4SHdhE5p5Zq/tB0
T7kz8jLJ8/WxzlzBUU/Rt7kZbdPtQ/U9ejE3WmwH+ik96Bv9u7rx78Rau79BhrmlV6kNom9h8Ps3
+nqzVMlZeIu92LhfDIASWh3rKqFsdSuVtu7+iKfqrXT0E6diPdn6RvBo200w6qYf0fuXdTVP5kkc
PS13Sm9WNxEKgrWby7asnQCRENg1fBSSCztQSRvFduzV1/Yn/+gFxxdpgOt+1E/H+PkPGRmJuhhn
Z0i2dDRqu4ALpYX67ND4i26fqoxEoCs5KLHYSyA9P0jkXaO99vSjPD+n40ZwfnpkjG5Nb9N/JDum
nsC3S85wfcncAT3qHc0nCGnZeLTjDIp3ZGBJv3OUgeZ0pOm8fCQ4En7ouHF8eP2+OaIjuoT5dUKw
GYGzoA3oTE/OhruHqLsTUn9TX0lrxh/S4v73VQANP96WpgeH/VE9DzU7gNrLzKXvoB1vl8Vtr3xu
dqQp5w+6Xaxlpw9JylaTOzvNa7cnQpGtVzUAZwHrcZYvFtvXIdvPPvwQn8xV+jQc7sf+0iuYkMfR
PMxU/6WvaThvWifxf9TNPaTjTWG5ae8a3j8r5Sd3AsspiFFtMlX3t688uIeCY76A+XB+V73dZVwK
rL7efahufhCeIhKB9myzeMp1OzOZrLIdGbV4uw5m97OR+DUN0708suzq2KDQFG8MMI5tXO7ErfYl
lDb4/2Y5k9OOwkFnJ1NwtUmfklMMsQ7eymG24w9AksxZ3lIvtmH3fqRevm1Bh7bEOfUZh4mRqwNk
L8by7E+tbdyQ+s098bBskmTn17qPWE759FE3J/k8/K0Gh1G5C/7gLG2oJ45eenfS1k+15bSf3VP6
DKdhYPe60/1D/kYUVpRe8XSBski0pQH45OJKjQRJwG/0YF72guRY6uf4rXVu1R/a3ldn17I/Fkgq
jvk3FY+ZYt8oM0ZeE0L7k4aQ5jVy5zcaGJiI0AgjFRQVCjQ2SFRvJ0fU1GqHPVH+1MEdHrXkKLfp
p9I2sPSHiTpjmzoju0UbzK0DRsWLtxqr6UpvwfMUjMaR0Vl2rUM7U9W+30zXWJCUceTKUUy/IIwn
R0x5y2Ovju/1AbX0a+dkf/LRrbSAhidgXlt2YezUVKUse/ZISgfRZyXsAvoR0atpq5r7XvaE5wy8
RvKTtayHTuEOvVxrb2bqp5/Mxb1aT4yLcuOw5AhsnXlXuDHGYYo39Qc9bnKNp4xBG8TnlIPen28P
PFVEdKlC5/irZ2ede6Ca+rPcUroXSrYmfsO5h/euHxJ/DNV17TWdIwyvZTBG67SnuHiZ/AxwWbx8
kCenrf25uJCiPj5zieLP/cINrzd9wPTM0SZNQvbbJkPBbtP5U+wuT3042v/8H0+b5Rbb0i72/O46
i5TO2IsLzvrkGoWDbNuJPjXXOAYZCaMJ9WAbkslUo5RLNj6gaG0YbPNnUY8azm6Q+VxBjqwvncpa
ryO9/eBIGmltIQQyktLX8oeTATPyRtmYJDic5xPF1kfWOcdbtG1t0RO9OGRZZd/mX73zNZlQkzPK
Zwl17JU24IDyOUm5wdlGweWG8BttnD3pJv/QkAZzXlhfBppHMlR8e6SLVXbpLX/Rjul2o3IQ+T5M
O63b8rjV28BF/jBzosXWjacs9nrSqNGZxpQ/2oCkQQd3yXhqIBiN4mvyYvUYy2B5yl8IvG/9m3hl
o/6g5ohV3yq79iNzWwfjic1o7UR2tJuxmxY7j20/3g2f+rbZsA3+xJ/Rh7BTNu0u9gUXAMB0Rp8j
dlt3JwRsQeWLk/wZ7yg9oJylcyg9+TVMLsbJnQ1aVTvF64mWYBDqbJj6d2t8YnK6qykFDKHz8NZJ
VDgyVDtzX9ZlSnNlUCO72VFimmYe1rHzUZfpH5vis8JFw9bBy/K7wKQSVXLMU7MTsIUEDQL0Z4Qs
Xpf6o8KHU7c8inSrLE/qWOxQmHKF3MkLV4/2Y+/Iio/0uzFcDDNopksC9JsmtAMRSVB7og5JCdXE
1Jeec8dwfgKTVsrhzhUDzcb3vFiW/UAyrfSgldHVlClXfLRDho/7MfEz69SEhhdEPmiWG/lwMB1W
+TM9EpEX8abzfIymY9zeUDAvv1rh5V7EzvytEE1SCXwQdk0lbpPKEVKoNPFJGuBetqUnvGZL/QRV
6ou7Mj/jrLNnSJBC2BufhcniGDYIJdBsM1peUBD0xA2ETI4rYKrZuABxatG+0mzVy4VAqL7kl/uD
NhEQiXy5HeloIoN9H6LQGj9UFyQhYaVgdqQQYsoxcxd07m7YNs4THOlVqRHTxvYfmLnyXJnMrY+7
0l5zjt8ZYGyDo8rGO2J5EliE2+GnddorNGnJaRoMh4sLikPdjBiPZwp5tOdW34PHV9r2QXvY0fta
dmNEOsY2VZtKU/gbY+fkQMnyVWFrc1x5VOYWbl+daSPbOffL0oSNr/6oPwKaS47+M6ELgRvx3hzZ
58Zb7vUbsbOhIScelTcPrmexQVfs8llCIX2Cb+YBEt/7LVBJfgeBtmcg6NjVH9gKB2HmFCvGjqeB
j6Nf6JiHvyNPO8g4MkhQ7WXVRl7ZsfN2Vo9AKktxuKe+8BxlT/HskKz4MP5EqmuqT/PoM3zjtyC5
/4wHtq/gSMk9lWsOOBOaesNoF0eBwIPmp5vmgusC/ChOm1a1Sf81o6Osc+mx/Yf8Nd/CHmE/w1Ak
8cTZ+6JOoYYmq4lHrB8eW9FD5q1Z9nV+mne1A52JGevbLbzKRPwR1H2WemXlfqQiPeY8EbdI9qIg
oWLS5pxe/mSlMzwhs3etJ49yHrF+HluvzYMB+erBFa+UUAqw37gCeipO8LkPSnd5CK/R/G6mTh2v
xqWAWfvRizYe4VsPwowLniBP4sjPy3FObcs3LB/5TByMRxAPRxzUZUerR9a8dgRoNLYDp4CIi5HR
tNhpD9E6eiwlaGyo37+Q1NlCQDCnjXaD0ZZMp8Knk3ids35seXAJzKRwpOihPOvJdm7Qk3xBJrTC
GtRORQHW6r4oWDP0x2jA19W3O7wpemcZRFvKaZCOuDOcj32zxdhNP+bPNLsdkCyFZg/fMoJWhVIN
JFW/oMyERfKRgm1pxUZhMkNzJEkbj0FmYNvon4tIG+Kv2/weGrTjit0S5azhL3HChJ29gIWodLyo
bFm0ydHRYHbSAL/dCuG1JihyP7K8h7BHo3xWPfo2VnFwXJdfaB0rsmFWQDomL13tC2UIZK+NUPJ1
adtk+8fDXp0wzhHNJdPzONPCokhoQO4hqwzzMofNEHWwWB7PZR67MKpglSA2NDr4iPyXFeeeZOaV
CVhueIOpLejbPOdcbvMTuhiPwaWv+iiQLtkl2EH10zROd9FvRTrG2pLsNOpt+qDzo3VrBAd3JP3h
VJI150eOQrizjyEUT5qnk/zaqzFnOU7s3GxBvh8/GBtxcEGCJ/pzdlQweJTAqmn4wF8Wrprfl35i
hXpjV293ySuT70iw8d0dBHyyepPOL1w0NqcwbaXZxmAhHEU4TNi6pTjPgju+cDxwPtn9kX1jbhVS
2P5R4tebpAUP9/E7+gsMeSw6Gm1P8Wf+2e8/mk1tfzTfSji/fS1EYu+W4PTfDc0aidMIStPPFMP0
ODAJbwY+DUv0FVgAZfITsWyYHspzhkQMGDvILOHdp3ChsG++IJllfSrueJx1L/vC7TIcSg5dY//S
+I3gFrRfu5qb+218w5ZWbnteK/+h3tvzPehGQiOySWSR8VJ5rI7lId9yQ3Z/0cIVPAjuk78evKDu
N6ppMTdEevm2OlZNOD3P38PdwaVJ5RFZnpC+7HSiwilKWq/sPmC+CZBpUWKQwT1MClFIL1BXsg4o
qATPEK5RN6m5z8nnnhKX/tfrQYKuWQuDFG+UqOqKGavPQ8CGy7m+FlFVbNa+urB52ZGFT64cvACb
PmODbBn3aQoT1O3teSPtk2xdZY+f1Gu+kQGAzW94RuSW2zZfA1mn/SteoX02Id9SEjScenfIv/Pa
Ln/Sc3k2dnVgeLh3+uH3euLxmH2J3rK3fI69+oCT31A0dIyGY5W9L8a2k31uKrYzPq50zeypBkLA
LV4TpsNVwaGy3rI/xOSGL422Fso/AEzCLacG+cto3OEse3g6GMiKRtUu81DNJ5ZWfyRSld5wL3Wn
f4eprAIX+EfUqb8WI0BVbItKhgnylPoI4Yt4tAxOSkLKkb4AjtKuwxddyyZgZEYELgnlRj5SXZjZ
9EN/7+CmkuDD/gl2fsBp0qyXH2P0Y0++0jmWoH1UvLpyzfc6kFwzMKCpS2SIPSU/3vVjWv6lL9sb
X95PtPEFSccBXmkhWe+JIzxKT3wRfHpC4cIv2r4/xYY9PE9PReLLiOMlNt4sOlh1FIrvOtiHfjLZ
Xz8soE0UcA+y06UOJmtwkE0b3fzzvodi2rzQFUL4onFfpjglxIXRi33rNJLEUZ0I5IWS371e+W/t
lxZM++kl2UVv9+vEgUnQOdnwjGPTTs40rXQud+OtFqm3cj4ppKDdOKdO6bvUUI+4EG7lFPQ1u/vt
3c4/o79QQa19zfJqoLbaeXqZkCjRIVDbtf6SWq7Rg9rvm/HP9Ml5xtd8lIGGL9S/vzV/y57kB3gT
MZsq/G06kqpO/lFcXihejffdGW9k+NA5rldZDArDXf6yqkMYF8CMPX7sqg30A9F+7chCNa+LMJv4
o+wC6xnffFd6RJjkRV1aFQf0a3jPfCZSzJ/ip8dE4Yj/kHc5Gd1lD1VE9gkmOJ6rC75A+SE/gheD
bBgrtXVAQAAwQHqw03YK+uyvYMdPdg8Kv3C7wyMPeFWUdwJriHJvEhrdQVzAmr2MNjFQwMPSuDaR
N6mnGqzmDcy3MWDD2DN+qNntylezP873Z2b9IJIAHnb5yK0erTueQHGrOQhaMLgsbuyGdxt78fFn
ZbfrW9HYUzKoLTf+A5FZBbLWf56UaFcqmj01V8s4z91OX/1QPT2NthI2dfiSU72ffBelOwo7voOm
F0MQ/a2OrPovsBFLDeawGzem4d0jF4O2J8Zf8RGbapzITxFidCOXD+qeDdQTNeaLYgo7egenw4Wv
wDzweImWACybrRA5GwaaCsX2inKbRjfkt/6Nf1bELdTerOe2eq5BnCPEAd4HISTwemLd9zgrwSg5
RG9vI+Znoe1Swu7KjkQaZvUpTqPNUWVW3IA7F6hou3wN8DVRG5s5warj/qb+Pcx8CtFSzbWmVz7s
RnAJbR8Kz3CMidcBdOUdvOOSaNOe34QnjqHaxagisamT+MGJatCuD0tQm0DOn9LcvY/+HK4D8sEV
dROGlEQYfWHWKJoTEXZYCoZher8WsDxgbi/E6s2lJKrRs6f5xmiNb/hamLVkNVfJuvowevil0ftw
Tb4IXfCLwXIxkKmPWTJCRB8ILHY/CLxF76l6wcXMAP3ICXXkH29Yt/lPKQUj76H93rKbSDodmgeB
MqAGW+sJr73YdPHhAaFyCiVO6TdKu+abRBLbURqgmUjy82BDaG/PKVyRQERZ7k2c2GlnKBWGZWcv
ImnK3BPSY0ePYJT9grR1MrBC1bbI4Rymq+o9KB+z8at9Nplyo9XIptwDeLSgNTig5jvefQEuLDmg
/4RCuBQSmBU+gs4cvFKSRZEe5wA0FiWUsuMAa8ou7e5vYVHOZ+e6A+ROveXkaREYDG4JzIgM8WFQ
pZ9Je6uIoZRrvM02f4QLmCgmI8gTlHNsLosJUoNx+omBc/6qHIrtIyAjUS8ObtWUBYwoxJScECnf
EiRF74/pgF77EQ2EIzMzhWL2FuFnEX+bIDS5C9wliLfZNt/TD1SJMA1cTXmdb3wSZmVtniTanPDT
cKSEZH7RCWods/bNeq/cKEKTMXAfyWV6SpFNBHF8jTKCBC86ZPnRgIRfwcG6YLVkRobY4kJB5qV8
JZOsPfZIzr8mLELe38T7hkV9y2PHusw7NjJgNUywJ/PAAgdpMjl86gZEES3OENuFwCpgD4H6Go7A
3ZhQrbEzi5RSIOav2v2tfASk2kiGEr/mL7wXYKfFucg9WfOZd2Zj1EgueTOQEGF1CxfrlODxIejf
+BM9Tt05rHn34E4M0z3go6xqEwOOam9kZ8xNZb3Xwt8edswjWmG4dAvWPusflUW5Vdio1NeEnbIr
tTcB0881CxHCHsEjDtGlmMXHunjSNfLAZBNaQ36BIsGqRPQD/Ri3UB20HhfkRlsvobMjJwFL5YJj
osaOAlhRh1w918on84MisZ7B05ndFoC0XceG++2VK1+IJWM8GkzK/MJvaVxGK7eKekLZ42dCrvoq
zo4qvWRa4ahjSGK9Znsn3838zaAO0zt/zves4YrLQPeE55Wt7BhW7oj7ojZRQXUkdwUl5JKo57FJ
gfHrBXrNms8xRmRyHEac8ULbnzHKRJd6fNygVZzKNSjtHgB7iIsbZhGI8oPVyWfq85lzLxLCWvzD
XReAjW3+CuzPEy4fZL1f3RGNX1FPc8BScvIRUku08CGbqSGXB6rJKmHOuFeiwShfPUcmlXOeUZW5
aAANyeYDGT8+hRtg1vuRAiKPtXXHZY5o9u5wjUwRVoGlFGlYuLPQXQqXFCXdshzu6Cvx4SeMdSgK
f1Vg+4MZhxIY2uiDkwBVDqa3LlrT06U/rBWeArnK2vrZ/3wz32D1NCt3VMJqmG4UzpEfdwlPGjTY
WKiTx4Vyr+iQEcjyqZRAMfx8PQd/dXksW4aVvyczvk4ozaFaj3tHUoZp5HZY9KjyxCGbiN/wFqZj
CmY0wakKwAtgvc8Ol1Z0VN+uQ8A1pprN/S+Ny8dx5/wR18siWCepgbbp0rGdFBITSAxqC8mavhEf
3T7aEmzEBWcPXhJAi2MO7uMwffDF44UsgUDE5PO93A7/Ld2FD9SBebQnpgdcGLEcgD16IR3ZFZq6
YcuXyq6nmI6sgIZ2GUlg0YX/xiTyYevGSFFjDSjGHVqSdS/GTiX+obwnpZ+Nx3fwRqadO+Q2VZs7
GvWgPcdyKGAbFm8pzy00yTV/AA0U7xeRNLayI1lh2VBh6c9kdS1XetGLHeCJkAMmXFjzfHkE61mA
yuk9jFPWO4Xo1saJ+5lYSviDobHsmQbeay0rgBJBTAF+ltcltVJfQdxxd1ir0Dqv0492D+CNMspc
Be9jGiRzyzQgtovHfTcOCYxJ5cofJOhbWHvydawPpnKmRL8MWingm8i5J9ScpdtMYKuTBLR207r7
DMI+rorLXvYkNtgWeeP0w45F1p+GZxKkMV0L2YuUMr1Q6Qzq0fQ0rcZtgaUTkGIzAbP9uFrb6olV
wNWxj7XEw3OcB59KXNFyGno10QvmebFczIk1nMf+PYMmRsldXWxK9QClTZR9U7c7mZbwXrL4iDjV
4obUuKV4MMZyyYs1X9TemGMuc4xe2HtGd+Ept7syuCgdpvEhrpsUGqN9F1xpZN2S5loHNt5ZUHRk
j+AJhuPSbH6H3y49EJxKoabdMdurOtPich1hbCkFy3AqGZ+8comFEdalIaT5Om/gunFn6MwyJexF
xkfrAjZctWadnPtJfQXDYzQ6CmfyEKEeViGcAkN2ZcFjwJCzot0XU8dAkbVWEsSU/ALCJwOLBeL5
XfPWQKryGq6bmje2IrWziyOpOBrr4mBDdjaa/D6Y3Df3x7yyLCPyduqKT07Fzrq154h7InBiMaZb
BpYwj0vi/ldCkAG5iOZZXgSYb8f1GpvCj0T24V5eF5SMID6wCEagTGdkPmdq6mCcBAg/ITNPahKK
ZeXNVkANzdjYw/iwJ6t1AqynQ3VjKcMFek71P2xGa5d8wVItn9f1Kjh88mhuHrqPYhrRA4uMAJcY
WCVqq6eX3HLUeS/OkdeiTwbH83fbmaqvj+tIo4eHJQPlK8+cmbgWSgcVzm1YY9Um1YKuhVHhrQOu
uyoZKcvRXhNiB2w59C4yjLCn3Aeb4rEblTOU/vYFnA0mh2XuJKGCGgVCdDaKKGAbrPtHpQ8Y/EK3
gX53oqK9Hva8wFS37e7eElS4FolzOCxP0SsjKsoHmF0ZyD2tsBAcwYbIttWFukb9Q3g3b+u6Vs7M
JUArdeN30p5tSrU7SCEuW+Gzs+hGD+ESJBcLVAGTQucq6e9mUE9gbrHDsmxh/Qnx2ydkn0EVLctB
jKocQ00Nyt7NY5Qz3Frdsgy5i1XkavTo4qizQe80bnf0D8LdNttYyVMfQwD3Y5HN4/VIlsUhOw1G
JjWp9fQpfMFYwYypP+1WsMLZfC5rj1ZVGu6N9YfWd03nwkFcVxLa16KjkD/FSaGEEEGK3X3ZKfET
mb2YRhHJ7lG52viHhoBr1gsoIaGpPT6CU6AFwf4DckLKDmqyArDnqJ/ACBZpmqBpQxYmU8GShfEP
JFWlweOJHaiB9eFkGWgsOFV85TAykeoU1iTeZO74FaZ99TmSTXcWbjw3kw0fFScvtNfTmg2zxkle
0b3X3Ar5MzXo5WO9C95ZN2tJeqm7KKwh5VcluwSytYEwQ7h60ux7Ae7nO4gIX2+gKUP5Mu2cydA7
A4LxfIDMaiTp/1gNyHpmFyBpGywJBOUFObfKZ9kM2pltCTk96l5bDH3nN+NWXiuhvT71uv6LBU8O
JFLObN0+xdi5LKgke565IcgO7Aqhc5fW1cVAoicA+3KtycZELMNO0UIE2JEMFIHOYwpsz8zOVHjN
uFOXECCH4Raqc4THhWH5NUZs1uZUvLNm2FJcGZZooZMmV/BrzjFGWA6mKBYDsdgwaVieEtKK7nA+
8jbMZfcJIQQDxXknaBvePgQTcTP+MuoscNZKGmcdMWNDerib8Izxzekw6+A28GV8K2cfYBlPVzG3
u8NuoRmgnJ/I4GgWsP2aZGBa+asypjAHzvjBkjjsKMnJZjTr1FcBLpl2W/09PgoXJA8wIcWCwOeq
vJAh8VmNrP54csRhw54BTyuUz2c4AaRk8MS4e+MLI38CGyVYJ15dj2+YJ8CfMIsKR1tpBn0H628D
0wIwmcP5DsIU4ZGjFC1IaOHMFkognYpGEQ0RsARWCiqEwOtWafuZwVyfC/eKbNGo6Rkfj4Ft26Xb
DveWRmRxhoekT08L0lVUCvXGVlMBm5RsdEu0WsBzRWqbdfWcNrOylYZaQedHgkZGSaRToapJwdpH
1lNGUfYPGTED1pTY5htxSkh0CxS1pPq98oR7Pm0j0RjpZB7FqBnIMjsJuQQHETnSixbA2X2VwHnc
82OT6gIV4sxIN6nXSZ/ojBp1BoUVyLY5PVLBdAloVZNAai2dpP1pvTUW7fuOxMu0Cvk0CqdzspTB
YHgZfg2tvqpNDmnannqr8HJDusymUvtUh//nzyMdkZooN4+/L91zxAssRbz8fnRZ5g+0+/GI1rKg
SkZDpuz0fju1KUM2jPt0VYLK/+9BjhdIkr/P+wRFpUFuTEdq2bh3tWm3cZ7890HpAk2rOUqmR4u7
IT7/+4YMTRn0BwdPWRVxfh8QnysKtBz/+/z3p7Fj+ZVVSZ8EWJSpocFi/P2xEGt+FOomC6pq2Qmr
NI2Q3x/urM53qp8M9kgK39/tI/U/V2sipLK9/8rX/P74ewv//OH61zA719Lo9T5/X2zyaDPeicH6
DqznbsCE/P3m34dsnZn893J+f/x9UaOOmRZmYFcK1UpxKbbElZx0zTqwvw/T+vR/Xvv9xe9r9AwN
lUxPA8WY9qVRSCj2xi1Ul7bxpoxALokFLED7ehdlRETaxHB78hty3E0uqgKaI+uwzK39kJm6hyBA
HXRCc51AZhbIYpq5wtsZyEA1/0Ub+U7kF91iDcEEfWy3NLvpvanVSIwscNoyILTMGCEQjFV8rASI
MgpqpVKzFtIlHZhnY2a45B2VTat2WSsydo/BtIXHdGp6DuQRdcWhKho4zQ9CogIh0rWa0FSRqBzN
JbRm81Z2q0h1ycaXqheRVEhKuC6m5eTHZpsho9uQCAEkUe/6+SFLp1Z81IFCeyN0nREmmHFPHnAO
A+2u1whZDFTLr/gc4sRKgvBAqnKk1ePw3MGrbECtaBIaHZpy2KChJaaSQhLu3rrRPJA1NIm1LJrJ
dcUEDtWonkVxn1fOjHT88LsKrY/7UEHYM/ZoldyJyNvveRA4oBFZQqh68uKGZHom0MCy4BCi9tBw
yCokrpQRFQpkZRakHvzWLBlUWntPI/ioJSJnMsEIKSUijLJOX2ux38CnT/WJBG1G/FwbRrqRFjhI
dIRITQBCGhhEpImGj7Fm0O7tpIK8vioWsUNFlz1HtHQ8qdkdSyra5g/qAweomSOMf8VOlORP+4gE
AsskdoyhVoOizpAma3xNypGRVNAwagqcx6QiATMAVukIMBMgETKkywSnDV3PpR5oDNrKF3mNuiiF
2JhAiFC9qKA1YB5ZR5SX2DWjYARiMr3XA1csCDmkQMHcD/2sPYmcXcaQbKs5XnDsIXs2Sf5u9Hij
onazMkvbxwMHHHJK6I2sPWd0IkN4zMNGkB+7IRlntxWramcpI4US4h06m1a7hbS691JNE92pKg6U
g9EAY9x391E5VHJzXqYBhhSJXkpQlp1kaH9aWYFKMApoXKQIz00mnWyCQo7j81QdO0W33pC5Gxda
K02KuStnmmymdU/nEM3Oo6beaQLt3QwEuvIW2e5Yk/xpauGqrA2kW8E4D1LKuUexvlvEZrouIuKc
1BhBc4zvqlkmNDGobctU9bsVcOdihOd6HX8EYe3KoesgZIayqzZDKu4SQ9I2E0zabHmUMJUmivey
4T1PBbJAS5/7mcT5+1C/jdiYwulOYR9lH090v5S3Sr5s47rA+39En5qiU85BY75ujOPg8VK2KL2r
krW/N+2eepp+R93Kroikv8qjo4CmATjDNJJrgJDUaztNk7JAyEbaL1F5VErtVlye6fK4Ys53eVtB
jqDMb2OOBiw2+UGQ1GQFLZf1bkuF1OCIETr3Jbq4Za0HkVRwEty763SvPia9oKRtkAJ0+ZDnRoBk
HizR04RC3hvJ42bmTerKaeKZtIv20MmdWgQNZ/xv1QoRCAintKGkGdFyu7LgetyXKd1lnCNWP6bu
ElHsPREVr6RFaCBGSwVsqxkbYcDf0uRa9OXY2JbNyMFiRA83HxJkYONuI4nCspmU6nFWkySkOe2O
JVLeikg+mBXk9b6er1JJHDdQ5qZPZNamDtgwub8jghmqZi/slhSahrAWSDbzEvuK2V0fYjFvFFrv
tEwNkCPs7zixnMeg/GgT8Q0VV0ixWHhFkvT4f+ydx3LkQJZl/6X3XgYtFrMJhlaUySS5gTGZmdDS
4VBfPwdgVTE7rWdsepZjswkLgUAohMP9vXvPvQ70d/swYSEU29OtbZnfgaNIKh9TfGhikzlhSSGq
GVvWhDOdp0rRmzXdcCh1B91gRBeZDMNAN9eliU0HvMjjiP/1OIZWv4sDP7oB9V7MhDqQdeVZxZV5
r+rkKdD9estgnB6M5BvAK+3aBtXZDyfzZNDPctLYeGrHjqYOUizZCP3Uu2/D6P8cRhXv8z7+PcK5
QqIefSvXIZbTQ+m9iXjqzn5VXoJ6zHYJpmPcA9p7NksktIB+llc1Z62q4jOZHc8g4lnn0ckYM/2i
i4lh0+v6rUjdaKPn1TNHKYxFUV2cvGV53vXMm30728RS0AUM7UdLNBuyf5wNltJfCaHSiTRM5LR5
djNVTDvLPoZ/yWo3g1a+qi3aQBDAnJMKuqeWxLFDiEOHxsNcIsE7HDZJfInTemu5+W/p6vgD9I8A
kzom0L4/SDNON7ZjfG/zsN9Elj3s+q5ytjm5XLVNwHhvGc6WCLObzG2sba5lz3pnotGQ471wQ5pi
Zke2JkFmPiEkGB/99mwMJnNbhhYF4Gjba4Y6G1V+1/fT61C2t3BFqRGkg7mftO5sxVW4g/3WUYPu
ibcc5W3i3vDllTth5DFwttBdu45dUOockbgIE2e0ERyMoctYWojm2BK4ObNaOdm2RvaE/ee2H4cz
4MKrSBx/4045Lggm9HVV15xR0c7rCRWURBQ/i6TcZIm9Yf5uvQca3mcO9ofC0imVu96ByDe5z0Nk
HU6kzmL0H3RsyGHR+LRMvAIB91qUMtlXnfzmOzpDu6CqqDsstqbQ+4gnZpulp5DKADVMGyM8OBol
zbRwQW/1m9HfphA9qVohNWnhda3KltqcV/Of0XS1s9wSlXnSXXA9DmnxG+P+SvFdvFfTS910HnCe
AChqx+d3cLxMMKEvY3TrkUGGcul1tAbErPADhXEap+TU1s0A9WzQ0A3/DG2HiXnYtM+RgCCFHj31
Zb0Nku5nPFrBo09nSStj+FGALy5h2H2E0g124mDa1R4iq4MRcKAMMJWHGvz2ikDjU9Tk1r2dyg+9
7XaNwXSDpNZk13jTSxwgxCAzOaxG8GLhmyvlBiR5u7H1jnazHnAKIvZZHy6jGRPgASFKeIm57XWf
BqHLIodleFvaLHhJs74ZyhKQaeS+NrF/6A31ygnnwfEMcF0zUQLIO//TDVAl+1z52WnQJzCOxVxj
0soZuVoeEnRwhEzxIQ0MvjYFerjFtAelif/ZqTdNfbZjY7p1Y1VfABNQ1h+ZsFAh8Mga2IDUuzVB
QJ3h6xE1hhEnjYCF9QmQ7dFIf3hlkJxBWqMOSsBXOTYl18GG8NBr5Z582Aiad1DaJ30QcuuO+nfT
SW8nmIQXPWuesa1znvRQbyYY0g2DIWcYKe6NhX+XEqp1AhSBqskwV7AO6HNqfbV29HsqZm1GmGLc
1jmYgOJSWDKhAt5Sq3Mqe5OF8ph0Xf0skS1uK/rr0B0eyC6gfGERa9ZkTOg6jS59rReUhhuLVL2s
fGwToialjeEOR9chVoZxIK/mTtZavFcJCVNMvqmcubJ7Ymla7SQ2bOTA3My9rN1kqf02+sjdIqs5
9ZiMKVrqb41V3+alOfO1pvZm/vM4hPyyeOTLtR1r1uQyJRX5tnCGcWu1DWnmMdOIOTEwU826L6mD
BIn1VjL33Zi59itvSFgZtD5HEtJEp7gGcs6ftDJChjGTAzygXZv1Sj8EXe7dmGWO341hsuhxWpik
5WwC+WRqmXepOyq7pVHuy3i2ISD4JNFEPw3BdNU0KPsGcIg962nQ5/OsAOl6GmpbOObIGRGEsaCG
9tmk9yr2k12kaK6nsy2SJJcY/fxonrUg3elQBqmaxcGNbw8Hp8d+5LkqW3nQECAodhHnq5SaFNwo
S59Mpic7z8yIKDTG8NmzO/SmaYF3rNRfwhcCYEgnYFK/dtwpPUufckrdF5zzDC24jm46+wVon0At
/KZp1EUcS9fvKg8zrMXUZmWB1N8M0sMpb8KCsNxwiwww2VUBJPmoJUzH1n/Voxsf/amMqZzIN+VU
h0kUkpJD1m+nUj8GZDisgOoBuqWMVoR8WM0Lb0HF0cifGJ+1iYWhTeZpD24KkRbaDEG4/LYs5IsQ
8cipt/OZsyTNoRmRo7OKoOQUo/pvp/Y44X+R7VUYXXjxtOTWsHrxxHLX5Nz5MTWyJuL31AHtvrE9
eo1KPJSFewjAarF+oKupBZy+s5YueuFeWQwRsmV+9GnkoGuOtVVi5QVthwn9VvtCQOEzZQeb5ZPH
KGfLPSywGgOFX53h3fY0JLJDyuL+6FYNY0sdHSWdftFowS6t0w5PJD8nluadmPJi1fb2vArVuuNI
DH2dhvQMFVPnIkMZqpu4T/Q+PxBWad5ZfXfoKI90YRBfolEgbffr+srxyXBKItA6sTXGTq9luu2I
nwbOgpOnxy9DzGlVi/g3crTwh2YKi31oKLZzfpJE9ip1htHRCZ1VFVoeGzSvJQS+DVEQb1pvNzQV
Y/6i8FjtaHohgOFblNAqnDra8h75Psj/afUH4zjRoK7forjWN+YQ0qREay4r5P8ReU16FHUsu/L0
OpDBQqhityNL3qXvMa28H32I/HqE+bqJwWIxeWiyTRPdwz5/nqYRC5lPAViV+bWQ8tsUFXuRheFj
Zn+XXfcxJOCgAfJoq4oyB7TBGFwutVtDakc55LhDUJDo5YBewTt2XnqJmjP5V2/NBJIhN/0TEQ3j
yrcdD+1t9yD9vLtPtf6X2WMj8WxcIV3sE2zrpumjHWcvTv9claX9kzzYIk7v86GpD6qYaAMlw9x0
phMkfcqtqXUZOCFtqEb97mq/27c+vTy4NR1n+snfQVCC16ujaITf8i4mOgu602+6Ee+ZQMO30dPv
DFjdViUBSsmC8Z2orI+4zH5WblhT1a3vGj1Q5wItZcdZ1Z28n77U9I0zo0Hidnp+V54+XDUlNn7O
lwS3otzVJpxyY9NksXGnN93eTcEPFn27LRjBb5Q+nLsuNA9GaDLhjy5TXnbUElxaF9W0H6Br3Azj
iO1AAY6InUNuzDWX2ZjYNxQxxraiIK7qdUQkO/O+6haPL62Lmv9uVFsvhe//MnNRbhMlfxQOv7gB
jnU3Ts6tmelUpBN3KwWzIpe1XeVhpbEIBFOqqLHoIxgfLEggPr4tfnX+Pla0loOL1iMF8Tt0EVhK
/p4rkY7BtSOtKqZN2bb5bzvoQxTyeFAbBMyMNIGvvYscOZEeTuSRZvSRY5pxwnLo0jQ/Ch0XVOBt
R1mXh8Yi/BTnPPXvLvqupHwZumm6zew7P8dpnAKh3cH8KNAuAlUSghmzpJbusw+RyfsWht026qX6
v8ji+z9Iofh/DvRmsJ6Ezfa/Br1df3XvP/9zEN/nU/6JedN16x+aSYWAmCPgPODU/uNfpDfdIPTu
X+EUxFZoHgUSa84v1lzvj3AKm4cYEHjcAn9i685/B+2m29bfKaEOeHkoI6RgmMDiXPuvlNCotYau
aCrzEoUULjv6vm5DNBLoUUSKkaJpJPC9JtCvquhdKYoAbRrZZ2pnOKeM5ltQkh3Z2eGwZZEBv8No
NhamGtHgm3Z0yvJNDSfDaOh+6MO7zqASBT1xwwSF3vQURsF3lYcO4kum9GJLCt+3BkrPBrCExnFc
3AWSQjhSgyYN5aUjecco4ZhOTTXeFFOcoMefjtKMvH2TtI9giupzY1tPnhli8FIBzvOGtDR0jVT8
DWqXrWAmVEGM0uGyPrdh82Sb6rmhKv4dsNfWLIar7wXy4Ku+QepDXVITCc0A5oaRawSAUjlB2KH+
4Qo/hIiFk5/VgH4KDOuYaSq/E1QpXT3q176hvBPkq5yeSHYvIKS3ad4ge9C+K9el3jSdWGbviQGu
XkvsbLE2XoidwUPf1cDsiv7oRXj04ob556BN92n/asMyR+QHW6+eekyCk/7ghx2Tl/kZTgi4wnP8
6cbwCjp1NrQKJ8ryG1eyDmgHqkMNc+2bIL2zp7jatWXOLHWr9zETv8zYljXmcFn9Vko/NqWmOJ/I
CvpqsZ3MIkB6/dMBy3ojveAmi0zn1Kd+cEWTOQthR4kgRmvzTZHeMrtHDlWMLHH9/rcr+9fBzmva
fXhTE9hiPu7lWA2k8iRxhJUCDXBcZPIALXxrpyjW7aIpblw3paFXdnhoDBruFj1e6rvwOzhboEE1
Wq87dipPdmCb6pXZahGVPROHjWAS2ZDPa44NWLzGvxDeQH3cTU1WG76NlOCIiz0R8SVLsc3M3w0R
SuIJk3+VUdhmplBts77jf+BBIQ+JAkS+ZWTZXVVr6GnL9uw+sq4L96Es8bqr33ZDwhW9rx8FIzVL
jQLndUIhOfMieluV9j20wE+FXm/x9cCL0IADQX8qVwKFZwfy6mpKzDx52JxMiGPl1Jvf08qDqQ2o
obFTFos1eYo+SgQTgWoRWHiOCW2CZRKyyO+7G782OWxbDRVrrl2NaJC7SBr5JqA0fmn4FftY4ceJ
jQb8H+VtpzazvQYiyOnRLAWywZVfdHscePzn+8zejB3CyCwtvpdxIs/EJLPaMp/MLFKvtSoes7Bg
zi4g6nWZvffjgRbwcBq6Pjw1uqhg3Dbuto8DLG56Pz07MbZDO2zEuzDji97Tdck0X24qnTHEC7q9
LsQhtUzt2sSq3wWTcLdenH833Ly85KB+0EWDl3Ah0+yyIDKvhK6cI8vI9/Nwxfk5R1QQhpN41Shx
tZqH009V5dnVgvPkQSdPCblcRXoQnaTGdzAaEQkkoi0vsfC0XRSUr4ZdBaewJnOmH6iH2WRLHgOv
pWMwOuTNzGnigZ8yE3FjiuCVlV3MLEUZXsw1jwYJht0KuAZSGuuoI0WgdlhPBzQyNqJj1qWxWNs1
HZqIJMdn4QbBM7FjyZPCDlRC1bnpjHhWqjnesdQEuHs5kYF3bYlM23oGhqm4M9DMJ/mZiDXn8yJL
EiwiGJXdef3ATy7Ip1npfdve+ubwC7SJ/ZiGeMpznBJUObqTKoa1beMdqzXnbRSVtfMw3zP2Y8az
ggbXHaoJnYTO43JhztdUJHvQl/PV5fZyDYpRh0fLIxHl8/Fx9Bu+L24vj3/d/NxyudNtiO5EQMKW
f1xdHhpsuqxy0O+WXSybLPf/tUdyNmlfp8Y3793waF8zYyxZ/U34xaI5Jefzqii5utxeri0bLRdf
z0ldjgh6oGzoSaLUVl8PfT3n677l2csDbpZZq0AhtB/dTKGWmXfxX78DsbyvZYPPl1v28sfVz6ct
r/J51fSTE3/3bPf15v/Y9dcb+y8/6+eWf33O5TlDM6sp3AYpw/wlfe1neWnaO4/kdSAG+foel00+
P+DXR/9r139v/venW/bxxzv9evrnM//Y/fI+3FC2ZEr9+x0SUYpoQWbwXwzBN708f7mwnFpqm2X/
f7yJ5aGvz1b51qHKkEUwBL6GNk7Sr8cEuSM0oNCDtSbVibQtJl4ksMkOKnR8oqGFTCdW+GOr+1zo
aAhG5ABJlcnpZig8Dpfl3q+HWuiwJI6I41/3Lzft+cnLHr4e/dyLDGdu8x97DCJgH9US+JHWp15D
SkpPPe48QkOWq6IeSZpZbo8x+RPRDDH6484iSKHjlbTd5qcsDyzPC6JRxznY3wZp7DMOzCiqkGWZ
vinGmfwYpevM8091SjAWmTo1BjauNRbhY6bCaGrNiYEGeV7ldI1J6Nt9/UWrZSiojKvRGgb/yPLU
+AC7spTfjDlwcfAQa0nZ/XLlL0ZyqALF+JaJihqS7pJgRDRzcRznVKflwpk57//Vza/tlqfxa1Sr
lIVP5bpqPwzQ6KR0D1Y1Zy4MP4rIb7ZNI2F1+RPVWcvsX4PceSwDTvOxI5tVNSdqOTPhqZ3Tk5ab
xCcj2muL/djvTKY4gIkVhiAfe6nvJsAFIN+ShRv2x+WCyFzmaGWKbCXPu5DAA/qBo+rYmLWfNl9b
blbthIXEKw+wPaPTctGTU3ATjpzNiciEbsQZuDjJjF48UzeP3gCcrOXCnWZdWuDuu5mpPvz7QsXY
u3TKt1VJRQAttBnvnMG5a3oZn0ZzMhCHUhIYKm/tZAjVMzr/ggwguA4+ir1CULdWDtk53cTUsTUT
opIM3YQ2Jc2jgD0KFA9VazSnGhGBgKqwn+uhXf2qV86lYUbC6YzvLRkect0aD1EVoZI3UxipTt0G
xN86wUEzN/Y46UdfRPpRt06u1VfMjT2mfjYj+aL/WK71OIEbk8SwaL5/MLAQZjrcxYJ1yzEPlcEZ
S/zzmk++8441waWrzO64/AYc2XVLZG9NRS0DBLZ8/0TdoBNuPf1QZw+LXgeVUXV0l/ioIDP36Iv6
3ZcG5VOT0s9qmUWTkk0FUwOmeWpm3xvzL2KzLs/3ut8gnYxNqv8zPsyfQxS+LsIx8iCL5ta1F4W+
hSANf1TMx7c9zlldGk2IfUKjkjbTnwfgcij+dd/Yqmwd0eVfefNo6Lsl+N1wK5kFovfpLPLs5o/0
x23HRdDI+gy7TjwPLotq6fPjzLqbRRa1fGS/6nHCTz3omfmYWj7ecsCRNMZf8/N3mB/xgoMVuWig
Z3La8oGXa18Xy30tHZ1N75kvwZwrFc3pa6wfi6NoDYJSvH/fScYdioBW1giPOXqWQ2i59nWxfAfL
Tc6VM63a2i9aNfjA/xSwhYuK7d83x0x7pV6W3RSjdtfGxPlSOmPk+ryK5sVfoRexEGYTEmDMWV3J
clTPF3/dJGkaOX8Y7NqaEAc1Z4R9XYwiYroz3xcaXr3jsDh6vUnmWdobv1qNdJFijtFaLiKEPpsh
4PeSNeF8qPB2oVS/qzjFKj8fT8v3183Hz3Jtue/rZpuByTMa2gK25eyUjSYoLTiMJtNYj73bYEYD
ljFUSbVOegMKIdoJuRs55y0fyOIvbZe0t3utk6tCsgik2ASUzRD09jO9gXYmLMJLgURpxq0XEHBg
dC6wtBFyFqhNRe8I6MBgJucwTp76Hi1oKCF66I1F4Xz+AApK+kT2HgM6kZf75VN8/gsEVUgC08EF
yRZ+aQjOxR0gN45ivxwdrZmn0GWzp3ROsPv8pedrXweDCwPrSIlzQMXRBCGdm3ltZGXvgz7LDJvC
PsEFtU+CxaCooXTZM56wXc5qfh8fswoxru8fHabW+1iLIOKoZ1X5qIwBnazrDKV53dEbXBm6fSYm
ctgRa0470irUzpXVfZ0K7AYTnU8mh8DdbKtcj7XC+K9pAJ0RQ606tywIiwR3ENFz0it5MBMD3GqB
ZDidB4t2xhxaC9dwua3TXFv5Kada31HBsSho1ls6VmbfY9qszRNs+v7MjQ2TlaoSzybeBrIyr8TJ
dBtX+ndeQsiv1zRPvYPRyIVCu+zdKrk7SwNvvbxOP5U0uzUIn0Rmzx0ChD83etsy03HKdS6X8BPO
7rJvqmOkz9E+rX6uiDVFLjrf18zn/imJhptGtk+RYqyZpvBbEGTBNmnD8iStH5Ml4K7KUD/B+XXJ
hT8OBULOuO6+2UIaSPgKtMVZSzMzneRmeWOFl6CFS41z6Ze3DXWBjTa5zFJ+R+jOEDd3L8DCx42H
xiQI4Xt0HsLzwYflN4+Uy0VBhZPKvvbLkvwXPQqqk0SMGdRkB5KnQspZNl8s19SYtsfAR5TsWMo5
uN2t6w2IhaJI3RQMHjPzH1bjsgH/3kPqvLtdA+ou6W0QRvhsWjL/tED2n58tqjp6BkNP5rozD7rz
RZejuewosqwzxTAzTt/LsXkORQtANp5Q7roA010nfW4jJ8NmhY3XdOPxksD6X5sVytWWs8Py7eRL
HIsVzx4gAX0spzl2ZLGZH5dr3qxm4pz8rzv9+REhx1MutGi33G/Mo+xy7eti2cz5eu5ye9lrGhfR
rtL5Aed9/rHdcpUW9CzCcH5/Pne5L0/6Q1xoyOPtj1TL1abMyM3qy1k/NBLbKu3kscjT6eJPevpA
J23aJ/1D0vhiYxoF6CV3LqGhBjcDE78HmnB79H+Eff48VaOxIb3aW6sB8Xg1oZ6cJqyrg4OzG7Bp
7oHMMjNyJSKoFU0BArE2OzhMzXDq86z5CAa00YRzvpV5gO5vpKYUdGQdWlLNGnVqkkJLh2PfTeJh
MqIPJFgIfa03aXoz2LgPbpGINnA80VUXaTy+u018nobS+WZQ+9pTYlL4B+3uLRWn5XH4yj2OuT47
dkETPNa6+uaQMPZuRTK6ifPAvdZhJWka0aeeSy7vkVE+FEagneEMh5hHY/QWU29vlgdRauqDSt+l
TxdcTbQxk9AtvjXRhKGPvfKtcajHtnVBKNDf2tSFV8sDBNu+RrQJH/sK7ZhtYSPM50h2TTGvLzG+
x4M/vdY6rbCisNW+lv703FfRYfkQY9sLoEKxea5krd+x+uEPwXz9znMahvkR12+gNcG9O8X6SQ0R
wIL5o0zUFCbfSV9y0Uw7d2j1HTK06MUOKDjObxcd17COEsdAzJR56C+QOH5+O2GEjbuNzbsuHPVz
YY7h5y5H19p3g208j0UC32As0aEQAvqaR2ix5l1GJaLZVprmUdpu+qi64W25H3SvvcrDYLg1xty8
TE6Ls3p+gh6VV49kw29UBsuDHJoch6QTvtsIN+Yf2Ko5nOJGOgcET+opTqeHZYd9hUGgs732Sk4W
QXmlF33+gLZXfDPoZrIsTLONVCo96nYyfP6Amjz5kdG/TQ6s09Sgz2Vorv2Nlux52euEGuRmOcRU
4ARoIznslu/SqrUPqtHGAzojcs4AQq+Xt1/oTC8Nt3yOMcLquTZsxxr3buSW/n0SUmD1R7P4KJR1
BBNufB+8qcaHLEJCb5vhPhwE4JZ5CxUWB9sRyYsgwWVrjU19rBiQ7qWwgRCiI/yIB2sX2PH4ouLC
30RmPTF/ozoKOHfvmxxoy37yUaEmyKJXZlvGJglNjwDNQN6NZMB+7seOwU/1onvNoKZvhGvnzB+K
6K5pQgwv8yuFORI2rQtepe9WKPby/sTCQL+lTIxTdX63DSATWY7tWzgSptIGBid6L69vtSBqPveB
loBlu+29TcTbrweiYc5FSR06i7CJLK+isPnSI5PvnqQ9mGRkM+djrEHqxVezvMrAGOAn3ntWesO6
GIR5lk5UXV3Z2J+7oGHqSDM7LxtolcJK1TYxlkDXv3CKAEwwfxzkhVUyuj865aA1c1zoWl47cQjq
OJI7mX3gTpi3UyVc3MHqzYtp9eBAeS1wH72OImf9+X7IyQEPLaJrIJrgHMctHUDTyn7k4rTsQZ8q
86bg1HatuoZ4+QAxS0Cw53tnfV82kOMw3jRaTTimPlZnSyIKasNWu5aKn6dDz0TpvvnJlJxSZN9q
D24IGEkLZi0Z7cOHyUOw1elO/VOS3505ynonphG4Zcw+ao7PU8F73HRJLDC3hA+fe/Ojx4pkwudA
ZGJDNys9ubqwrhxMPse6R2whP9ayaWoi+MlVXD/YJdbLMg0yQEul/VA6NDSWTQqAIAXF2XfL7eHq
kTVxNXSrP6U28gSjwyCgZfXdsin/nieloROjtJJuW/4Sx3ry0NiVmKEQNssfJlIxa/7E5JjQGEET
fK+Po7Fn8iR2k2Mmj25ISbpglv8z56jUUKy/JcIq1jjPhAyvkTtYpzb0hk2c8/eyJuu6fD2O4T13
5Oo8W7KtSf0ZyKCJi+Z2kEID6AlYinDpZcuJZOeV6nT9fghQkPQj6ogWufWgavXYu4Dxls1GvMil
5Y9vIsHI1qnWvvRaGJ0HhaRCBW70Mqn0snwWv/JftE6Z39xIdNup8IjsJeL+VncFSFfKNh96d1m+
oJqV3Cqcpua+k30K1bIbd22KkpMYFdaE8xcTOOHWo131FmiM1R6Y9otriPIcWHpBP1q2L3qun5ZN
qdS9kwLJeTLvy5MbZPlOF0N5IIvHu3cmwEZRZVofKm82ht+I11SBwu/bUsL606OrnaTxmklk+yP3
7keyBj4GgfSx811xi0bKIIDQgn2O2eA7MUKXZV8oGX6LJEye6C+48AHUsEeTJThsFQ6jeR/oIvYI
0PQX3566zeREwymZ8FvkEhLQ5z7mN7XcVKEP/ETjYNLnoWl52vz8ZTMzPC4N3/8fgvY0Vr/+x3+8
/8zjYs0B0MQf7V95Zp7xv+uNH4qf8Xvxn5rjuuXNz/lXBpr1D9e3TNs1fJ+fw/HIVPtnDJrn/UPz
NdeyNN1jtbU89K9euf4P1/ZduuSurVuO5dFSl8T6RP/jP0z3Hy4P+ASr+Z5v2K733+mVo65kV3/F
oJm6x+582zTQbhq8wT9j0JQhmdZHgyD+bDNZapc55NmLJM5vgzFKV4S10RpVxOIm6COdBD+VNWLO
G3WswlZirE3Oteh+eyzycbgSLZpV1We7HGcI4u/3VuZMfFPjh+OSxWQV+n3j0Fbu0vi9dqMId0QE
WQih1akkgXqd5QrWUg7lo3fw3KNd2UylQFWMVOnQDi+tIliE9Rf2DLM7jX14jD2jWad5HaywHqmV
mZdnPyuQiIzduRv9dKuVEG5IXrzYaAXwHAP1qevkx2i05LZZ89l5CAjcRdhWteqBs9Wq8S3JChDh
IPHdELRHtDGm6d2Qp83AEAXr0XbfSjFE2zGHRFc12QmvxopN4NOG/U6EIH4YJ6HUyk3TUIlNrOKn
7divydy6ziEXplP1u8Mfpm+xIGYnVeKkoNPqr40Ia0mSuzs0aQmnuLpZBaHFV0yd9abTMTjA4Msw
n2wCG153Se6p1r1Hyv+VUmGsDfecZ+CQCv1WC4nJrlHOTFZfP9t1sa6qdM8CNmJNMLRXK1HnRpFd
G8fRXd5YACRK60doRe1tZDnEcqVOvS9D7VE85pGOUlGS1mTmFcCRQtHHJ2beKPwrpXPtvla/E1p0
hhF+70nOWOc9/EjTNT6U5brH3lE3ODTnlW88Xa1c4U5xH8YY5+uYW85tnd2n5Be5HbMMJ2URIicI
rZKMkUPeigdh0sKoy/SnU+Ms7yaoAb6NKz4RfUirPH8oO5YfzLomyAKItxOigtZU1O+lRyufBCCK
N1X2EZR+dkzcakc+DGuTvieEyBVyH3viW0x0iF805n0UwfBTXU6exhgW6Bx50wWGcflcsnI6GPAb
0eLra7Ps5SFwqUcZTnUm/X3jS1ZpwqzVaoBHYdhjfxq1PrxiO/E5640KuLDz2Kdl9R3p2Ah71ctC
RX++tJAWC7RroUURu83a9RRBwUCkuvZYhK5K1e9bET+nVfkop6rAoQa22ZByKzIXyifKmr3jj8aN
nhb1FnWYZltgwUyhjlFugfubV1z2m9tbw9M8kfQDlGVTaIyHhHaLp6htjcbcn+1hEJY1JQWroycE
b1zl2MIN1z3rZbqlb2UTr5D1VODy6Bxr8j2eHPRbI2hTEoRdX70ZCZL4kUqUFwNdTNvqQXihfc7q
eyZA3jVN4JckyRy23WnJunN/0ctNDn3eMfVDeEtvBZxwG/4QgO5SOUY7f8o/yHa7RqYYd8XQ7A1+
b1BBESMNWTimjV6ZiWZMITFNKcN6OvZkU08czogoChwUCSdbOXdjoYHBtqhWEdTn0Ma/6VtczAQ4
viRjfUqUBykWZobypg8S1S3EHM4lTCpAQkMFpShs75WtfqVa6N8Io0W8EY+oUcQAnBn1eYu1MCPQ
8qG+mHxdVguvvysUmUMmedt4NQx5DXUCuMLx2tZdiCYW/1wOXN+lxBWVBMG5LFdvLDv0NljW9l2b
XIRJ/JbpVISadOpILctaVZS2gGRo7o3qzzpHx2Eohj3AN3ChoYMPrCC5oXDHm86jPKpI01NEFlkZ
Q3vsm2JF1vW6080HrXLR3aiAmlZ+6sX3zFAxIQ7pd2FRq0G61xEGO8JnS6174aN1alnVvqQtar4B
E6bWFowRDjxWzX+J+gG9gg4FdjI6b4d88z2sjWsXR4gv0/LZGysXnoMt1lFa7Js+/qWXZX/v+wXh
YpP3lHci2Fqi9R5LsHQhds+dWYZ3waQehhigaujQNNGbtj/6jOM60kXwbUikFGYD3/sd6jGsDUN9
q9rZFhH/8tqh3Tk5C5nerjeJGOxdYqmXKQcNNjkvOM8upZY9YNB4aLX6p+Ux/Yq7vN26vXcOMk55
8aja4zjc6pokcpo6YFgN6F8JsgcpNECuR0EzabjrDHNdaVe6U9Wt0t1vRaRPF0+XxK1XgAzM+rXQ
LNxmujibKYVaOo3vQ51Uu0mPfplTOZwT9zcqYmIp/EMhxho4gHkYKzqYia7uXTODxjvdmkEyPVgB
Y6iRBhs1KINvIRn3zURwZC1jEPm9fZv4o72yXVjFWgb1fGoIBJRYD0JLERvuPobEWRqCqbXTBisT
9RKVVYWxRolqFWlTfZbe9B5YRXJMq/TZcbX+6lc2SXi4g+xqqB7yARlp6kGGtRgNcIFiRgztS1MX
970RgWST6ECVX5WrohEUE7TqV+UX2rlJDUb/GJmZ4cBAb5zmOELR83IjueATJ3/DM9TOVmjyM/Ji
ErLXto5tjjd64JcnU/uf7J3XbuxKsqZfZXCuhw16M8C5IYvF8kYlWzeEpCXRe8+nn49aPb32bPS4
+wE21lZZssjMyMiI3wwfswI/NK6oHuu126nWRw8lym0rU/OMWIapmgHOy4v8Imj6TgpYbyNr/pX0
3Uc8dSrCb2h6V20+7QlKNOgU1vEs3Oemdptia1wJPhgjFban080SriRt9SgmpDjgWUG/YNNcStRj
xtBAqzafH6tyUYdugU5lrIXC1Cw0Y0qrgfQYlhZaDhPhrF086mvkRmJd0LcUalBqiMPJKZNGhWuE
4c4ofct0jjyT1qPRinT6DH01gdUKZ4S6kowFutpQdZw2iRJQ3yl1si9FNLyYNBEQY4IIfGvCxc7p
SU+vTY0LZYvpeRwFyVGDZ5yRP+0Bw18CuD4IbPdspLElo2gsv/sVLE7d6Ixj0IuhrTaC5FGCshxR
bX9JgTYeKmh6Ky3NUB7hl7BpqawS9Z761whJeF1IxZOuVveWduUmaVhGAlXRkW2nzd2mt6itlRXR
0JQof5ZC9gKKXV3T1kOuKkUYs89VGCR0b5NyFFxZmD+iBh8/Kc5PdaGheaWh6ShF6rPcSjJMQ7a1
6bq36ufyIvqCV5gZ8h7Ygq2kUlLXZotRTNynbheg4y8W8yd9D+xXyPTQjO6QukFwuTQyInyZ7wa2
4V45UUbMZulN6NqGJK4msCUBVdUUwcEJDpQVTQ4TpcLgnrgmofhbCCX6kb2IByXKzgWioywR3bbX
osHRqQSzucXYRiAHAXn3bCoVrhjZMRSsW5S08Lmitoc8NLlqBWBobugxmPOunSJkGGfkJ0YA1xbw
fAL9iFXZaBXD2kzNNZvtgM52LK9r6N+oAZIFGliIgECVt61/DEH2nRJVhChAQ2Eiy7c17MvBPmFc
vPdDrfJG0KGJkd9kAxWI38gMpaYj/IPfsGQRI86yXBSvUXb+gXPoaQ24pvMfIzV8jHygXlNfY+wd
LKgAU60Lty0QdzYBbu705R+tQCFijaDCPx//PEmOLW2T+kEZLLot9YK7+EFg8NkYGSZ+r1BE0E41
dUTaZRhx0FiaNDnlmbXWieeqoxfMKgJwY/nr3z38d8+NvWzAe0Q/5uezaZ3WiGTppfO//Jaf9/mV
hAa9PoINJiOCA/KvY2pJhp/gn8ctOfwqNFOQnH9e+cuff04q0JXZrswaSvG/vk3AuNIOgkKGqkEy
9ft7/29/pRTgbKKVSGAyBe5TpdNB+NdV+v0Lfr4qKekoZIpg/T7wz3NFnaNWYiQm+ik08SyonlVb
KJsfQzKjVpYe1PJCsYCDfv4CM5Ot0CKZ/vICMgazYyyjLFUx+KUFt5DKfsBq1gI/qxcEys8/fpzj
ywXwS0q5q0uo+8s/P88B6AtheSayneXx7IEL2Py07H+wCUmK3GcbQphswKkCMcircJ1m6ZO83NAw
Y4T+QSr8adT+7TlVpdsV9503GeQte7nScg+75506pWSAGnDrn1btD05B1hIEV8Sa3W+YI5weAmPs
I0p5chGARv2fERHTghwofrpM/3qh0OGlIc0CPIum1Q88IqDrg7x1coiWZvCf5/t+tNZTIaO2Tcur
M0p23DA/gN6BL7BC/SGUcvR5f3AWQVABXvh5RTHwLJP7evNzwn/QPn97CLayW8/qnhF9+IEZLGeQ
Ni3WPou0yR9Rkz/CJzQCsZcK6c7qDXCsmsUOqBQCLj8Pfz/HuENPz/aS7WVaz7sLNg2XpXubIZGk
rl9Ey/ZSWIFN+FC7wzo55LZxfBl3uR1sp3W1alZoWWJDamyGzom19WXevQxrD+KircPjdgF3TfHB
8l0EZ/2b1ye77JCajuffale7Yva3Pug2Oomr3qHw6gGQXyEy474tBzsQnKk+XpJ69RKbzmExXXqh
V/xiCmv9PH3yRLfigOA7bxpljuKXhPNHcmNie9nhxb+1KeUD3KQAiJsOhnVbsuAr5wbGiYN7fDdj
+xsmGRrZ0m52hhXiFsMKrmZRr0rrls04L3MtoPPw64bXqDqq+ZnLgi4PsNdC++TyTCjrz/PW0l5B
cI33cTrn1oDyMIJ4gIEaegMuWiWisG46vOddazpX80WHW4ep0LylfUmSc+LY/jFtAzclUx8uw5pb
IqEZTX88PqQJ6GG7/8ZXjZqFgW9e6Ijojw84W3rJoTM9TgMbsnqCOWejU86igLgLP2umN6Y4nWWb
gcsfPLTUdTlvMeOi1R4h8Ze56jlEWGrYQ9HNCpubQEqgW0eTDfMnLFcZMYGB7fBGuve+y7Na6ZQD
OqmrOrkNLcr+YNaaXZSujfxE8r8cbDxJsD5Tu3idwW4AO+nAZNO+cwV9FW31AFFRW0lX4nlmXTtC
8bYiRIJJN+h3T66OrAJcLrgE5s08V1vTPKf+hRXL5X/qS+HKHvFOvgJt0GCxpqu59ZLnacIsTDkj
3Fk6WBZSVX/Ij7Lk9MdwJ/BLdyoq4VhN4GHkDOaHiMkRCnCQKb3wQ7zQX+eC9V9V6OR3rk42PfsP
REXbkmnYvHfuvA4f+1WUONPHpnkU1y5omuaAT0J9bBfi2FdZgFnZZo6CCU76kWfHeEAJIHlGRaaG
6p9UR/GBXtgK42nb+vY/SRY17tfsnMpjiMD5KX9Ky4Ow/VaZONXw1m9HzCPkjYFzzlaj9176mOuM
jOieMnjlt26mKAhO2Vq6U77Hb4Uzt4tD/M4Q6DRhLQIxRBkjdrsbDob4ODv1sxRvzdbLFKdEAxq+
9rNeXq1F6Kl8lDIvqK5N/sbH29qmbc31UM8LG6Becdcl9tgY4Y13IcU0/Mx45JZ1zsu8Ez89Xuxe
qZXcpXiDszKb9xQ/b5eBlM6b/NtC9BL4w4NUYkp35tjxxIBcpd/c/pLOLfMGGIx0VcsjgysIV6Gx
HBLm8Gze8vkYPvPj+EomRMiNNZqHFrsG4En4YCqgB3GUpAkPYbu3F+lrja3Kuhn2qrAmGEzyt4Ce
etu9M5KbeitLK0s4hMGRQZliHw9jU13zJKaxnMzebHbpz1XKcRsxn6ry0So/O+VXiFyjlWFyvS3q
rYheK4Wtes1XRvFBqD/wJ6VjiT7jDaOSTD70JPc91q05Dedh2kjdu+JfeoUUEDns6ppMgGnGe5W/
iSK6McVFLo/mDfxhhQCewB0ZQBMzvyWoE3G8pd/s4kjJV4TFrxdk0opnJACCmkRsxdyjFqjZNXMy
WZs2971THAA7n6ZkT7gTb7v5Yt3NM3dYrjdc1955jxzz3NqnKHzQvOmTGYw9MuGJaUJYGOoN/GJj
k1lneCDvyhVZQQQWEQyyk8OcET35i9theP2ud5fYTYx9YyhxDE/adZ/EVZp83Gc+NO/yb40HLqdy
yJ+pM01wYR2k5vilgfVeYsl4E75qCnV3pkqDetSnuC5dVI3rjZqQk58gsN/0M6qtP6Ep6jyFgkHm
KjsGIWcy7qZXbElOXAPqblQxvFl97aSVDufpPK0HID6PRM7owI2D/sXVMronTkHlzZrh9C5aG68m
Xet1OnFwog+hdGSuAS0zWRb9DYhQb1k5VCAAbuRgfA176JlgSfNzGahU+WKI0PwGwzOjg342E1ZS
Rr3wpLZe/i3cCxZ3Yd3vuFmUceSzLqEG7GZbvAL5fBbf39SbcPxCY0H85NJ10F7YNa6YSUzH5evj
FyophF0tgnzEzIetsiJU/xxeyTzBcOCQlM67cXe5+sKTcUX57xU55LtxZfnjPhoeFyh8Hz75w0OH
o15WEdTxgHHAm2UdZmEXudHLSqiiU2lLO+GpD7lTjA0lv5QyIxJ5Ecwg1vN15o4ytDhXUMxOdmBj
z3CoMS8bd2jseaSSyXb5yY74+c7IY7kwHNS8dtWB9cs8c5esK7N+ZiVu1rODrfg14/tYD7wX4842
7FDyxXDTeDtBQfHEs3AUnqQdN4n/XuLn0fnkIui3Rad5xWXCri/lqq74/fwsBj9LaL9b5qm2L12E
5HJburK8aPpKK57TZ/nGbSwOLM/+zTji0IEkETHKs2JCFtfKOLL6aVdmGfr1AX6nYb6XuX+OHLjC
tOGIs8dShrY0csreYDFmGCzsSfkkoZI665oo2ry+8WFylIwhbWX09Uic8nkTHbjxBJ/0mTAo7Zh5
9EsO/DJiwCuLu3ZE8MlW7vwapABYQ7myOLu5jbDmUMb9rW4OEQvqnX+oeE5IQK6CR4Z9tp0CF0Eq
gQFdutwXhMbVdfgOCLFhndy2roqE8jJY6flwAobHFYbsp+BttHxqXAapPq4ZZuk3p7VQ4BqXrfi8
6epN6V+aT6a1b3jcFZzeWbIn1EnQYSWuHkFTRFuyKAFoAN5Wm9G8LaNUdVPJA3LIOBGxPUM77DSS
LKhrTKe+qcWbZHvBA6ixGY7zeKN+AKpa755YN1GyNKs7UFigjcOFS1Acoks8gf/zOrTU8IdFwDXf
+912qekz6ltgKTJ3EsSDkxmwobsj3ViKgZuRS6xJu9JqDhQ/emolYdPwPpB0aq/v0zDazAjkZtvW
WNPUwjS6bMCEOK3+WNI+SGUEsyVHO76bNzbpdolZ/UYalyBH595yhvEUGE+XqXrN8fGF8XZfXBlF
qgFOgClVImA2gWdx224Nfz4sF1/Kf1K0dTTcXmhVK9WatKl0WVbNfo/smnTQszMhyqAsMXyOuwUv
DmAhVkuHjgjwdo5ZQ5hD8zheFJwPIWL8/rqwjmXxrB11a4ftSEpDRPJ8H1TVyRpdtV+GgVkcSxwa
ONJT0Ej2bGLlsJ6mC5m5OOCIcAwZrmTEKlaAQOMLgj+ZK/fnIThqyB8jV5N9mez1n1lajaeYHSUD
OHAV5ikWcOeKnGYZYIeKOEKu/8mYXYRAbB4b2Wa0VsMFRaTmrZ8cLIxbzZZEL9XW1evUbcUtUuEE
824TqyB51qyBKMCF5qnl4XU0T5LoQGjrgXAprud5BLm2fhCeaoxpVLd4JV4xAkb0U6lpj+vOOmak
Q8EqKo9qtMIQ1yvQ+yEKEFaQCKIAJm9pCrLDIFsZHRGJaE+BtiM+Dv2eE2bHwdjyIOIBBoe50ZG7
2XJpm49IglF3JElnxWi6jXTC6Z3cICVPIREeWKAc5ThOqOCuskPzOTbfWU7z70p3D3katNS0nfwo
3YGYu6rh+Ti8pew39rDlTVJjAjKqxPCOfarsqTheKirSSF1ujA+rltjwh2+VjNnVO2xola1MZN3S
GEvV58TjgwFb1HWUPcwAOSjqbrM7LnmjsVO1VVy7YWeHrYMBbooG3Dm6Ci65pasxuDYktrXLAGxr
2EPRQSQhUY7NW8t0xw3cdMha2wd9Q8siRb8XQXu7PKFm/8mUK2KXSRwjBCfy3YtrA/ORNgOJnIWK
75bKF2CvF+pNE/V4bBioDn223yxTxt7KXaQ5hSPBhJsbqsBAjkW8CiCESE52HI4UH2l2NlcxcuYM
v2+72tFpoXsSrkUKiKQuwIDmwBZ7tD1cVM5qV6clNlCu1bcY5gCvFJyxplF7MpWL+FYJyxAamcqZ
3Xe/TCu0L5WAz8A6w82cJ8ILtjt59zzQ6dZ2sfCKXCyataNyFCqs1HcTO+/nYrC105SvkZRWifzY
IY+voAMduXWaldih//yFRpA9vXWaI5Xews/mFbpHsdPlaxHH6+7ahmeEFmio81NQBi3zTUD2rK+M
wtXFNQIijw8Qk9bh6Scxkdm1YaWFwzpiFg+W5mVfwdN0YcGzYF9Ee1XE4f2xQO4CRkhPXYBVN0OF
q8sPsUIa4uED9iugSP/QYYi8z1kGsYDDOdvCzfjR37DpRoe+C5ViVejpTowNnLnagWbPVXtoKAyr
qxjd8JaZ1OJWXt0N4k9179GoaQN2TrCbJ3JY26od7cG/olSi/EKpJXv276pAyMjsGquRGzI0ua09
WB0Q0w907Pp8W1beQDMS80YoIyvCmHT3D9ZDW0F1ayFn1C58FATblTu3We23kWfKB78lvoyArm2G
AhxdUlXBhjNTGQetPdU02uv91F8j7RIMj3P6CkK9CCcvDN8UToCKro1DSqZCzNYBHRwkbF/O6ees
rLpr/jbcq5St/OIKTJTco828ig7TCsMSa9ccWJUxJ+5bu/7g/+E5PctP7YVGDDwyrBwoRuv9GRdX
YA++usKvaiRexK4AURgPa7ei0gbw4J2I0WBoKy7eQRUl2ga9LheznAOq+960W1Ru0IPz7/N6PGiH
kOiGjXcAWstEhYf04N30jsFmfsQ+ZmBvGeZuwBXpYduuAv0OegH1ddxZdmgDkSuz33Pm8B2JzotI
gXBVblWnuFtraU3MZDF3q+fAXJlH/YkiiytTGhaPqsYOYwfDH+smzETQrKXTTuGOPqq1Rv+pZH+1
CdcSOQpOH4Jdp6jmLabX+4CE3joL+/2UbWlj6Ndgj2/ykwy+F78mD61QjcLcmWiqviXHcQ/HW9lg
hKNskGh/sFAzCQ8h4WwFOl3Ya2dpRcWbqJDwtvFQAN0P3vG+BaIK/+I13+Y0f/BHqjyxogLgLboy
u9JTD90WnZ3qcvNPmD4cjLNAScE2zoVb7MXJHm9ocQluSBYqH7Lvke0dZtSr8TFyEc5FsG9+1d+C
ewdCdyWGO/yA0U/fEH2O3CwsxDCaw5+6WpzwyhfpAZ/6Al+wUyHvC9Otmxs3Ggseoge2zzji5dGa
1tYgbGpEsgKSLa844j+yxEQk2Yn5pxJ3263hNq/xC1EUNzhI4x7ae62yjWLi977AoteAGYIn372M
HvVoxSyWHtBFmErYioiEbU3pm6zLrDfkCGKNnimgRTb/qGNQDRXtN7ZOLH9kCJDjyUWzAtBHjXMB
LeHl/4XWcsVTZvPBdCE/ugF2MFscYBJi5j4c7ZS6CucSbDOM1s0AbS6ndbrD8GoAQSCnNV+yAzbw
GoBRHErrFzAKBV5vKSJpduCWwp5mFrsqWjq02kyAQYg+291VNVfTUbYWkfMCOSbdFnFOaLd5t5Gh
5hjeIDFb4yfSTXbo02uCQvzkkuqXrmFdZulKqV/c5sueHSSJi2wD+zTWf6oZwnFavzMKZJsQh2Qp
bZspvmMglDpohZ7CzfCL1h+7JrzsDPomdvCU9uw9Dbd9sfQdEAs7eu4MrDs26rHA72yJ3sETIHDi
1Xp8Tb6jl+4joQpD+X0lfWpUT1bWJpmgbiD9hJ3uIZnuGFlhRaGAmCCOY2DMz8Ex9Brgi20T40AX
kHEcJOgKoD65OM2BcoBMGSV04apuaTOBD6J8AAKIDIEoD6IDf8v4tbxhO9R4OFNrG3NLkn+bq13j
4CSxaDau/fK9uOIxiGA88NfFfmteWafwjDWXlG/SF5O1aoCOBiXR9n/FueQm28zsDo2iKQ6XMcdl
bRe9odZDpUhZdi/hcy95HdRnXH4fEODE1WKyqrfymZLqZxtfybQEL1MvXbsK1JNV7KSGkjDOCQUK
Kv4q2Vm97WOj1m+Hk/RivnWC7UFW81B4AwOy7m/ti/4WEkVpiWNBjtI0BkPjJogvSQd6DdN3du5f
XAF2gd/ZSS6+NDzOWvWgPIzkE08G5tv9MXmX2fcG7swQQeEK1+zM8WuXJgGUt/yl/Cg/ik/rqO1q
dvbUNc7ABUALKNUtZUJ3o4Mbmkuq8hUjpohZcHTBYG/P6Ig2yKKZnnaGex1QX9i1O1H69g/tR/RU
vpTukpWd/cdc2QQtBtaLRZ40Qm3yv6oG5oy+BAOWpBSrSmQCotb+am0FXbpNgD1sZrgyggyuSnCz
yQAIwJvI6z9afOURvoC/ByZ01+7HTbsBTyo5y3XcEEmCK+nt0TphdobxaXFKjFfsfcw1Xm7Ap23A
G7cH6xTc6VeFYJ7FN/FGje35nQaQvkTb5/CFFAptLazWHKMg0pkXJKexqsMhjbDfY8qKAjN18bNC
JE9si+KnHa9l9vE4Nmkv4y+Zwu9deSie/C2WW8ZLtBsfGYlfVXzpUcCo4mc12BkPj6rAb/usnOgJ
04fF6nxuHOGU7BDUZUVmKPgXDKsxW/R6fA0X90ggi/Y5CTdw5GXxFaM7R9+RnFHdSORrO/ibZNi2
1qNRCIdWCC6/2ViQyqgsL33UQVl6QfVEDilinhwM0M/EFiP7Yen7TJ1gAPDq/8ld+nnOqqJ9CY7H
+yE+hQvLFIgEBRm5piQZz8P0m0H380q2cOn+vFEN0IaOxccWwhyK/zThft71562tiuQgUV8LQVvC
g/zb55OFVQltO1qY9T+Mwd+0weXhz3N+OZCih6b2boEZcnW2w4vW9p+3/u2TPy9o/+If/jwsUFxY
p0lz0zQT8F8dujRqN4j1oimy/BNUyzF+/tRo2Evuz5+mkTSSayDMDeIZO9F/vb1fiI0/X/znOSsQ
oH3+efzzHphQWGBPwfpvz/95+PuvMAvxV1i+9c8riRoqIGRYmv68YCotB/l5XAzkZVJZWqufj/zl
8L9PrAH4VAsT06oJSCCZ01lp9S7IKIpfSw03yqd1X6KKU1fZNu6rjaYZ4ZrOvujJSnUMMnpeUUzt
alYepQQ6gjLcGkyuupLtX6KoWwGFyxV6Z3aNw2nbsrTrofkQBcKHmbTHRpXvltF6Uw6OshUpowlY
1nQ4wCv14Ci0LCwBJ+1QXawr0GJywPLmqKdiexTFptdnkkTFuFfXPWKaYg2sIPENa6NowGTD5CUd
YhzGGjhbUw0GT3wsf7A+SY+xiTo+KZa06PzFNxSF95lPeiZWbt5Pq1jCYtLCIJvcEnPqOHsNAvIU
qhwDmzfNtLZCgxENwi5U5VIM3+uI/Up0RjRxrUqYxilKcJnf0QLbGR0mAFos7NSsfioj4V3U52uu
YcMdfAy9Qi8oZ99MwLHk81yjoglGxaRLqsmYrbVHo0MTTp8p6vgITAMXdUYzvwA1Q5ixLjFqSUBH
sgOg+8oqgmNcEADWK1UKOqjAC8cwPSFD8DW1I3K2pfwLJMlRDIzXIAHCKnezNyafkrRDPegzH2DW
ovRJEhA24Fe77zA3P2gj5/tOVHocteYQfmS0LoXNXAFN1DS2060MTLfNX4wpplcu4Tcx7QCTbLOM
PsvsH8ZIfkCs5AKPw46GGnQUkhEJHaEaR2ixXWfwgGuYsVlGuPdrUI2q/ITqUW8+6mj7YQaAu702
e5Ju7gNqnq125zJ9QBI6SlZ6luT4QyXbSkdrtGcJc2LVGUqqHhBk9kosfZVxh6W76NNsUMn2WOMx
Key4YpNuHFoDdQSh1jDpmU3bbyWVp+nVIcyEgc94hQyofs4J7SJfe8AQ5TUra+qgVkc1FRkmo8+/
pACt2LAT9kNTQBcqclTxDW/MKINpmLCb6tKnJrGMYwG5hSr+VWSOKhviKsiGp9JkdZ1abXGWacZt
n8QHaHmAdjXs4YW6tJHJLk9RI77NJS5rlWwKq15hP5nJz2MnQZDL5js6voQUWQIr09QrYADCCmzg
G3t9uk84zqUgLyOszy1F/WIkuZLUPvuD+d5O+tmnKz0bQDVmcXwax37fp5Fb6xiwmn0WrCTxOBnB
zQhhqEoKLsAW5Q9lkB/G5zqjoJNavbyN6WWWyIggIq0+KZ052pUmv1efomJ9V0m2KJtwucaqZ5Gd
9rIm+euh4sutaWLx6v19q+E3IFQjBkXaTkKofhb9NQhf/wT4dW/F7Zc0WIssEw6Jpf4EmrwGiAn6
dqqC49xr73oOfGEsyKPpiM2ZVbnIp9K1mIpfMa4Bk69050QsTCeZT4Cfz1KVkH/UqGargf/tK0N8
GLpXTSLMVeK401JddyWF7jb6K1gN1RZez9l3jfpuaw2s4qZ5rf2GJCMnIe+/1Wa+gXaOAL2wLfR9
7EvjIt7ryEFHHbuLTB4wNwbRS8eaZkdqYulaPqdShoOlNp9KQXgOmZtcXe010i0sLwUqMpG4NYOJ
XiW2hl0X36dBeulD4F9y3QaeKLBjjkINcsKkUB5Cgh/K81Zp9KNmwgCK5IYdjXjKwpRMdQguxVdf
l7/8lj6PRgMy2ynhLK4qNTKcEE46GnlOBxkOzhY+q4YmLykhHRd/QqjX7PBbo/upCZQ9BWLPpk5R
CQYueQnT6q6VzVOVDyeu+Wmu5U1FQjt2MV1TARE1k6JXYj36aI9m8+wJZXmJVAylhJyFoTZmhMyy
6Fsdb0ox4jeu6JAjivAiq0oCNDilIg93ObYWPX8Qpo6gIdQi6yJ2YQkytX36KcD1BFzdfqMB09tV
Wm0DNflIFkXTVgk/zHqOt0CDRzhQbPmJ32mF9EqZoHxPTJqM9tZ00XeLGvJFQjChngPQ6pAbKUGw
CgJ7KNaZ2UeUBzt46E31mowldtttflYuCpUQoUzsIPvSMll2fukq7YIqfEvbDz2cmeoiAvnFJOIP
hy4yQP2dnF0Fvz4FY9WcQFcvqFIK6hLkZ1v2640/pHRr2uxZCLsPTVYWEbul1bXU6hbhhyxNnaHI
BZbn4SnSZ1wz6E0C+5RtH+AcAj3U6wGwo5yU4hQ1GviRFMi75Gj5DwUV87KlCGKC7R3L4qLk9L6A
4mIF7A8v4mhNdqSa27rw4YuPcgOmWnsRoSjCKM4ZtV1LIaROHsVZ/iwQli6aDjCPMwYUaxd1xjQF
XGJIaJzGk64d0KdZTy27z5CKmFtkyOL3ftpvcxVp6KFx4AUL3cFQfNpNIm2GwLfAmozpBmMW/wgT
ElASoE9DmT6tlOqU2FAyyjJKtD0F/cQ8ZV3ho9zWWZwtfZI8HycyHYlCe5k/dE3VrHsVhzG9oQRg
yjuokwTEaBxXkY+AdC3FTgROEFpw+Skl+ub/U8ryNmqn/wOlTJaIlP87ShkCs2EUvOd/5aH980P/
g1Mm/0OVZMuQVEvXTFlUUFL9J6fMEv+hiqa0IMM0nVVAt/7or5r/gOclyjC9FF1UNImz+CenTJX+
AWRPVGB2SIalm4b2/8Ipk5aD/JVSJpuKpCiqYkBcE6G3KX+TX61gapNkN9Je8KUbSFVMPViJdoWC
BvlgfYzQZXZiV4S0bElrCzmaz2RG4R64M6UwHrF6m7ssta5TWqvXLMxeKxQkcRLgkTYSAwQJdWGp
DD5VFOlzubkWgqAeQhg8uBzg4ZLkeHPKg+5C28/2QaIjOF0tW1PSZ+ROM2mjVHn1wKJOdSvR94be
k4g1wVmu8QQHcK/YEAQatIhM7FKG7My1vjStMD7kho6Zrr44r1F0DO26y1ikYwzqQ7k5q3Krn3zR
yxbDIEnr+tU0kW1HWtOC4BnCd72tNhmiklhS9fBuRim/VdBi7AkUvBuNOWbWoU/R2FDU6yx2EbKK
+qX3ZThYsfauaI14HXsE/iNN4KSrTx2+2Y3gN3hznOI/TA2rqOTpHoigm6yO4ioCk9QXMr1eq/K4
b+WQonfa6FS0xP6WBeUmqEyLKs3SSQ2TDNV+dGu5faB7FMU4mVPfYsLXaI4qxeEBbtC5pMpb5+20
ldCHhI49rks1yL8mqTMO3dBYN5Ocs5Plwuv7xLCbJBbPhezrFKpC1uU+SdwgavoDHOabLoa+J6vk
t+Sl+TmngZgYmU6mN21QcTAPQwOEMFSo6Wi9uS54+wloQS8E9SWSv/NZEjBejelVyQKibvy6LWL4
+gUOr78PteBqDmJyxGflYcaR70Eb2E7pMuS3CgqBoKRIzbF/v1oUQHsN8cmwFe4pNh5u21rV3p8o
tKXUuTO0+SUY+E4olg9DZQ2OZhQtuOjE3I+JgdnaaNAbNANscWXJNcGcO+okSpfGGgdn6NmOGQjZ
gQ9kbJfDb3ru5/jfgq/iUqQTgqz/JUdnt4jytvnP/5CUv084lXkGodkQTVlj3fvbhDMbGJd+TQNv
0A0BC99CX2V+f1DakS0cnpCN2IVbTYlubRhI2zxq3lQfM9VQpUciBZnv/iVg/ZvzkSV5OeLvE93+
+s//QKxjobVKhgqx1dQtIgGvf74/RHmwnP9/FaJUKYWuCPZWEA7bNMnitaaVdALL4aFLMhXSIo0P
1iBKVp1+z/BTuvq4KNW9RKqn1C9FjFYKqxW9vsy8VCkSwEiQBPdBHQ461fxMJY03uG/gFuPg0fos
LQ1+qWBN+75j6ylppopGf6J7eWyyw2joE7e9QBOGT+BrgoSuDgIEZXkopSyuetmv0FdaAG1Lqlhq
na0a1FxbrcOeZAIG0GWbcpqMbdVj15aXZwl7oH3YK5Er4hXoxID3Tqq4bRU/+xD6WVvBVTA8XQiP
NXu1x6BrDxNmKmRahumYYt+6SSIpYO/0YyJIwVGXyOXkkuUeX5b2iM/GTZ6E+2AF04NZIztXi89g
d9VDgZqijtjVZa59hF5B52j4lK0tC95JXMqPkMULLC3UeBS3UjA8jKUc4y5B2zJAOgLps3GLvwdC
s8N35iutV8Xdk4Rj7sGM6D5UCmX+Bg9bOHNMY0Ms9kEQH/SYPb+SvWUZ2NNoyDUK9FZLM0GiqAQ4
osgx6Ui67sXQRzZabZIALK1WZWalWwGUNeXkNnDCNiQlwy55mrO92uTY8ARAnvCg7K+5QWFZzrec
EqJ5U0FvGauSOGbvoFXDeBjnDu8QAxhgid7AJjYQlJb6X4Y1gJeI6TK3IVQYKVDpRRm4yAjGIdTi
Yt/X6cY0mmYfJuYKIlqyReMkc7q2fkOkXERiVoR6FOi6p4Yo7bctbsoaZmiY1PKl8TJHao1dvVjz
cX9inwFPrZ9i3IRVuqXtBE2pUi0oPQ37hImWbYqsgds2emWroaru5Xl65DedZ8O/qXpvYe4W9cdG
0k/pjOkxMkvgAdSIUypSGzMVcdOGbURar0Zrsl6krOXnvpqoEDE7HHHyjbWB95pe0xqWC6vdh6K4
KUzFOmi+cQ2xwqGJoSCrlWZ0fnzLPARadK4RwrVbgIoaYyC1ppiWJs5vFs3pwMK/vpRCEIjRoiJ6
gxW2CGIboJjZNHaZlTzAFwj1tqCPV1ieNUL3yxWwBV1n9t6oVm5RNo9NK40PpgHwUmAF8BthOk7k
pLmKS56ggiUaS+2mjJKKB89/p+y8duTWsXD9RAIkUZTI28qpczv1jWBv2xKVc3r686kHOGe2PbBx
MECh3ePtUqlEcq31p0NF2sq5Fe4/Vk2q9bTwOVMTvgov+FhKxgaofo+N5Zl9nZTlbab0dSbQsXp6
zDzVwiUq7quEMPLQtfU+LMxH1ymgM6KXJFmDeUCSzNM+iAGb23kQkHcYcndIcRlDQcQbDEoAkn1m
VRXbTtEY5AWSqpZTqp4a+YKpWnOqrRYvoeyJmgRik8NkXJs62s/zpPeqLT9Ew/zNqyA7eUy0MIXC
ToKwnqNpZqSLxCnjWfGmLdS07ztPvTRvsa3K/RBb7pb50Meh0B9aKLgU5PCzp8LyduN6H8pGXm2U
i7uUiUmSLe5Rhq8BxFlNHI10YBtYenWeJ8+yj7rNJEg21X63T3z31JNheytjhNJxZsE2Y0ZTmcy7
F//ki4vVBb4ufT0ePOn8HE3Os9iG0F/i76Y1/l6vi7EIYY/6zckpAJ5wizfH3sTQyNnj6AtZDETZ
bNoAg6Vp6K5zZ05Iooj+cGR98cbmrRzH5GRhz4Ih1LGxu7cKVfGuUTBPlroA0Ufpm86JhVJOinOy
rlzXI67K9ZHajQk582OBpu9ZhhhF93YLRklAZDcSQPm+InMyx+MZK6QgIOK6paBq2jUuvenvy6Ws
noYGMxtvaW7VXEEp62ZkzWEEtaLufmC83dIXYXwV9Fj3udV92DjqUaPrfVRqRioU4UHvjYw+B9Hf
ZnibXBtBzbm4+LX/ZmYwNUI302d/tq5eNbfXLKKELU0MngBUFORI5mprQI3t09dnwj8VVX4Q2RLc
akCS2ri7IAEOLaLCvQvnxEOVGlu7MbbiK1FzIGmLjR3XSCZOH/wcR9Zf3KVkYioCH4dC/PDZjU/p
pOq95zBm9XUUkBzH36AqCbdJKIsLyZJyK/roe6rTAuM/Q9Ncll/s0EsujeifyiDtrgWbyX2TSfdq
+sUC6cQxj+7hnHkTI2EbolXbaTL4uupAVNd9WdynNmJtrODxWMgubeaiOvDQV3eeR4y8yMhc6eeD
59OK9qt+P4j0HSZFFGSZ394GcGxw647D6KGI6UTj1gXAtWuWSU8Ljh8/6vd8Bmh3qvvRjus7pZS3
RZb+te9IY687FuHQde5eRh5aTtXd6FH1QQ24fkruGPOOeTy0YdcS3xqvnLDJRnMQ8NksFqNn1fKM
YzReh0ktMHyYhpuVjE+o0ILd+5/G1GrJZKrMkaOGZHCO2JfMjU9yWexTLQdDuDDQQQ7ZkGfsPfhP
751oOie9Gz5FEDFs+yiUCj/luFNs56HOD91kP2BoA2SVuHq/SByaAjwnhznq9w1TgM2wWkQXkfeB
fKBqTd3FSVAfzbrV9gjQ9/4iafRZSmennz+LfIlvZHuBNlcki7YunOUEKwG/7jnim3jexvEzQcc/
UsIfrqlrOa/tANNaUzVllLTULc13B0hCqcC5r4TzyuVAY03Njymyu8fBl2dBZjNwJsF1SI8+tJXj
H43HvNSbYNCMdbvshvVrN6Nr7pdx+piO6IjZiuw19DaXGoW7dS7n+oEh1U9ji+oUQ6OxeVY9JIJP
UxzfD23KYbA4/0R+dsVKrT6KmJkMi4xFuONCIUsOHJRzkiCpKqxnji7Pn537ooHBxbZ78pYWMupk
4XIdZwGyh/xLkNXNtTb+0xLXxXPVpJyAUw/PL+9r6k5YwlJPz8ZmcOMkbBYig7ucWpiOqgiCvo7E
B7RmBGbCY9Vl90gSEVoaPzGHmDiQ6/tLX9jfy4TBjWvFNGAYgF5jQOt0yPEQ0JLTP4DRRcBy32Gd
gCl3yD7MJzlNNTr0ri2gMPqyvP2ngWxMsDwX2cEYeGBpz7lcGYLN6mXpd4ZqcGdjS7KZG+Htwzif
SPmGvJYoF7ZW2D1kTVwcKqzxd0GVktGE5Bg1it+dljz7EYY+TgXDMPJXU3htUeydTdAtm8lFNm/6
Cj0BT2UeRfPjMMa31JYPuqqrx7he6RuTrA6unL7FdEhIssk9KRublElN5V15c3WogvqTS3e3hVRK
JnIrqwtmG4hoCt/7ypVxeR0s9Iiaftf7aX5MBhwqpmyOSd4Y4baz9XeqhYHUVzX0hfRc6tGnDa0w
Bx5Dzi1RXsuCIK6gqCBuxeX6pJMTbeXfQlu39wnPaOCzg6kzYt4am2ZK83bwn4VlyMiwMgAR/Q9i
efviNeaHZ8pvtLgeltp1cHJc+oaBVPqkqtPNRF7HbkxR4ehYpG/E726zGTZKhN8dhxxLmd/7x6ab
S0D53lm9NWCHyF7vI/csQNduQ+9+c2aqnMjTcEVdYJmK4a0pIFkUzFd3+FPWuyH21Mayqa0kZuyQ
5uBxlYOb7etYPYWkwXHyaARj7RDe5JtiZ7sfC+dZMIiwcFVl4FxE2NmocyZLeLsls/SwAItfmkA8
TNOb22V78YTBhTrNOfBVObkwdSg1cos4ClxuMe3BIaSh/OCsEJd/Amey7zMyZok1qf1d4bO3g3ud
jU1xjZ3WlzpXzUvawYBX87HHjPoW4dWLnQGjFRp8d+cmIPtRUjSbIEoctPbeT74Vc0ElD8O8FCg8
m7OHrv5ARjS23y3BODLOn3rA/XD1AXSBQLcJuNLBaJgqnsMGoPP6W5i24iZXrU3rBVcnTXDOOA1F
oe6yEW+LMta4XTdWe3Oke1f2YYoZUPA1nJbgSaLvP2IPQZPoSvsOVybSMmpq68h77DAp35gW+FrW
LG+RG+8jVe4LfPohcNEVFBjSRegllSQe27QPSPLxEpLpjKU8k+iApEjgbYa2DIa3PJv0/9mdzJvq
OqK92uUaalrtyTuGtHgVr9UcDpnACEl0RwgZ0mafzoEgIfiu1O773MbkPJhbjamRtcUkhbDc9WVh
1u556UMYO/a+SdwFy4Fyq4LSPvkFTW3ijt/xZByx/+QtXGorFOREjBZ9eR2bdji269jNVOvgayHn
7n14oxs0CRQ8Z6uch2uD69I2VGnJPoWHu5kSc33/qXbyXTiY7KK9DqSvrGCAqLK+UaGpk8Dc0MAX
eGY+WTzIPqdDYyOArljOG5ff7YKpR8OUpI+slfRxsmMkAz3NIyDdIYjc6qFOx/AWrtr+zeBM1KJW
nF0p9aGYKg67Bk/drWMv4aXJHNjybtcqSvTkn8WH0A40kj8zAHVOztw7ZOasYC9ecXUeHLwi/BL2
XX7DmpaVVfgw/PtEXXpJGzEENQKQxrVeRzJgqHT7oyHXDJ/7+lzySILXERNeV2ZGALVAo8tCs8VJ
Pr+mzB4iMaXPVklSbCaQktkQ39ZA6auK3fxhXIde1iTukfXCBCp8bIn6yLxGUyEvRce1WDg2v7JL
L7e5jL7fRpClF7sOgpe4huNqOYV/jklh2jZB5x45xpOnck63xsXjyi6x3HAb9kYIi4x1a+AmECIj
5cDMbCDA1+TuY6/Cl4GO/SAkshQMu+DuTiUJNCkMr/VDJyKFGgVYNzfunVCNc/f+rHSOc6Ybfhqp
hR+rClX7+xCywiv3ujDK2Hmhi7HeYDbUydmpDocH9B5ANuMj3ReGfCnxKKspmBnVTL0c4HPogZjh
BnIX1x+WoFluJFCnd43lPyM/H7e1hJdaWvbBqbV3q3Gg/JEsMWKNkW0p8OyO4Z7LwduQg9RQegHv
mOBaSrJcZn3upY7uBnBDpoQrCRMKQ6rSEELqVO2A01wqeD7SCmMgfuObalX7WlBQnJop7U5tgxdS
QIRjnIXjXY6hIXhzbe6tFkpRVojxTtgYkNstMFCxjNAOjWm3yxA+4/SobqnnNaeMDZ3T1p6O8eL8
KHJdXYmTwdQeH61tNjjWMewFuBEaHkTseNu4c4xMrwuu7y9e6SI8G8cXAjyC6zDCDRzyCdLiWoAo
kpaXqMl3LckxF+F0vPninEsXrLotbJwE/JL9glSCPHFwjhhXjxVIbCRrFBbGJqb8GgmwdsNsfO9y
Qh10p/ot/O6WoQdUaKHOlmT2YycTirZlgLghZH0Kk/u+TduPOqs/NJV9hyW8/oA01fXJmSTcPbrP
C8e5k5Y52JMVnDgyIEfO7KB12qrHhSwN6l311AcasuCajUpEBYIcI651Uz00MXabYHqfReWwvjFm
9E2ANmiKvLP0FqQG5WuIg/p7I1m2OX1jn3/uFAOdtqW5tfLypLwOMkjKx29XN39Car6advlBjDkU
k/aTNRG75qOWFsLc4a9eH2acS6FKTZAOE385LqXlk3jdx6cFg5io1Xu+ZMyi4D9Xli1upTU8dUVs
7giO+RwTEEflqb/iEYDQJ9tmayk9FYPkHuOZxFSj8UPk8BWyxWsrR2YKCb26V7vMm0Ie2jzyt7S8
DPOAag5sNO0hYxsHQeyiq2dgBIIjY86havdAsAkdIIajPZXyh6RJIJEjJPFLYb9Gsoo2Lf4cTGhK
mwwmbgClG0ieteit71WfIBEV0JNIxVXZkBwcKMBzIj7OOUXYnGf3A1PQmw4U3X3k3pYMeGGejYfg
vhV3c6EOTj96R0ujsvIqmvwmJUizdVo0xh76Gc5KoP79mLoINnxmNlSC02NbsNAt/GtgpXS73J9/
jq5f3xFah75FkUTHpPM4RFaELeAoL/lEjLfKkxOzJBKKRzbCpg/YKhEs9U3R7CyJe3ijBlKjCJ7f
VEa8+iPtzFQFxS6xUMlgkFNvI7X6CMVH2gQo8A06DpkmzckQBr0hfKy3NfEZYcFdiJhiUumYy55w
0ugMm+izSu3lvvH8Zxy9G+Z50UcZS8lXqxHYWUz3Ony/T14bfk+TYUc/zJll59CiTb2mB0PyDAvG
XOhDMnKmk4Bz12e8pJgM/wwKp74Ro2ph44yuvpxhO67DlD6sPwN7PFdTiqXnkA2Y0y4YHDZY3/mY
LeUffUzazhF3aQOrC+8wv/wuGkPKijscekF3gUF8cJE1MnAHg1u92HQDQWGfYlwGKbEchGQ6htVC
Ri/VzDFbbcMDn7GN7zHfYf7e7/Mas5y+Ggt09W/pSBwKlqJiM7pB8TSM9SGq5IXKy4Oonwx7e8jH
7fvVJ0Sy7UfCkzfl17gbxjfdyVfiDLdLARCVhHdiHoonKFa7XglY4mmtaTOd6otyVyoIqXj7InPM
bo1A3Rj3tascDQGhM1jGtsDm4+JfeE4/T4yzDFPQ98m94LkOvLq+F515bn0abVzgHsuONleXWKLF
JtQfB63uG0wU+UcqNtBmtPBQJMvofSLRC/bwIKHaUskybtwMofII/hVFnxLT+qeA8MKN8iYm3ksF
tTXQ5jR4IoRnTOHH9sWMy49figidgqgFeknyDDe+6OOXdvbK7Tjqci9hDl6D9UWa4C6zo+74XrTE
7vQUlKgvdRZEWI7Ai8HRDWs6eAuHyGkTrlthOVfhbMlMoCR42E/Pkj9a2s1ven0pfOujT441AvsY
TF6PuB7XGqkNW3XXOU+pk5LUKn4qqxOnIhjeRNQophke3VMdLPuxcxG/tlFwZUz6GI4eMTtphccX
HhL2XEVEIfhvthVhV1lWeC7WU/jUjuYT5/+3su70S8rOBV5SBzh29uUpXTy0JvGUvfoLppldgnM7
xG/GR9o9VuCmm0pwoU0wQE5cun/Sluabqggn4QTlq9fkE1y6ftzrqdjAFVeYhjgt57iPq0SD8Vky
lfnrYueX2lXIKi2UNt3Ug/+GQKwYH8oPlECngRyL/TjgLrFkdniX9A3zGddc+JdX7wq1vBLkiEha
AxvoYDiNuKc+dkn+1lTjIVa2+1p731tlI5iKAvtxSeob0RrZoXZNjjsbkXHeyBRMLN0HXxIPKZqK
YYczCqxUyg+24nHWYgHR7LF6jKblc1YTWynkZ1HCj7CTEbUAjqF7Z5xcWnEKFD3kxxww8GK31TZh
rilce+eXHXAkKO1t0d5j5HOrM1R7n8YavlW60A4ydbupYTrYbKWfi8p9jhJmN2mBF+AycrDwFVlH
U5n2ccDKgPHBjdXh3GFl3e/CsEsPcUFVuxi49xkpxFEBq3SKyPnVgx0dllRVh4TYYdTi8Werm6Nj
MNQQ2rIsRckqrMuQBQ3DOHZJ3VFh+uQ3Haawrr5UfaauOlywDFn/X85McFF7yxizuPkW0Usl4OO2
wrv4igSN8Jz5oc9p0pKepGQ5P4Z9PJwjK3bvBhjaiT+Pj6xDVJTgHcBi9tZTsv8Qxl+hUHaoZUPv
HCqGJvREzQ4IC2GmnJlTa2r5vohxaYVq9kmW3+c4SsDaSobgIfopDMfia9TjxZAkOSmO+NKUVq2e
aN8YwgIBLg2GnH6+eHeF3xGNGSJF6xOL1RjYwQ7Dtts8OymQzczGtSQUJHXTPox5juYA5zaNp8cK
a6cJFb5O+9ewM82LgiXku49+j5ACP3iiso36Z8g6pt8GCmXciO5l8muNJnZ6tObl+9gX3XMk9gzw
Yc569bjpsNenK0p+EjTu75pafCVb9dWPfAhmNma2sChXUaS26u0czfjpT+LBa82hy2L7aJLoIZH9
i+cOhC1w5A59iEqEx9wnwzyMWm8XWw4hZT2tRC3pya32rqO35V62EOtOtu0Hl6ll+cS2c6W/Mdw2
uEAl/gqKNJdjMJ6acHgiarCDApBwJUP+3bGhliaUO0ApmEGNB6dQ0w6D/7fOojQHfFcI2nDUy80A
fGBlOTPxHpO7Q2my6o0AVpclQ+kChTmppIZbVt/sPMXdLMZf5v2nKLJuaTvqc+fjtLYTGcZz8Ds+
j5H6MEYrGVuEQGJ1HAHt8/L+0/uLRZzKZXCtE/ah0T2E1Pg0dfH3WogUUWJWx/dVOJ7bcpghqKy/
69ffje3QHeHdo1AQkBl9H6+tsQwqVGdUYPfvL7YrokMPH+c/vwuJVj80HQhJ4E3JvR2p5J7SH+V7
lD+mU5Hc/7/fv/9EGphPTYAziwoOtrEYp/SVQpjrlzdPKzq0sv7BQc4WWwe4YlD2bjurQMIzTPaB
fz/YRgOuWYKBMD4vYmDGktoXrb03d9asHicl5tvOTqQyJJRfBaTmpW72jqb4tc2aMK+Iy7PdcHxJ
GU3eBlPBatXPvg8TbPZMgiFXug075n3M4h/RPsZbi02wVdm9KZiQidB/G+m8EMyYD6Vd/SxG81GM
8YnO/8I8uQOUmGmea0Y55H4eG2EYvzdYU01AKzmkWVV2l6DMgafH70XxxfeHrw7gXx81zmmsj67T
bJMs+JQ5EliNoIom8m96ZlhMb0fV5qOCiovouQVHTWXQYxRSQ5VmcobWB+hIowfx4WlYKIhiGW/L
1P5aTLrdxG+98y0AL6KT8nDymgIyV21QmyFCv56k98S7qK03wKUseuKS3IQIDZ1AXJ6GEw6YE1Rp
x2Yo/WVxssscqByCNXz/WAVPGbk4HMXNPTbuB9rWfsBS2ma2hmUacLS2zmFYxRSrTKJj2T+FjMRJ
zUGlC//23kJXPcWfhKwCeCvUBwlFo9XBzJZddgti/kE4DF8KhHT2XLRsuzVu0mBzZpEb1fJv2tna
Fban1II2WZTfskGiGpXIdIel6PC79LdJsOc65E446bQJ5sdJwwlFnhOVK+e6LPFDdHxYiBpao3sA
taIezrF/cPuW1nf9FI34TtLaB+o8SLeDfNFVsDOL+T6RTRCs66Kx0b0YUtu8KvhnwQByU2ZrDqga
n7MKyWMePoEd1+ifXajnKa6KfhNeXRGwCiKaM0/NW+g3yExr+aqAiXSA3YIXOyNBDPKHTr+nPdq8
qY3WgZ6ATd5XWFaS8JFHYt6JsDj6VdFtZ7jnextHV/72yzjUSIf6+uomGGS1BWTpMfNeYtdgquoT
wVnhj8AZjT+lbD65ZXqcJGbBnB0/ZGCfKNsPborR49ilZ3Z4hvHxwS0KvoGCjIF8qZ/dRtaHfJEH
FQIkCSt40sEIohAhpxti9NhDhLCtiL87k3jsG6aPXljsCBXBV0R2EK/Mj8Bz+CJNvwOsVIdgSjBZ
aaNdF+IAFAbN0ZXFQ8uABzYw3P44V4cutd8AJb9wX1H+iwkSfOzzUCGGppzvAOgRrYJac8aUjFEq
ZGUZAUFs7nw/IZQIDKoLoIG0Pcdde6LnJDAhWiOTseimcyFArRg57cvsMM7JY+uvPWmKNLCqtd4x
QePAccsRMVzbvPguZXM7HIrE6/aDQVlmezintX25W8jwyAlYakaYtXTlCIInjoooqG9RY1ISwHGN
dhk2YbGS19DB4dTtDfSmfaJwX7DSJyJzvG0occNaLA11H1hn7i2PjbAAKyuYb2lH3AOHItRwlnoz
+ngjj9r+1uE6bZya0j4l7DyHsbu1qu9zgrIrrxjaL77GPSD8UGr3lOXMUhqngYY/JC+9Qxg8Xk0l
0QtRBroyf4XZ9DVlR4MLjkYohlCTtY1/GEP7rZ4Z+TDB2NST+NiPDjrK17x3OsItDqGrplMQdHdl
DlQb+gzivJnwa6ckwph60xtldzb+gIqTIt5WI0bu1VsD5QW76lhxe9qXecRlXxQwKcs8ukiykHa+
7R+8Nj3T2H1KkvQbQe3lRrIZF82MYdoYH22lX+fpWovwi8tOtOuAow5q8p5txvWxYrjsKTpfk34u
lzomWNn9pyqjj6hzjgkZBJsknSjUy+Utx78sGNrqWJXXcFDYAzdfcvJNd4sYgBoWrJPW2OrYZRjR
TERkdPIwWMOj065qfys0d0QifMvDpNtlHrh5lZQ35qXfYQe8ReUwnv1O/RwW/SOUq7llhodNQ6zQ
n+lpK9P1F3JaEAj+5+hAa2IUfok8qMtcqCSrwkuPS72Z1afKr7otnFFMNcZIIN6K8TlqMNgr+pCg
t2kEJyQJZ+h3PblRey9Fgpuxwo4R1dFfLi74HxcnEdG5PiTfwNNkSfw3c84LyVWKwRIuSavEuVnH
X7422FPH3p4RPfP8TN9p0Zt1ooVGWsXBYcFZyQeYtRzqsnEJaVFy59b1MFHd+fkvFwi7+Le75wdc
noZp6Nr2L9S+IS79vtURPma0eSipGqoJ8hbSxVjHmgvfkq49oe8HcbTX/DPMP4Qryvs/X8ZvHGOC
AwLbdvgeHaG098t36Hh9a0VQDy+waQAp8F8sjb8rc/mG6yjkpfXLrDDxC0l0+wu9cf2n/81tVDZC
SQ3PmeiOQP7Ctqwjop5gB/sXsULSLXBhYozay1FjmLB+YqzYRxgypdr9+TO763f/yzs7kv2TJ9f2
Pansfz8bjiqJc85yCQRlCJ6z8QwarR2ZVc6pi8xxHnO2rXZ6LRb1swwW/PiQ+b9Xe3mvmBian/mU
pbtZD8zfikmAwffXLGmGOynLr7lPEQ/X4W/0VCF/v2yBna0KXOHxyPxKT51zRj6ayvgi+ob5irVc
xpVBUAI67JBBDo9ijRVsmhMEPW8RuC67S3aDgNvAAB3mA6zEZHTLW5SCuVsdNhp9iy+22zxVXdUh
wKv2fQN/LxDWEdwYEvnyPR9VfxzbBMABaGKTQ7i4VS5aNjvwt4yiE9gTiXsEmr6j8HZe//xN/f50
KunTkCk7CFxAxl++qLLwaps7TRQKc+NNywLe2KLe10P/uRVUgqZhAOwEyafGT+3Dn9/7992N9w4c
0kx8sE8owf9+SLLQHWG/Y2fh2P6+WKb2AEmz31dBuAvWsemf3+337UrJQK8JNr7WbFu/vJvfCbeG
LYklimv9GMuKgL988z7dTx0MMqrwx5/fz123l1/WgCRRxxbk2yokC7/c2rTOcTcypbykqD73Bjk7
JfHRaT3sFPp12LFCBKZk7B9Zz1XVFNC8BKdticHFO+RVN4F3FlH1/E4aRdKbbAtBV0VuMMpS75Cy
YS1dJB+itr5QQ+u/bB/u7xuo8iXbFzcMV3Q+xb+/oMIM4Txmvrdm0gWoWRnfJ23z6PQqukyBnk6E
WHwWAGG+Bs2FUIUbaD4xY1vpiKOCIVIhpw57/DC9WQNn+HfKqj66popel+JDKOvl+Oeb/j8eZ+1q
oF1uO+f9r/dcu6Oxl0q6F0YNDPglaAdma8UJBuCZDFgcNlahA6PwKLevf35r53/seTzJgS8YQAce
St9/362A4S3vnbuXaVUP1MWC852CuTM06dUhV2ETNsN853QKZ5ikA+taObUN9vIbOH7DX552Z326
fnn6EMh4yvGIVfGl+OVqBtsUIkaoeMn8mv1qZQ8tK+fnkecvPi7VB7pyFhz1oRVY5V9WdvD70tao
dCSEugDA5vdtBaxLkWxvXyrb/sJMsII5IubPUmHVmj0vBghayJwRaLhCODZpY9T5gCSx/xYY9xRm
lvOtcYLT0pfyYRAXJvdb4zTVDhmgs438ZDgYgMuHyXMel5gSowrxB9O9c02HerhIuWx6d7BRZmIm
3sVAbhWc2vtoNXRjzoKyO5AHQmM4/bCi35sy0zuSPJ8H0Z36WhdXQIkV+JMzPj4hO9jJq2DNOnMU
b/3YhfrVUqbrxuEsc4q3xI6e3UW1h0QDFI5OiEHGlohTZ0dS8HSLEtc/jlNdbaLKujlimN+mUZys
BFaSlafPjUXhRlF7a4dxARfTgJ0tHVXSo3rz1KBuRZC9dFH62LcxHppx4fzlcfkfB7a2EUK5mmOP
BuJ9M/svGURh6B5nK5RoyD2FgZo8wjT4lsSteho6+6oiaBgpmR194tDItDjpFEnx2k+hPNtLA7jM
kDWq4RW7fXbUzsicAC4jYEmFW2stP8gFsSMKBfcvFy5/X/FrNJmwKY+1Eur9SfyvC4+yAdoKNeDl
nSYq4Zgs1vyzjyL5Lc+bN0VUcpbJ4C5dlhDpE0pUt+gfO41dEd2D8wqFJqf+Ys8yNqkqZsv0WcAe
xC8IsFOc06hkrph8jECr9gMo39EL8Y/oKrCGFljL0Z8FyZtm41i5dxUZSL4PTf3iTNXje2XV0fff
8kcUU2yMenLxwzbMkMGWr14uniYLLIQQ3SaE9LybMgNSyJZ5qpngEcmnD9abEhWilNwIQqRByxaq
e8EdfsjDCecx1GCnsoPnJd3xy1+2tN/lOtrmjGYXcQSL2P3lCLPrlmRPUiYvmTpphj33bdDVe+hs
6It0JjZRl88M4oAEUzKLLllN0OoUQ4pIdRUdm/Qvu7vz25FKlty6vyIhYm/zfr2e2rQAl828XPh6
x3PQQqkI8DUq7ebeeEwSuqe0W80XKniPk02AxwJTvQgA3kxMJGJvCAP9yy1a99F/7bNckkI6aPu+
5rT8tYBSiwsnm+HhxY2NgGbqb5jRAxiCN6Sxw3jGhV4X+PZ8x7x/Pvu4auX24F4FuV/bv1zLb/X+
ei1wjR1brMWr/GXPz1HnVG1ozxcZOegCUSec264mdWfUm7HnSwtdF+oruOeu8y1nF/RcmzVWDwh/
C3T4+SO4fsh/g41eTbdLM2mS6zItb3+50N9PJ5+CYm1KEDfRIPzammUiNsRLB+PFaly9QS1pn/PI
JgQg1/RpqToxgB3ZYtrwIQz1CTuRumRpawJBb5Z5FgsilJGM3zhqmnMzEH7QNAq/9Xm8iw8TRN/n
qp7yLdvdfae76oUdIr+CWCI4Gqu927MNl2lb7WYvbXDZ11/CovthL9A/S1LBSAjpcnhWVaF3cQEh
XCYew8WVWB3XYX4YFKJoWmv8TbsfXhvIs6wFVl4zHkedW2PAiljoKmNG2zDTDl6vgmPfktgyOEGB
sJ5tpadKPSxlQTpnsswPrGlyHxescRaJBZ1vKaIGZXGdBLDw+0vVzd1hmEvv+N6AlAB6sF9Fd1tQ
S6IOKfyHZYaCMGC2GrgfnJlyPkmjD7lbfclaWtzIZHvL6xziE9XPxoYPMohFbZm93EWxJB2j7/XD
+yaaMDS82mp4mev+CzE1aCOs/QjT6mYc67l1yWeIJrgUgRfdRdUnAP8EzYHWF7+ZT++dtAmbnxMR
70iDBu4GJwHGupGDh77hjMvDU+vJ6S81x+8Pv3To9NEba0m80K/NLhY3iuycFt/+VNCtNdv3Groa
9woN8MGqARDG+f9/9UuHZe8FHiBFIH6tN7vIdrthipuLStPuYJXeXdYP+ppYRYbPDh52i8LXoTNM
aWBl5Yh5/sNXkL2vbn9eVO4vDY5HmR4ol5MQMZi0f1tTBdIPp26kBzRtvdaBKm4sIo5gycAW2i/x
DjwFfhzeWV4/71a9xhLwJMoy0B+T1DrEePU0hRrvjCm+UYgwOHYt/ADs7WTl1E4aKH+JnwTwH06W
WHAvZXOQ2HqW0+T+badXzm8fhz1e+L7gs7iCHnU9m/7rYPfwpjAepO0LFsBmp6wY895c2pe8TZhr
v/8ZyaJzef8pLbJtW804NeNEfEk6lNCb9x9VCOVpk6k8O8zC+jhN6XJ5fzFU8VDcJwrPRu7efyWt
kuEho4tNVHfLxZ1SAIWuIywZKnpv12KXpggoHvr53NQLYErii4uRCcZicTX93x/JcdlbEYNnlOPi
ksRqNejGJ1fP1sWUy8T5jjF9k7ehxHyjjDciHKAtZSI/eTI9JVYFrp144SWDrh2qio+NW9CmW3+c
EQsBSFyK9eX9J90aGkqbADdgmxzjEhYHzkQdYpkmecFbF7V0WEcnetHsNPne0f0/jJ3ZjuNIlm1/
5aLfWc15ALrrQaLmweVzeLwQHhPnyYykkfz6u6jI6qxM4F40EhAkj4xwuZw0s3PO3mv7OjKbMXlu
ezYtVjEUc+1LCTncaTV2gcQkVj55TcqY1DLoUSGzBPTimks2l0he7s7M3/Yr9IJY7sBlOyN+IMJH
qfcKu71p6afRiWNkle11thMO4CIdt7ChM9APdbwvIzgTI1oSk+HGU2YMxkuV9KFEy7IZo5xRQcGA
1ZhssDF4gnYFqzT5m75/9kqYtMqJto1tbO/Hs0k1NzsjE6iBhbQt7C7ZdxjF7u+SGfilYvZ+6FNI
eLpXOc9dbsJLzrkaKF+YzCMRCt1C686aVfdnaKLog90Gyb1JxKXo6DV11XCLolZ/yWI92MVoh4Ud
RM94/td5yz0EwsViX5IACxPvrvazL3EVFw9thmC2zlFgucp1D3e7DtsWoUqK0ZUmBsQUXYW9fcIu
j1trzzUYk+GZIF61tGqXkEREYgjldODE9VbK73hn952ljBdlQ77J21jDA0pLfqqd8ozKZVE7OWcn
R3kW46PYdYhcdzi3DDLIqJ+CVjJ7jEB/I2gmsIITWl3ih8zJFez8VGP+E7/RI3rAakUbyrD3fpEY
B7O09zHFPhr12ST6RUAJJgkC2FjVGl+q0nmzq/KLL2OEpX2CrxRX/MHsxVYbPGdvxQZWvpjAah2L
f5Pg6hOD+Y5wlrNzVdgbJex0L5ON4ptmvRhvvM1V52KP/92h1HNkh754qltU6hjJnu7G1GmR5Y5t
8GKi72IIQy/T4eh3rsb+oTZmQle0rCKsC3kVLKR3lLAg93wuo7u7OEJhe7MHJkwaXJ7vAmBtPLu7
QBrFTiXo+ya9MNdVltTYWinXcRlwvc7m44wy5kWhEYfHDyz0/rJo+wtGHoPVVnfRjdBd8HqFqCWx
xlsqOPVbQya3Zepne9nq58DRqr014HvOCsyLI4a/ja1NCS7syHpCL8C3nwUhH0R56I6+gaiH2cv1
i1XGzrv2c0ae9cGeXOiYiGTWjWh7hidQSK2ZCWtVLPojrLch6XsF+cwbBATF3o7rANFQvGy9MOqC
TkcCKZIzzZLkYIPqoQrnhqgsePnCymXYoRoJBwZYF9eUNHM8zk/KZ8P3mFAHtYVCD2fBSe2m/GeT
IxVF29ec9TRdlCkYTgqEleegeqRS6UAQE51GAzJYt15mEQ5ne+tCq+ODPwDQzN24feFcS1hYZT9y
YsKyEshL1fXGNbC0DE/EE8YdmIyiZ42Rci7CoQtoqNijOvHzJ0eC7dap7o+3zKmmGwoqomOwXA3K
a7eOnfg3LZbGQ8PN1FLOrmPEmMcUH/zSwAVq3mrnzMdPHDMk6/UvdTPSk6vUS24GpKljpg+7Jn5A
QOw/5/l3NgYmrNLyjyR51kcqyTY2sW0i5oXxjcliiAaEULdgNOQLbXljq7fkLeVJVRzHIj6VAIzI
fcNa0n0WUyV2aWnF0GHzPhTIksiX9p+kPjp8pOQlx4cAn8wxDxDBTYjftylj7ZVbGPHKEUP5Wuav
vbQAypnxKUVNvh8GgkAHfjeawxYnAifCA9Kga/RsjpUNS8qTlsfw39B/GHXwUHe6tx2FLnZRnj3a
Fa2+ruHGr5vKDjUdT1qPwvyQlpV+iKfylS2fhQqNKp+2TqMvkD2GJPRta87EARakkQg+hsG7uAeO
GtfqPk3NGlREti9PDR5c0N3BTmsb7mbduQaZ9SuP3XCySI1DF4BL2iEeJkU1VcXMuxHO1tCWOS63
sJgr+ysURBDgvWNuO9/h3FzkD6ju+TVkjQ51zbGZACucX9ouLjAK4Babr4wkabTpcxAauIm3Cbbl
Da4YcjzmFq9EYOQnoV/MXreulC1o1eDTPChh4eRH1oo2CUKeT89+N3YiBGcHU7V0+k3t1MkW6Za+
43MlDbeYAIvm48GxQHz3yz/NUDhdGwutBekOITHe+KxYhTYeS6jPGvTcmnEGN74fEU/cbMdynluW
ytKT1W2e6mqnhm6htLsYToYci0/U++s20o0Nn2S2cTyyaJJJLpaR9NylClXePGafevDm5lc77b0P
F96GdNoCv1Ztr7JRDc+o1NZ37W+dp4xZEuez9FxUhVmRHAINkHek2ZeygsEpBnGjpPxhpu3eH4L5
QDqwzVGKwmj8gZwD92EpHz3PIJmgJvXb7r1rkcewa/v+wZTTxwQ3j0jG4mxKPdibotTXs4XUNsae
uO5jRZiCozY9Ec17iXmCcG09pRdH1ZHY6dqdaDN0ktSWUncPZd4aYd3az/exTN9ZSyKLcHnf1VdL
R8HRDe65q9qTvYitxxjdTpGf68wmJCnvGSdHMUbrobMR5qlxTxLBzigbdXIrsmnjxDg7pGbMfvGj
7TJo9MiCLBo8u24Wt3a0cn6MCKIaib/H1IBYNZ+qKWiu6MuQFNuNdmDyDORFF3CC+ThSIA20giAI
TNlTHfjJxcE+YUCjO7fCDX3iYkMRqc+7sxxi08pvywRymTy3AB4BFEKQCcgtvA9DuoZY5H4AH9ga
Rjgibd2MKT2imkb0hnk+mlZdHfKsSUK/NB4buiNZ/10ngAIxgi2i4JCiKVklEZwzR8dwb1dY790G
67taLIw4REMdsQyDOmhrgTfum866oWitwikTBJC5fXSkyEMnjzV6bRAXeSZSs9mlpvOZRpZ1cWa5
GJWyg6kXX6JR2VvmocYqKTEveHh9Ur3qTsJzn4OiWeeQYo9RCdPXralA80Y9V5bUTz3RMgxRyTuc
7Ipmsdwb2H5NjuZP9PZeysnUT8WMXkVF+aFIC+B22FY3k2clV+QkWzVjbwZQ4p2NvsN4oob0SP/R
2GDKKI60BUsKZufmElPOMi6OiubRw8xmbCFvPVh+wgLS5dd+doIHWiduioASuBggCI+xXyuHr3T/
mkf38Q44iXNvvN3PoYimt0VgJWfO+2SY1Ui6tbYTG407P9TETHqEF6Mp7Lk4Z8j5dtcfEHnIMLb8
gehqddDHWL90vUbIWEzscOO4+a5KvIdMt8VOK2HmRzPCO5gFCFVk+s0b8vkwqh7HalA+CSNnQyu1
Zz22yWSw4Px5dob4xFGYwdPoEIxt81TNgBIMjXxNe4z3UcP3Gof8fbDkc1uOb66hoie6Reihmtx8
GDBZ0x4CMDNlEjFf7pd7mVO14G3CmjfMJ5iW84PZAx4QpdK+TlbxgBOpdzXvV5Rk/LRC/6Qe1kJh
dudUMB1tYXY2XW4cRE4IiW5zbRSLqQoHmGxwHg2uVGcLf+jebf1v0AFMnGOntmNKNkdTeczrttnY
TmBh3IDu9FsELIETIB5lnIq5aOXC1DvC8XkFYLlJgqZ6RI1NrF0C07JL+kffKr1PxQ0WzNiC+kJW
xxhx5FMDv1qwmhzS2Md+DPsQg3q07BmUWmMJJN/+4rYa58FKIkluZENgFZK1o2za9JCU0y1u53pr
23P0xU1Q24wurL5suMWDzT2XSevqzezKAun3lCbmLbLsh4DU4q2hrOI84aUO0iJ48S08jsj7Ln1r
nxo1iUdHNvJxGFBEDs0MGZX64X7dKjThayVguMge5W/vWePTqIRxzXoreGP3CTbOhB4eo892agAS
DOhjoTX2IgxI2Z416jwq7DcwifaJtHYMlrpZ7fjNvI+icpjRsdpGGalBAerQSpTx44KUaQTi+Ak0
I4Ama3wuO6AFKofVXWDspm3oPxf+RzQ7AFCM4FmBX/nNFeG2Fms5p2zry7igN7E9cbVhXqwjxogV
4BZpN5usysWKxhmaq2o8lHrHPilIs7CHYQQHQNhFz3mgaIme84t83gWFgm5Q1PaZrWaCD0GqUdtU
ZEvydaYq5loKYoE0c5wOuoErIhoda5sh0rtYtbVFzJOfSoZNhCR1Z3NM2uPIkMV3xI1/DvFvBpp+
yvNm1wVINUa903ZimrpdHenPFTOA00RD+t7emmXyvRqY4QY4X1dlH2WkiJkszab7wgj+RVXTVWi4
umxOcFMlMxyPUGM1maBQF3g9jZ1W6HLdLSwjmTlvaYoHBy603ESLqwmrvnxo2kHuqjjAZ2X4JxYS
mL7p6G9Nml9h2stPs+stkGTDzDQB5c5qiJc1rJq0Vx35cuxQGbiTDsDUvDIsGz8KBwvKtAVJ6XK0
HTdupJC3x01FvVXJq+q6/Gh00bHsivoE9fRb3BEqU8Qjjg6bKVhtMQ+7I5I69LMbZFvJqiOiO6UF
dYWJs60cKR6tjINklIlvUxJMHLXRZfnpsJJRiffTZO7ipmMRAkjpTkPcWccydWiY1U5/5Dicnp3y
1IB9vIxtogjoJsNIMCpBAg7mxGXI6iR8hhUqqjV9C+xmozr0nnD3ZGxeYwSX+9E0f3lici6l7p8n
H1+EtPGktFOm9gmyzFDXrK82iuONS0VB0TTMxB3axt4Tb8pnaTAttvVeqac7CIqzkc6ND6ISMtsd
M4HU3LgCWl0NbSIumtO/tKgWIYwKgqd8N6JgT/vNEBvFhRZypOrxrJyR7BxkvQ0IsB5l3QbFL3Ts
xhUnAuMfDOXLJ+pzLs/FIFum18Evj34e2A/4ck91X0BZLWyw8DkVUQYx14tjPew8ZJWTlrRn0TZE
Qor2wWj66Z1APJgvjR6LB4kQ3ca15g2zvHq9c4qJ4Ny44CG2kVN/VYL/8W49dNRcgYGtHnKsQqER
o75scVWscr97a3vrZcCGjM1oAnZir70sAhMGg2jNyv+t1BI8aIXZXhTf8xAo502rg6+cVVat7ZO3
3AYcc2lq7ApRYaApsksry9W9yhQVwWCLLQ1UsHWoPGMryZRmN2Pv0peuZTAU19ZMOPD2xXNk/TSA
cWEPbyeOVc5eb2vz3Y8+oSh+i0c8M7anSLAyoa4WBmX/aFr+BpulEUayi7c42/Yx7ph8tuTGHmDH
JEFywTn4w+45yHk0BogMbElH63AEIZjGrWa+5BYtMcPo3R9wv6uv2mzFlzqpqHZ84yUo3JWM3Q9r
cIYHMy0OQveKU9aWT7Gg8LItG+5LND6qicwA6Wn5pstdIq/Txj+knXmSfTyRXmE5n4OROqTzOYTN
VBZRo9OZS752AU0zpzJDLcVjfD/B1ayuRsr0IkV1zI8EItcFwuiRIxPhF9zNuvcrMehH4crE6N0j
C1AT96pEsZp41K+1YtkJpPVFcq2vknjqDtY8jDirtGoT6NOGZSLdpp06mRMj0MFor79BkIuADPjT
GGaRbmFwoCsxZnYReg6d92ji2hx6dMZVjZ2FMBG9zJ4Dd7FXSoSDqH13fmtrIfo34su0qOPkHLkY
ZrILrjG1iqO5Ar2DRWiex5+eC5xv1rOAjiCx3HgFlwVd/miyFOzu8q9y537TdnB5cPwEV2WSWuYq
k6giKxnCO74LqgDspBHZfmx2zVGZNGvvokkGxfnRpXm5yh2ALk487mxP0IWlrPOrRu5sxbE7KCin
2ILcAT1vhbF8ReLCxoSNeBy6/LPv3PTCUb5dCddi7+LcdEjq7lF1gQXa2WNLmfR705RO3vI1XUxn
ozTiEOD9QIbD8KFs0W1VV1TrPHfpfXoeUbS+otAbF4tKpxDaJFLf33f8voMkUdfDVlBttRa+MK5J
bKhA7caiVF9caR5SG9ezp18x0erO2ByqkZHZBHAI6MoauOl4Q+LprTzBpFQXm7E3rUPEItv7rjzN
uv44+7lxhaFNiJTQcGwrxb1DIeovxU7RRd+Egprgi56ruQWy4TuyXumByo426K/17Lu7Yhkm6njz
KKMUcvq63TE/sQ4N9qDVDDFjH80Yq4yo/cqfYX4x+02XpsZZqvZqqtE9aBMGcHrpt+BYP6whtrh0
ixq6UzhdDlmuy1AajU+ys3xuClM+FSKzD6Xd0UrUypu4usqxH508Pgu//q77hb9pBrvd+YgTaFT4
/ZaOr/HSslUdKqYetahvBZhtYHO4+SI2BAzmByTN01NagLfIJzJ+tDK9ZE9F6zsnty8IQR2ym+dO
4AJUG6/NjCV6Tib3zEl0mB7oIYeWgOGRQTt9RLPKkK51p5XjKsndmE8PFi43jMPktuCDtB41n8XW
NqW/j4DMrJseRyO1ssMoYrlyW6gwWH3JjaeoRe9UxQzCJZkGbLn4sFWyKUfT2+ZGz76mwTXXg9T9
UNMPP8GdpTURJaY5FlddlJ9RUH3tHZomU/EiwWC/msOM2xT9I1iPBuT78IOaPwkxTRGAhvr3gd0q
tF2zOktAJVsL1/aKtjZMhdh+Eo6zmVk4n2sWoynxjw6Hpm0y2t+adkrf0Bt88Y1mA+ZX/HTod8b5
q1/51rnv9eRisyAbaMrO4NYxHdFu2TvV/FOldYK1oWByZQ32WxR9UBG9lHSMnuo4t8I0yR+6vtCZ
ZKREuiYJBlOV5nsO9GdV0U7Xsmh6Fo3O7dNNDh7vtof0TkJbO9OTStxYPuLxejM5Al2s5qyZqb4j
sLjqj1OS90yD2rfc6WXY5qL98BcrQqSa8aFta/1RGdUX/HTNbarlr6qHRmaqrNjlSvPe54mIO9Yl
7VpPeD9yRYi4Sem1l31AOAJZAJDEbz0UpHrnwV23vAxRMC22NQQS1ip3ARU4XZufBerpY5QCwy4m
8zhjkcHPg0z2gJKTRldQ6KvErJ5JzHiPam3cJiB0z5GhTtbSGnGngTgBPL9hWYvpio5uuposZaE2
jnR1++k172P7Nkz8wyubt9a2itNu0TGE7tvhOcGyuXcHnZtjeTk1Uf+sBwfbLfSHok52tVcbr3Gi
Np6plx+C6cquAFOxFbXRvXpkj3DwDwcXt/tqE+FV5nqEUAMqUvs0mulDwf94SwJs4H7gbwbixIsu
P5czMrKgdA5eB32KKt53u1Od9MCH+d44QMiuYSSd4XcAX9e7m90T//38eRvIFcL/zn/s1xu0lju4
VSfnat78l+Ld/UE32CSUWa2UhcEfkgtjo7DjBEE63ppcTWcTsApDB5j24I3FWfkPqXpGx04qYiZC
VLM7O9xsrpvrxxVn2erTXxkkAo+bcWNunWN7SG/pbXjzv1i/wN5w6m1cwIK0c9Z4RHmZPbWEzDqM
PjZ5ufW/EcNY7fVDcZpu6ma+yA+BaB2fCZ4oD/bTmsZ1JEOcYFq37dWOXj7uVZQgOEj0azKV09pp
kpekb7YSIBpuKQaVfeM3e0CIwy7KehsrviAQ05q0g6+qK7a7+ur3yYeqy5Eb1d0wt7a+5RwEVhxn
NdCgubePK1J880F91g0wgH7USIJDcnfrlf42x9VWqqF450mGMqmOOWOmxTud5LUjkCAQBdTiLbft
d4tA0mTOOG5m1cnC8FHxJp7fxcZd8tin7a2Dd781jkRhgXR6vnmP+CrbRpFqKontuT+0dtMeW3Cf
v196SUYfscH1k5mZOHpQ2wjVkeJ4f3l/lksujb4szwbjtCOTr7OWnEs6t9vWHOtj0Lg183Ke/e2l
YDqyn52BDFWrOtalB8kjiVseDeZl27Hwn+5/MkcE4qSOoENslNUxyqyzx4Bwe//DqB6qYzvE9XF5
B0qRrf7n15vKowmHB6dSRnm8P8RZVHJz8/Dn1+7PwNosyz57doFr2Vi+p6zYr6M5Iv7p/tadlDgo
m5nuOjYabDh9c4xkXO+mrhDypDdmv6vBu80OuVD3f1PKtPr97G9fy1oAToYoBImPxetctclWeCZG
JpmkXciGBhFKa6sjlU91lNg6iyojEaLMTZYeM8EhxKDaLPR/f7h/LfZEQUuvPmnLp35/YB5L7zQN
ch5HdwR3oyGRsHRW/cFJoWzB9f8dQKUY7//WDv7nX3DU8p//xevvdTMJOrjd317+8wW7fl3+1/J3
/uf/+evf+Cece1HL+lf3//2/dj/r62f5U/79f/rLv8x3/+PdhZ/d519ebO5M/sf+p5iefvKpdfd3
AVZ7+T//t3/4f37+b8j+yGR81Bb/+e/f4Y+/ufwI//0fgOI//53q/8df+IPqD7rfcGjo2z6CURwU
/yL6u/9wbdM1XNhZgWe6iwCnqkWX/Pd/2NY/HN1dVNEYYFAT2uj6/kX01/9huV6AUttFuOYtf+tf
b+v2W2b3+zf2/+CLe8HfJILoQC0HbRkGDiIEPMv6m2xkKrtuqLzUP7ZW/j5ioIdM4WwWgHPfBvVa
j7I335zSs4/ZX6YzsOUGPpU3mZ9aBiFba6diR3PiAsNvODf+14Ru4sEKYVemrwvzkEisX9PUp/tp
Cn6MHjnNmnGyC2/dT4O29/LUfLH0eTM2vnVqdHFOB/JbevUaCT0/gO4VLN3FCyc/63HyOGJAjZ/g
nQD6QRXqVpoCYhCRiqH8Z7vxFxGCh+6k3JkLOCNmnUFFznipYYLHrJYcmAiFWQx1W6s9hKyGlx6q
3JPEx7vvSXAH2pcm6bEFjtF4vjqeEWYcb6CR2NZjW7kUVEgZZDL8TLHtbmbhnNOgGw+M6l4J84m3
XiHxL0c0BGwOKjScJtC93YdKLe2KxiQcFKgTBxJiVBnja47NobHsi2n35TfEnCfY+Pu4nqfHEQIg
aNDuAICFTbAEBBvV5iJQ8GkvDfo2Hsg0F4538FuCEQqNPoHRPKh5U6V2tm6DETwLAd3W5KQn0QAt
8BVUUW78GWmytbeLw9TF4dgaEi/sPkiIwbHSZBPknLj8ZPrmaoUJ+CvQN57Ko5VFXrs99MZudOnq
ieqrLeQr57Qei6m9k9hVd0bk/GgreocSMOwxajiUKXNiqR/w804qdw91fuukMI+9a6mNMT/1pUEu
YA1kgAklZPdsV9CosZKNiRp9DWLf33gLY7wBP2hZ7IORAnCriXM2asGZPKet+4aOgWI9GC8FACt8
Wsk3W7UDLXQAkUNuHnF8XOFQlfTV0nGf1j813h6TNMJgcD9S+Wb9R+UtVt6Z2CSGh5zYkWmbJsS+
VkcS6sXYvi1RIdUtunB2pLVN2VGGwftR1Q6B1zZpN3oc/TDcVO0RA9hwuTgU5emUhp2RdusGtzC1
aryGyUOcfcyI23eHrxXV3R4NziWPZ2yXkbOyatUdSg2UIpDd02wuchfO83X0Xk8PjKLjRzdDDMFQ
NhEs9Fxgu9awQ6fxvziaNZ8mYEdQ1qIDMsZHIQbrMhCIds6MX7YYi0uiYXt08BmshRYRZl4hNvSQ
DTHIIGsN/FOYCf1Ugr4+NAGDGJR47/0C3sYYadP0IL9Br79roxQ7ACgfdDyYifvFHJqEIR7JPCbJ
wLnCHTgLQqlIhGcATRlOznJJ16rD4a05GrAN2+PWZn5XMClJkLL6etgP9jP6lupSGiXTctdV+ypw
t25jy5UzVaQu+LjEaaitA1RljLuks+eEvx294lvlDuCR+gLPgyriHS7/L11hryJvoExwSDT+mhKN
vpWcfAOAKUKxcBnTtJwu9ZVJYDYKcqKFsKSFDEaN2Un34KpJy0M+RWFXbPRaPhbm/MuO9NDPoYSl
xO4Gox+mjv7Td+ODW2uMXiImtxE195iV33nf+AVzj65TSno9p6yNDyeTdIn6NJOXWqtpDGv8Cbsu
/RjJz83Bqm9kSQTBMPsb6IpIUS175U4dOepFrVA/4XgWbOvrJwiP7WqGxRA67phftScEeFuPudXB
bAqwIQrClON+H6joaOBl8SZyW9DbPVF+E5I8FMv1vO5AIKPUvwnpDpugyJkTqXgH1bANS2dJ49V8
uGcPLga/dZYTRsBpVV8D5Mw2NEu3QTtDQCq/NLMA/+g67brM0G3qFEZ2O0MkqlRY1DMsiumHE7tk
Buc0kYlP2Zb2hGbHFV85wFCsj/yUbec1jDq89/LnGCiqwErMBwEZK9ebVZLW0zlILRX2afW9HoOz
DnDwmvek8XVElTCHjZJV1DOy4i0zn4hXtqgDiicTTL7pNNte+zkTn7VNmVas6lEHXKl+5p6iKbYw
I2RqxW/suduObK9ZBGmodwY+dnqHgHRYk6rym+1qr5oenQy1tHXxy7ixCfNXG97bsd9oesB4IUOD
yGBkUwXEI0Npeg7K4akd8HTPI+5pC7ki5JaWpOBkIKd89J6nSJfIe8CGe1I3H3Iwg2+T5WNgzgg9
lKY3hvQcKboaY9pF0i6vugctzzIbYhqkpALzKgSl9nyLctFtgr49E+nC5ePQWJwzABCY9WoudsG9
QUx1V/fkiKNJOvrkEqxyQWYV7H4rBHxD1larGWuAseYuMTtIzM2+Tnu6SIRRMY6ZQ8a5JBInvUDD
knU07+bQHchys9wGBq5LpnlT96c0UuwJ/thsA6149ScfMsjQvoK2Y0oUI13ziMXDR4TspdexYrsm
xXM387mJGYaNM9TF1a4nFl9mxMoVF6bm59KNcYsIIYD3gsaQ3CbOWGcPkBd3boyRoAnU0dToaCUp
uNG0pOcG+yvymNlrnUETEsK3WZoMqxQBAQ1gS04t2tY3VDhmymVHntF018kj4rUqxPQV5lrbnryu
3BMBSz2fkoPmCy/YkbvC2GlJp6nwK6Ch6QDfsgGnJcntAcQB4ZN8l5j+pW9scy+eMfVo+8SyMAKl
8UvkJQAtsePv3KgBgJSM9V6QJ7SEIhaY48l6AEuQZJlDRsNAk6rZtriSz6VDr4Lx6aHPa2fjKkGY
B0rCB5lyDAhyJ9Roz8aF9uynSXzQO98Dj+7GTHuw3PZy2pEbGNMhmPR1O7YeCxBlVLJUUH5RZP0z
oo21FzfmPp49Y5nlMOwFIu2EUePKMEoYPoqlnOyF/8PsJiIZzUMMUfx4/+r9mb0Unp7Zrz0dRlEh
h+dxkRf7PUaotvYUV5nmHhHGk5KQZPm65DI7uo31NcuZr2TVMK4svCeCRWyvd/re0ZHc3h/mAiSs
YwefeankJnaG79q9lONsUB/1cvltF4ueZSnqSmfuaXuSBzli3LCTmA5bGmD96fPqlJk+g0npA2Nq
mWfRNfTYB3KsCmttSdaLtWljdN23jjP4Cscp8QfLmxwrxSjWdDvULKl9HHuQMygBgAbJV1G6xJrC
IsJq8xrlQLoySENHrBzNkfnYGX4uKbPLq7jxzzDEqWrx1iIL7dvj/ZkptD+e3V/eH0qbI1eTBvve
UOJ4f5D/82wyLY2xO2KjKD0xp6+PdfAEJyk7tRE6j2GJIeh9Yw09Hw8spDZ0V4jAO86vW8Nubve3
q9Dn7xIIou4c4UWKzT8eLNVRXf75Gmmst4kj931cwo/tpYodmrig/bzc9mMqhhWTVbS8gYBOBfNx
J5dy1x4EX7s/lTYfb64XI7RkrjfdeEfD3BJPTwcAyLaG6Gt5Wjgyh5GOy/P+a82XToLv9IiVfz/e
v8BA+jYT7LKuzPEjbimMuT5rUor/8mAFaXMUS5/C1svQNWciKpaoZtND7EcvtDk6y8P9pUCRqTey
3fz5pRzIPP28nnNWVTW/Pxvn/rHcPytpIhs202hrvlQC5XviCPsYzSTV+9Dz2KWwo98f5PJM+r8w
B5H2oOqJ/QzScR5To9QVxsvxPqJ33T0ZVsPxz4dA5OqoF169hVH8Wi4S9yZJtGOhlmsu5f4kwoQQ
xl7S0+TBH5h46K78Wegz0+hZ4RROpLfXlu5OdO/zLA/+n88quyfqfDZhT2jdR7f0iO4PnlGxXPpu
S6LbwNoHzpFVPQBtuWj83bQnWEPEgGdmEneJXgUXrabt/Q+H5Wa3kMqvuxZOnh2D8kcvQv9Dr0sO
5Mvq4S5LhFi+2/2ZgQmFkOTl9dDFb6mvYgbz/I7uv4v7L2rIrXLrVt4zcVAlka8ZS06LGchLyS+4
X6V/u34lkh+ELgCE//wDjwRIjs3orPEZr+8X8siqUazsqZV7tJwhUlo+EPbxf/+8grFBdl5mfXKg
nPj9Edx/yvvPa6cm3onlY7l/jWW7YqKTHMoJqNKAYDvRrR91gTgyGSt778F3NKiIPXipoWMKzt4W
2mB9tj/oP659c3A3XZdtp6l+1SpEkJmPb9VkiLcKfNxW/FZ8KVdjoaYvZCCwwPoQkkiuQFq+DJp+
05jvSOblYcRtu/aMlNnbtArsAirezABZ1Hvdq8e1mTpPQ0KGaB9cWo2BURzdhLvoPhI2ers/Qn3H
DGOixJf2U93Vz629ZcfsqcVwpXo5h3cDsu8cVJdxuGRV9R26xZseG8Oq0DAsMEl4L/W3LMkhVvrN
FyS2X0xC72incgsYJbhMBL772h4fdRBYdQu4YSzPKbOuVYnFhaOF9Q67GMQWp/cVp51t76Ft0Wdi
pOOi3y+d/k3tDS9Zw7glFt2F6ae/j4vktTUmL1wOqrqd0y1HPIwMk/0VctkBc1m1MyyIYBPi+dIH
oI3EkkbEyf+m0SfYTGW5n3pfPTmgNdTkA5618SmJ76P56M9PTVGk2yjB+tHCgUyc8RsFCel3mnbV
+pje+uIqIaYmjHxY03nJXNONvJieg8ZvTDxnAAiq4gYB6wfqB9S2U8ICWsSfsuewok1E+Or9gqkf
mVx6w97JmidfHBB271ozou3uIzx16u4GKJtzAma3lV0Wm0iVl75mPjNnw0Uf3yKPQO4udi8Th4xO
CG4JA7EFXKyEMzPJEs2rX7DXWbRo9Yxzlf9/2TuPJbeVLV2/S89xAt4MekIS9GVVKpkJokoG3iPh
nv5+mbW3SltxbkefeQ+EAEiKpggm1vrXb/L0tA41aVfbwc5femd86l3/68gfAbo+oQwTyntyKz90
RX72S/2xxf8QdMEKm279BiUFh98sqDbZ1D/YGNVkLrNy6SO6iYv0WczWbh7Nj0sU1Xi59biFOj86
PIV2wmpPwkw8VNLivmzGEBXBas+XIcgO/OB/9ulQMX7CCRd2RG7OzrXNirB3agKtExtiZeqFmYO1
a6P3j2UD4WEhxhz9BtDf62rmj7iGQvfO3Rt0MQIednUlEvdoVQt09OWSE1WdjxC0R3v+VsGgT8ru
49p5H3Ij+BJA4tya/I7WekW4beUk6Lb+fQENGs9u3Kiwg6EmPXSu+Ixt06OMYjNGRhWxQTBgldB4
2UWxn4nAQSMRbUBKxKas6dy9FFMfvoZ4uod1ROGYh/qRIELwmtH19mSGw5AdmVDYjre1yuA+nfvP
6xKdPQdKbdT3n7s4iTYT7lAD89stah8EZl2Msyy2XhfYx+QTrNqXrsqDXWTUXApOgqYHVoq3j3yX
5rYdX3RTsPhpInSYrlGDsxy4AmYyE26k8ygMInjL2GoB5VMra0UK89d46qVxp99OCFiycpeZHX6B
0J55ea+lTiY3vByni+h7RkP4Li9OC2nCHmYSz3Wmx0Sdiaz6WbQOTDa3+ezbxIQ1hMLUhvFjwNVm
l9TjbUOJtSESG0ZMgf2OaAJpitjCsYKGk6ePS54sF4FCEOO1g5Uzm2rKJDjqOSYsnqedswmRgm7G
1wRfBTREenbfCAwxg8469I73GCTILcnoGMnZxbe+mL094b0/qSywPBDY1/Eb9czYOM/lMynXD/TF
69WwieAKCF/TXPHTEkGLSAhAorNeZqfTD2unf6kwHwnX1b6gKjXgb2qb2ZcezdZ3u+g8nIHXOfTj
iXk02Who0FLLv3GaElulkh/y6pp7mwSUAHLSttFhZ3pR9TFNl/uefLZtSZzeQR9s40wB+8xVA8/q
CCBwYaQcT7Rq3nSthf4YZOurq1vVjcn4Agcezb0dCudODxysRbQ23aSls+mG8TjmY3wqE2CBobQY
7fo/MwYWIW0IExMNpzrMsHFsgw+cOM3nHsT6yrK2S2e+TSfufgJ7LPsOh37LzpsjipwPhLGKcxW0
P5Ni2pIzwOWz7H4w6KDgnn76GVErWnX19WIIY7t4SBMo2vnoIscv9evQiTu7Lb5ziblivzTuS8p7
Nx0+i9H/wSV93Fozmd8Bok1cSIkY+547LlrAVZAdSb7XnFGTCdvaQgBAkjPss96mlOWSxg+JaFQN
U8TGI5U1r1f8UwkbPZfRrvaDe2MUDDA1VhmqWmbP+mSyDPq4va3aKwRQZ9csPvEQrmA9SB+73Clv
3WoigKd0yRAXk7fllYzCI8QOrTWmJc1OsycLrlvYiZs6ghZh21+72cOAb2QaiaHVUV9/dD4/eTjz
+wDrOLjGZKb4vDWMhAndAD8nL1qc2zr5UutthXvNLmidbTJOxHCv/fIQOTB/4jJdQws6dIhRCHwr
jGMFxOWx9fjAJga5ulHsR9N97LPGw7s3z44tSjOrna6a678mgXOj0YXtsBWHq2s/VTh+0TUwykxr
FrRYoOgb8WHumuOURkQTlvPtAkn3xuKsRoRNQu20XG1rgv28mGKfwCYuOlITi0vKKrHV3HrlT9OO
m7WOP8HOKofexka4RMNDGKdjPMac+oXBNJrEM2/6llv5Uy0glPnEaDFJIEkRbfgoTHqmQGzncgWB
w6Cl8ocDkdbp/UJUocHYG5is2ox60Gx1xwl2aec+pKl5D9dYYEv3KQffxsCQc0ptPEzpW8zhCMRr
nmwWNgaq3lJvvMEE8QIcakRch2DBDMs7sjHSnIt/jNNW1Fyw3tYPXmTCyBQY5LaoIwidveEyh25J
BLckiONsMFcfsvE1HS4RXkrhQEm08RoI4dD/P0KS52DJYK/mL0EESY1ZRHdcihHn0RkrkRzyafFV
Z5w95QUxQlm9s0bqli59sAreT+9N3wk+kobAV6307bD0Vupj+8VxluY8VI1Lo3xaddqrdCh+CNt7
JO5q3Az9sHOs7LUx7dcVxGPXDNrAWkSrKTjrfF+7MdORoNw6auEt1DGRuPy2irwqAQio3jV0SkaR
2BstxjIdecYGyPTRajFo7VpksaUVDtjBR2497c0ia/frKqGkqXzusNsOBfRywEzr5FolUmNHXJa5
cs+Ja995RkKmn59pm7oM3F2f1s0d/o57Pe8IMBpRunljQYXS5e0VB+ENjp3NDkCl36fOSzWO1U7X
v7XNEEEXqDdlk5h74Rozbv/By4T1ZUYIYVtuQZ1WhqYInUkG9HfCWK5eezutgBZBVz+VBSbZ+FSL
bWKQyDosBTmiTdwMZ3Wst/EA1ETX9Vz07gD+IXGEMs3EWR2/b9ImYblwWOm1CvvlxWgOuJxaBNjo
yW6Rz0A+BQJ81bP5nG8J8u1OvlA1Vw/MROY9BQ+vIG9634zThDWFRyxALV80m52ih3jUibOe3UDr
+OIDZZACEYiz7xU0mYsYSauBTritYHtiajdyXalzGE1DHE9nwdThPMkNb+C6GnEF0YzbdfdLZuLB
kZbuhMPbPIHkUAiui2PsJsimZ9zWEGYPTEbUoecORJPVsDYAy9pzKkGORG/L5thQzsRtmp0Yd/Vw
q7EZ9yQg8u9G3ySHYwNgrmSBy8belp38jNKTmEoqtbR4ciYTHf0cTWe1gbo+n1eCirLUJflRNs5Z
NkxAW2zU3vtttT5Bm4Bc0nkGoLzswFEojWd8n+B8q+P3G6su2dVOYUj/d77adQi73G2OmkNztM4o
/rZZxLCoczKBB8cwnAuJFBGEaW6iNsuA2jIEFYLplpbx/xB59OcGCctZ7dnyUO3JR+COj24+8Oxd
P9gdsot7HNIwjB7EyIkvo4500+Ajup29pWAzz6VrmphFsTdmbXzymHyOvW+co3yyy40zBdre6/I7
dVsWs3KqPXIlTWT2LgBnJX7g8zCHldNSTUhjADsajVPevqoDdTMaoAGJFHxN9PJntel+7f1xSMHb
h3ljxTgi8660GoE/PqtGzwdWwn61UTcvyEROc/0g+hWRKm1CfmiK7NawEw4L+WbVO84pErbYh2FG
K9+jvazG2ZUbdag2LrqzXds9IocaSYTha/JwdJWv/9ubkIcuXnd4mkuDAXXPwomQRpTMyZQ7YeQ/
2W13B+Gw2Yqkiem5NnWrfypjmpUVa3nscDDzJstg6ywejOrZio4+QuWusW/XMjCo6YG0CQcFro2Q
75oIktD4v+Rz8UoNtC0s7PkWE5Nco05/QFz/WA+cJfmChKM22u2aQ7FzF6HD9+XPNVe4oUQLvYTG
8HBM+zI0ACr21mJfBjqagfipA9xzfOS1ZPdT3xG3Qw5OhP7P7OILoG8nA3i61PhYG+MPreATuKPf
k+eG9wLs2A2TUs7c0TvHg4v+etQ/aJoBfc1F+K+YEH/RMv7BOfhFCPk/0sh//5dp4lH6P5FGbn+8
di99/g/iyF//6W/iiPMvi6LQBtd2XN3BIu8XecTQ7X/pSFVdC/MScFoTd5d38ghkCFwppPeT5Jxw
1y/yyH9EFjG9P8zDdN92dFxjWIh06W8oeSm/e4wUMChIqU7Ga8W1WFbibdTdKHbUv2Nh/ee3KUJX
4KcAx++Mrn/3NJ2daKSeoWyydwaRWXv1IEx+OJvV/xxtKyP4LyXSsjx1UfEQFRMiqACrA8+cDqgx
N/kwdU/J9Fz7tXnikoRzusV/x9vrS6mZJ56rwVy9oJupuk/l2fboEBvG9/aLEBD8qWlnh1RtyxX0
ZAm0ZQirhyloniI/+dyIDKwNiuGgWR8HgRy3b8U9c3rGG7Ufo0Krl3NUjTdFBuOx6k5F0bk3QdZB
wAky59xM3glVAS4zEaSVhoAoo2NGrS/oVeLy2Qvcl2lqLZzn52jHgr5tFpcwIR3wNzc1rJulVmRA
dkjTz7pnfTcGFFaskhWvsxEW5HN71ioGHvVNQFrAFkMyJoO+J+70mhTaIcXqyl2Z/C8ZzgtG7+z6
vZexYmY5s+ehqZ5JiDz2riNOtjb+pC23d/FUfcixc9kIEZBXkhflHuM75hMVUGfxHPNFhZ5/zome
29USq5sruj/jCL21cTQHZl91W41FsAmQVVXomw7V8j1KpmA/+gE+CWgk9qsTX6kdnoO4DLa1S1ry
2D1Vrvt9iANkWLo+yGzieTvVxX2XtMlB4NBdkm3QWcGnMTM+UPI6iA6bQ++VD2vjfxmxyiDBNpdp
vdIQXDCGIlAxYT3vT3Ou3fgZOoQ2DzZWYH0b05aGc+Y8SA37awb2t4PTTLCo+6xTQ+2p7dyNrXc4
4HiU+4lXbzOR7TQvrjYE60CyuPYFzAEU28xfGxIIkcvl1KUz9WlLnTrKgpVAGBMlCIWKLGYN/Vst
i9vMeUGCSN6YLHtT6t9FFsK+LIltWRwbskwW1MuDLJwbWUJXspj2ZVmdUl9T4brMx8TFk6V3SQ0u
0qnB9oHwcvS8z1XtNegMm3YvudXSMebkUs33VPW2LO9N6nzKWDJyknpryhbAIrUFalBHZdORDC4b
Ba6yMU4xNA+lqwPBmsltGUtzz0I7Gm4mtrxVWPGt91p05WvSih1sBrjH9CcZfYouG5aEMadsYFzZ
ymj2SyVbG6+ndxxNuACTc+pJWcnGOQqt4cGWbZFGfzTLRsmgYzLpnHI6KJ1OaqWjwhOpOzo5Y6Bm
qF582XZRaBFFb330ZUOGTk2C3TRp2XDRglcmhx/k+kqDYCNsp+pCFnQTyDZvkP2ebPw02QJWshkc
ovQnfsOPLI9w+MmrqWXjmNJBai4jwykx680U2si/TDpNlLzRUdMdzPgYcL1tPC3elPanVDaqGR1r
RueaDxommxFRN06P4MIQvn52zUMmG14vHw8TRtYbw9WJFKUp7mLGknRNWy+b0azK1rkSN4RDPg2l
+Jbx67K1dc8CQNLko1ZDUaP/Lk3DvrRaiD/cJ2cdaNAHMsYy2bQvdO+FbOPTc7zS1DuyvacShhJB
x89n+b4qCAAsYFaggNkeEeBuY7QxbRHT6MbMnzyZ6e7lHxcNP3+SEtAcgDbEnv/qtfp07ZzjLOEI
YD4JGPuPdeoXgPuAFhPoBf6XKfKoO13CGtiDrSGmRUuoSdCDnOjlgdiZ6i4CEcFTt5EAiWtmX+xg
PJeNBbqgLQviKVKMES9sE7shFtnHw19CLsb6owGBcSUU00tQxgSdaUBpenED1zprO4u8y7wB9pHm
8aVzb2PCYZCzmnYGmPCEAy1BCeUtkW6PBqhQK+EhXwJFHYiRkNDR2hhkRts9mFuUpjtTQkwNWFMF
S0hCT7BjKPUtmIKkxlDrkX+UgG0AdDAISPS9uRISZ0k4awHXkj+tWQJdkASWMM++myBgEUhYt0Io
NFwwWVFrP9pp/MyCxK3AZxi8Xuuk/t7U0x0Xg2sXM7XJJOSWgL0FCoSrr4EE5brpZypBukqidajh
8M8ij8Mcfi7RIs59njxlQ98coa/saiNe94M7/MwkDKiBB0I2sK8pCGEFUgi2XXDZAzx0JYwIVXkO
NZDFVUKMFVgj2ucYCtJ4zEAhSwlHEvvKX1cilBKqtCRoucxJfZPYxiuRW49IYa6DBDgTCXWO0Z7+
tN8EYKCGBEMrCYsOEiDNQEp9EFN4exqjQkBUBzTVkbAqibCQdkBalym6Gdpa6fj8aNpZuTOH9UBQ
TFT+CNKq3+WgtoQGMzkCxw1wNA3JPfoyMHslFdF6icB8bQn+xp74idLCY+YDLiwB4hWkeClhzAIc
cwHybKlfkJByDrbsSJDZB22GgT/CqACAHkCieUrkekDTiQSpcX3g7AS3ziWAPYoELjpTFZwugqMt
Ye7aPPDgFNl+u1z84XFqqDJq5jqjhMjx2SoQLAKbtxJAT0HSMRrrdw3YegvGHkiwfXKbz6WC38Hh
A/D4XgLzg4ToVwnWB6D2o4TvoaNNlwVEX5fQvi1BfszZ/a2hwczC/WnnQwnauixsYJCXVA4JUjku
cNLQ5A1jcDPeU0fC4JuJxQ6qZNlYLMdhD09y8OeXaIhm6I2MJEZmE/FZk4MKaHrBrmZ2YWaI9Ofe
ExdqBVzRCsTuY0cuSWNYBBDNjE0K+lWDccypo3+ONDe/anoJh9a/WwYkjCuTE0JnYLBK+05R2uQG
B+sBQhPd9gwndSB5pefL2ozEYZIcSELskoFOEc+IwDghAMBvfwghxzIWok0v9RyAG5j1+H0lt62D
x8jYkh9pY7t0GLyyvhlQuxhGRQSmq3MCzYDNo0W2xmLlV2AR1qKjPqXfK77JdjUX6qsSZ1a4IPup
CKBEztFyndAV7n0nhq2smfyMNDNc2sU5TOCnGBIx78oQDxS8boAyalstfbvX9crc9VNV7AYAgNqZ
9Qeth3JEtNOw71yjO4xZ8lhBbLg6SP73NROZje2KmzFjIr4Up3bVyWmJI07Pavzu9fn3NdNfeyZh
ERrEbWNDmcqF+Nom0BOZjzrnLoPDuXB9D0EcP5L2lRFhXc43XWQ9BevU7EhVpnk34FyP3+05QIeT
MPkWa78ZCzbdkhy4hk2hm9YXnLS+mVB17wIvDcvAgtbVaE9l6TcPNNMphFy/NcqNXXXVPg78m7ZO
611mcCFfUbTsLB8FIopice29ee9merttew/RUZtql4KoKsYR5Z1T6dPB8YinWSY8x7uVmj5etfFJ
m527uutu8yKJj4ZlMyQvbIbrlDx6VO+TJJOGgkN6m9UQYVHROVtPYiauVo5bnckqfXyLRXlCZWO5
ibXNqiZgUU6x+MricT/m7Q89yFtcCqz2ovaEOd1hIoxhnDZTNnrggjNUCqoFx9riAvVJWyAnTznI
uiOc28Tjh+2kw3HJFnGauGxuMr/AYF4ftZAi/XZmOCRxIMp2L8DVw6KUM2uovloc3SyGgNs7Ns5+
AtvI7CU6cqG4KvuAgjH0sY/WhyUboyMsTWYEOnClN0BKndv1PIzeYzHibxCkdn6KslZ/Ln3rngzR
7WwsQ5ibMYRtkqcWo91A37cuopkRp0f+TclCIoz62terfo8XwdYyluQqLPfLkDo4PtpRdMzn+qnt
V/9SNu0HJ2h2q155R7N87HV/vV91clnalXh7cuoifIhweEpNFxoBJNA9pvkZZHJsXEp8MSI6i33F
SBAymPFJ+ndQuSGxLCdkzVV9V03XOJpIXvYpThX/BivH8bxOyV+bP27z8+IbWsglVMScxh+5LMYi
AjfVJMyobtWJxypr1rNG4pCuhCX1osqxdvx1PJZpenLx7cWCHyR5LBds56r4Z/bG1flF4iH3h1wv
C7NjfCFe0sESCBwUK0WyeIKg/Jugolg9wdC+xI21hm9EGtiKsFm41h5TJ9kpRo26Q21Sq91pYyyO
woZ6emEhhzwNAc+bS6BkRaKBb/Y362ssYz9kDPwpcXIAWEn4et9McIffDhdNe2htB4EGHsrw6av4
N8KNek5y2vY0IIgaf5HL1N7YtRlz8kTbvVPKIClpcK7ki73fGOB1WJv6chil+IqZTnmm1mIArna7
ICaDz8D1ouDXoKhlwWD+vRtJShl2mPN+SbQ7xSij8dBWRHqze5jBD3KJ3gciwmIxwfwOghCSRkOi
+1Wl02+0EnavI/x8PIHfZmLADVIbTX4c95q3Dnl1+UrFGOkBUD2aukB+VWpvLq3VIMaC8Nw5fuOi
vbPSGt1BHm3P3mfBCh5aUv3lSkQcbfJaHxfg3DgK9KPiCCYSSMexlS9YHSu6IPXJerSIs8IxrjsP
rQMcL/fsLhdHxyPQSLIF3ymDBfOmcIAzN8qHwmMfBix6UjngUAwytZf6KZ97nHGTMDISAhUdKqbW
Yf4rP71ikgUB9u+ZZ+VhKj+xYo2JAJX8cSqJgcugZSk2qNooHlcjmV9TH50nndmCumldvZo8cYse
uProaGPOiS+pdr7kIirSnTqsMI8IZ0t8RxA17INleGgHC9pWJs/MTK+Tv3fl8SLljXlQGhshCYhB
rHEuKAKiOlYbdYhal1zJjlCxqyhpw1PZiOmruNLERXt14mi0DGESlZ9JqiTG9Z3jqj7L/ChqDKRa
xUhbsCCFWyxZa5D4GsSUFQl1wj23Euz3JM7fYYvVEXSesZSYj449GRDjlnw4Z7WcG8hNzg8FH6zM
wC1JCg3lht/0X3uLO/BZ3o/V3bq6kWhj0msXeuRf/8/VCcQO1fEgzLL7/Mezrb1Vnnr9x9zMfDbM
RZiwqF0bQTSruKA2kTdmIxSTssMM4bdHjkRr4iPDRu2pB44z12HQG8SUOqeEmZFK47iYhMgjgsE6
MiPlj8PqPrfYL4TqqMuB2kI91qvNhK3mTtpe7zIoGahg+BGpxzhy749D16gOgcuqMvk0qSj0/356
y0KondsYtqm/rfqzouzrz+pQbbAMIC/w1+aPhySwfI7kzXlvmkw1oiJ1KNLxJ8YbxwPwpM22y7ta
spdno53Az2LOwbdxsqKqql38Fm9SL8Pmcb6vF2c8+VLZGqnFSelefbULjNvu0KAQj1A/aOrbFPJL
/G1XaU2hnR89mBKHQC2SXMJZKmty3Y85Sq9cso0t8P2w0fRPXPr+mqupt68O8Xxpf1OYJk37ZZ2E
FZpytqambOikWP3fj6Np0Q++0A5vH+fXyByT0HAeYdYDE3c7E272b/N0PBSgV4BBMR1c6PAWsD+5
vvADwmxI7c74Bm/BtIetmpKWcrqZyWVYHc5xRweqJqlD8ZJMxnhSY021sbjqszbJMedkaLdoV/48
CeU56cYCeqg8eR3wN5zC7Pvfzm+1i3MgjO/JxRVSPq6xmD/hvnr57XHqzEYDcmugqtr/dvKrx7y/
Rms0OnHKCKTUbRDv+T1VMxVsaiO9U29Q/ReCFYkTmF3MTHx9WpFHJvDuMkmoTuWPPJF7fxyqO6Cc
ef83kflfyXhNm6Sj/2kic5dzUtXlPycyb//p74mM/S8bkwfPMS1DCmelmvYvOa+hW//SdfKMHLwa
gM187vprImN58h7P8FzfUKJdlL5/TWQs619gIIy5Xd6d/L/+fzKhMQ39jwkNN1geiU4BimPTsHi5
f05ocDz1q9lFVKmhoyxqVJUTCKrn0VIXUfI8deu2mVds6vPZ3AntA2uwBZHSmOH5lYA/A/0+EXW4
AWOQPMuFkrgCcD/bPgUYu5514vnOtk16jNTQIiVLpiq9COtARZNvrTHCbq8bXudWx6OmR7UGN2lr
oR2yFwONKUHXjLn8s2zMzz0pObssmdHg1QwvGtd5bpwy33a95CnrSEVGoDk5sHV/2+AhNJspKmBo
Ag6djiQwumd6eDilarclzhkGUtyTgp0/B9L3o1nivzZx35jnqKPmyx2PQBZ5CEcXn6u1N7fvD1Z3
qA1W5eZZ7alnUXt40QE/4T9mzFhglN1PkhFXkLAS5x69KHEAYqMborx0GB5QapshAlfzHPRyFq32
hnpX5l6yXdZ8xILAG06RWLfZuhYXvwx0JD2BhuNx6u3r6Gr7KzFGvQsebcXV5X2DGTwqaDf3cdyL
Mgj56ejsxgD0wnQgRePWfW0x4gn729J1SMzrERBX5Khtsq68Nyf/m9tQeY3tShOOC2mxlpA60+Yr
toEZDhzeQzTh3IG9gE9csV9d+pqUE1imO1hCX4SfSLoq3LJWw38+mNdj7ZZX8t1IZu2Et7Pn1ryJ
B9O4mfHtwsVuAJcKYlffZx2gb7LkJ42BmGf2iC0bgQE2UUQWgbs3I3pELLLKm6mvcG2ysdSxxBUk
EnzefI2nddwSiJJtKl03oa9zaHQMSiyntm6aDnWexkxjkxZ4rtQNY4FguRIvHoSd02MorznJjTl2
nJ3DSvBtEfTHybaOfVOVt3YS4OVVdpBKJwBuZiojit1uWg42Ln6zPax4OCU4oZQTKVORfbXcASew
ub8gw3GuepESV+ivz+q+AOILRnkECMiBgXoAUYz+iQr+YPDRbxZ/sW4M+a6HPnlGuQubMk326r5V
PsBNy7vFdDy0BOtHN846CdMxY8krgh4nPtbkpvw9HEKkTO2bR7zdfl1gS0zGmh2cRdy4ouM339uy
Xs4sb9+7/T9um7ovXUK68BDTCOZJedEI6DkuGolAFZ1QF5Dj3fPi1MByV934vsFwNdRQpm1YAIet
I+sJw+aVQdwv6siUNiK5Xi1g1x6BpyaGwloahW33wCTv45zib8q5YV4wblH9C/6eJm6C7n0RGztL
CsAIYqBXi8dbMuHms3DWBoCSua/ZplQLdMjGCSPzXJJvmsyn6ffLr6oZRHs+HuvA3b51hUrw9raL
6HnXGTkoT9Rg1PGt8KFJ2ZLhZMrNVLzYDt+cDwy1QWc0EKIhiV7jsOsJjT2qmwLVxBr2yGTR6EKW
BGZvGnlGaTMmu8nFb1yvyRzv2nwoNu99YeFm3/IZD17V1imt17sSTN02++Mhywvn0IOzQijxnd1q
kH6NT9oRnvQa4uGFXU0UvFhdUGBeQ5uq3tJaxi8G84nw7S8pJqK5/VnbUr51Z7wnd9iPTscl8FpK
NwhWXMbwSavAwmdO7G0LgYlJSo0zflybAFyyK1MtjerFBr11Ty5hxlL20iseENKJo5VOe92Jj2nV
osEOkn2puct+zIaP1rrQBPn+vDfr6gkRhL1LRwanpQYGo2OytEXtUIVcKvkaByvYTSmueuZiMcTq
V0IZYDWPuKk4qfa9kuqd1NkaonKgYAG7ykLZLScuFWr3vbtTe1PrbyxCGrD+0/TkQMxiSRg8isdF
gghqr6/rx0HH/Uc1fKoHdB0cRLeBKtaFvHhhH7MLoqzflB5GR6mklCnoxwaX2cDCJOJ6sIgFGc1v
pudhpAXDfw8z9wHeHfbPU29BqkTZ8MXpf8SyFm4VxqM6bg9qIL/UKvBkLwFmmPjuT1IPiFmWj8Sg
FclEw9xbPTrHwGqHeKJnrCFCr8yaoz9RiDsW8O5yaonzgag3MTliOQz9BYGmttq0A49TS5jjH59d
HY5IXWkqcQld+sR/+zNIjjWQ53pUf5S3Vlj+OZzZvRbm8jpVBjoDGeTC0BUqc4NHWr0G+tksU0Z4
IHwo0BgXyRM0dwgGX1YPQSceVTjvoIHTxuC83s6eVUOIw6VywCsM+gPWnkSyF6aWgJuTfYDNF355
htZuGFsLiGQboHc0kkY3n3V938C8OC8BVYA+Jh/0gQVClE0cBhlEw2b2BP3JuFP9t9qsc8cCxmge
yq1T4HGxdbOgkdMkrAihA5cZU888jY6Fy7WgITexkdpB4NvfN+q2fhUPOIIOe7W8qY2Cdd4Pdbnk
lSlKqTgGgU7qmGsrjqoKFYp1eIzIWOiG1cYPHCxYI8/ZOPZwJdfRR8diVBsFJKrNgBfdwQQ8UWtQ
CdrkgjJDVgxQ85jjHf0bmJatf1Wvq9Zb9V7+OFwjXTtULlI6CTOhhzOiwT9FeQPlZWwXe7P6xafe
QZGAA4aOGo9NrxUQEkv+IjU22VfDa9uDOTg/S+qvEAQtuZj4UK5VMx/N6glvNQzYKnlmJjaKU+Le
JSmRn2mguh3bhSHg0329oXdT1GonDAkAGQys3+IvRZuHGf8xhU2975WDEp40F1H3+UFBgqYEB0tE
MIisfoGS6p73uw0st4WwTu9AonqoegCBcti8j18V2uZNmYOEjLVONsxKnqtku++Hb3tQgk4WrHLR
urHxBtTBnKXNU39HUI56xKa0PtjSnsriE1cmODBArH7NRm+9OiI4jY3mH2KvXMK0q36k5WicDc0y
zm1Tr3sjCB4WCaoqaFTtZRJfrFJ0bxu1q258f8y/u83r52lbazHml/K53jdl5XVHA2eL95v++P/q
DiWVVHtixmNc0zBlUD+9pinT6U7tYsJfGVt/Rglp1iUMRxZ0weyCcAWikiR/+P0S+n6o9sYVi8KN
ulsdq8vs+2EJPl2O63Ie5i6FJqPPobrkKFCtGxfwNXU8yd+RY2ORUfYTM/JfiKyvz5gh+NjNHkdQ
mclqxFVtZg+cEQkc65KbyjFoM28iE8+STSCp0TgTIbtd66g/pmMeMRnsQ9EemY/ww2/iGYxW7s6A
bFJHYgB9/3HXb4/CIWDSw7kExlSPqkKh181p9Vh9wj88xNShKHVCMtVuk8vUCbVL19KWR7Wr0B8D
BLI8qt3FIgaKQBd+U+p+s0eH3njzWFziOsmJepAEOEMpr9+e/Pdb3p9SseXUM6rb5t70sX/evjPt
1H3qMMGLEsGZNFl721Wv/vZG1H9Wx2nr8Sh1/PaK70+lZxXmpYE7VBfPw3zg//su3t72+93vz/6/
uK0uL5nX6t24pxE6YX2PP0y+TWMbQ/xdG/YMSpi7Lk8IcRlyp5O5A767tRnB7IapYtFbq+cs9UeS
2ppnaMwjxewKI60josaIvPs+n5vPtMI/KdFfBg8+1ZqYcI9XrdrXJg83ajuGTwNzIe2TjzOTRpIK
8+jsIp22E8HEOMJmo+/hbuBFM+yHeniy6pQrjY9f1MoVBYru+LROPjYncI9dTD02g4GEd/QusUyn
SVI8EsyKHC35Me2ZLmASkME0LnxIBgewzbClPsXvNkPOOQw9MFOFbUvXFIeGvMbITchDmifybfTx
iznMaei6n32cRhCiZAhfvREDuW6/zMZXC9LwhrllPQsKbT/dri4u0h6odsnP5UikzRkJbLUpUPLU
9SBY+tIviT9Ut0nyfVpeiyA6ZFYVod/R8Oitkk9YVqHMs5ITZC9O+no+x5Z1sIYGs23Sf9MY0kUf
i+9uVMDlCZyDGYFIZC7j3o7OTXTDJ81zv+Pr0LkSwCiJWkv4r9g6LI/5HO2tfO90UOb6hmBku4BM
I70ZoX4GQBPPY/mqC1x7KLnuFlG8kNK21dsu31mpft8u3rKpESxs2Ou2BbEIe4ShzTZ2v65kwWPp
HPSYVxXItfEPP2XW3BPcMxzmruWbZQq8i0k/7pgZH9Bqv+g426NSiZ/7OcguuUZeBsAJHCXax7Ay
xoOGodJmLp1w7uA0ohNB12v5Lxln+jnjSr217XHd60n6tM7Gx8gzIyoS7WZ1KUBL5loVCr3DjMn8
pFckJ5Cmd5xi44M/dfbBKmrSFVr7EQzyA/L62ykw6N7jHEN8I74TPUyFdiZlyNTCADgDxVtUHKAT
HrSJsIi4FFdEjNF36I9X/rVbxOYlFJGu3pJmoIe9bTBCTVgmUwYcGHsA2mNo6NjF2Vn1uyDtdFKA
CbTTveyqj8tyR5IfXm5acdu0BLz2nK8G4eJbu3EPsCfgxGPYb08LJ6dYgVtNb9iKAEvPzMZEwMYg
DEMOhU37ujefpuaTZvssqyP8D6vBp8f2tw4eutREg3PjM53HJyVpgbPz7GKb4/9j7zyWI1faJPsu
vUcbdACL3qROJlMxqTcwSmiNCIin7wP+PdPKxmx635uyIqtuXZKJDPG5+3HsNSjYUHOSkZaRzAi2
hZO+1pbz6bTOg+3p+mvVli8VSxTUZwALXi31ZT9MzZa2K9LU+jFuqVgRs+hum/DQRwWJgKKdIGiG
E40v+Ciw+aXG1YXodBmLX0TrG9Bs98DKSlwgYu17FPfYO9OHhm6NOhxsBlja92QYz7SNbLIo2vm0
RsBj8gjzhm63TTPC7iPNJctCtbhgqR0IbP/mCIAF9UGSbNzadlkuapcCuFgOQIy1rF+4SOBh4dxN
TLU45nnrHhLXIlcBttPZhhjIHw65yYxd6lcBixNohnbdZck2loLWlda/y71o2AA2O9WB0a3dMH0v
U509wB+g64AJot8RXlHNIbRj7mNWRbNJo+AlDxQBMBdlxMl2eJluldAAIsFDiYTjrzvaOVJd1Fdt
sK1FYvRQo9L2u+/8dhuwRi31MZfruOOOaw/corv2VCQ9ZSCWS4hr25ceTXIpUym36FaeqX+TADw4
I85PSuw/JiyLjNwhvmJGWLQ8X5vCV8fAbJ6txsECrY/FZlT8oM1npbLfKsaW52HzhRe1KByNx7f6
YEzB96R0fjpG+uaTEscs/GhEhEraMv2WpQiX5RRl28QGahHZVn7LXW/jY0lCypKXTNyjrLnbtswe
FD3nq9B2aewL4QTC7irRLzEVJlWHmDpV63j4oM7pffBIEU/9Uxdmd8yv4Hq22c2P1ZM2cjvLzXQ9
tNFh1IZzYbqfqth0GUsN6tKdr1xrXQM1wzzirQb9t4/o80I1+fWMYpfSdsdQTqhNMfH4xUQ/GWVO
J7xl3B6gDW1okIcfMJuO8E3QvIN5VKbYPCoLK5HP+Ygig/hzboTNynqdYHPvU/BRgPBJknD19Niq
si0xs2Nm6d7a8nF9VrFdL/XC+B4L7EtJ/GrbdbFySqj9Zas+ZdthivIr3hcp7rTIANikwpX5rkRt
Qignc8ocqirVsnWlfQrbGO8FKUN9HD2CK0u3A2Tl5zDeJy16s53jlAcn2JGMr/sypmpcvtlWeldy
G940vXOQruuejCI6NnpZwB2w1QaLMGVbvGxJ3g1c0XyALYyHF/FYXWvSXuzC9drvbBpPYiSyZHpB
7asWddK5a+WaxSri0Ligr5qewz694l1ygFlBlYmGD9u0dRBy8xEte24iyB2ZZv6Y5SV0GEMBtQI2
RaAu157dlM6CjypKnuxJ++j8GE01AKxlkGTbc109jUFhciyIzrgS4HujeTrVOS+MC/HgblVQ37NR
2oDdGPhs2IXUFOOIpa5qtm6TOKijciEj9mUGCA82GQQRsECmNGBdq7CQ26ZILMY82oNN/SMVyP6C
Gjxs210eY2WyFVHqAay6T6i9ay8pwp6JrZMHYrqPddrZS51hNS9ZLsR+DEdWB5tySkOIg1aE0b4s
K6rNmmxDXJgWmPTMya/DLyme0AcPsoguIq7bQ6nsT3v2O1bNXWnjM4w7mjGGgFlglHhrV+bpIjD0
Yhd3wZcRDY9y4ueoJXW9zIKGGk5gM8wl25xYNCdYZT4YjnXnhMlpAghhahZVvpFAjG4TomhJhE2+
+CQkXG6cmvbeiKgCw9/ZE+19BAl11b7JEdDy27M+NmTyK2upLLFNKNEJnTL84c7BFB9Cv//SaMUD
pe1qARMAfpFeXfT4rqcXrS9EhgIec3zSaZNMTWtTyR7WCgPBiHddY2iscI7H2BPleLBDfWka4yOX
vVtptul9H1O8DPAk14qB1dw/RvM1ZMofaDXN4AepleGl03G0qqsR68ZBw7ZdFRrOso52lYYCE13Q
fTNNdXX1FUVujWesp9DCDRlWMBioeWAkTi93yulWcFPUXjXBBK7l7kXN2AhXg2ZYpk3FJYx9cabC
YujoIWE5AvfBYX5TdQYdBnIwTqqZWwB1vEns4LERDuy0xbCWQDwhsq7F6Fj70hwfKhvWirD0fK1T
8LViBh6DZ65ooWIyubPdJNkYcmeGjL6KnO7CNv0VDt5vyZ600iXQv8T+Rg+FJCMo3Aw5Wi36TB/O
/dCv0x4KkzttTZKnazeT+6qnzrIsDPwxLA0siL5+7bvhPkpr8zx5NIPYzHbnFiSOSdrSUZRfc4dd
5k57Su25F4d/dlEqBpS+qEqgQJS+qQ5zQmw3+95okq3lzubdrIq3EPrczLKXnRm7G/z3OnvHp3Tz
avPXxxpDIgDIHUABA1HoBtFv3ALLMTY5+yvHyGDn5NWD5d6EbxiPQTMna/t2g22Bbg/wjnX91ioG
57Izn22Twz2emSuVPS+V1a4Y4F0Nz8259xXdmgR8SOieBk46yB9KU1Mk5TGo6vzEsUB1THxCGEaV
3GXDQclUAqPEJmJjZnGJDWkEtFdiuMPrlCzt3Lx0CJ0w1Icvp/DGlfIw2GWST2kBvD69mZ49Md8L
Aur0rAJATxAh+2jtO37beGVUsApEBZNtRBeLKciVcKGo/+sW9HQ8jnkzQGXLvy26alY5ZYrcx0A2
GLFGRV9t3tX1jxnl3aZ2goFuVQoER5/OJxd7vWDkm0ZltaP5gsZ0SDbrzE/W3HIoa5TJBm3xSJML
rvvSqWZSIXsDGQLJpjXY6bqKpwQ0q4GHKZbvkrV/adEQAQnNfWu6RLLgeeuAxlXeTPLDHbrHVPpX
u2aqjkUWUlkT0Sy3blrwSNY4fIxgJtmmCRfBv2RcToazqolYTRXXNSjzPNn9mkHaQXhWxDuV4E3L
AAhk/z5ttPm7hJDjJOeg2gqlb3s813flQcXxpxOTNaViUCwc87lP+t+GGoTEGZyNG6of8rCnfPb5
2G615zXj2mYXyyxvxk3vl09ezf4x5v5LOhnbSqgfmQ9PJmTAMrS3HOs/AgAq+9DnsAxn9UFvC+iw
w2OaBFQlaN1d58gtdNtxVUyUlgOPczzekOUA519Zw7EkH17S88wQ6MOcAuyOfeivp8oM6UFCaA5z
chfMyYx7GI8VEmU9HDrCsrScrty51Caa8icduJOEmLbgJbNWY0abBycN6KPaoeNMyirsM67RO/k8
FVZ54pZipgG5i4kfGbmMflE0Nu6+7gvd9jeS0/xHDB5Dk0fbtZ9YJb5x4jibKre2FMTVvDEiilB9
Vu3A8aDrD+G90hSbaEggC2V9EXZIC74DD1Wrn91QV5tVooXeA++efmZD2T3OsXFuBM/ib32KpoXI
nbdyXBJHwoidtgKT7KdoHIZ+PJOt0Aa0FcosYiWYj0zxSgO1C4Wp/I2mmnrlaKRNa/wEumYua5qU
gADzBeiq2EH4lQui9YQRXmU4SPAQ4sQZ4cXqrFtjqotVaFfPiM/EBcdVDlZqkeT9l4W/ve7Yn7jI
19IalnEcPYVitnWXPp0jqcccp0ugYkbckKPw4pulsY1yipi4hXICmEmLygctFXdEXlpWtZEYy1AA
+ckgGxkmp3c5FPxAArZIm+RNXzrwI0K0m2isyZePpItizzbuUyYMsYNXKRP9h1W3VIDAU5yAD8VV
S9tynzyPxkdkGm9hniSAKSh3K0Z2585exspoTyTNRAbU2Rzcowlc/VABLR1sqiywU8Cj1A9Mn9LF
iG1tl7V6fVIwBm0pn+LRCY5Nf5cBslso0/wsJbH6VCq50bjG87v+YazgCXe6vlZp+us36NNard8F
ogg3rQW6KRIAhX2rJ0M0Ag/N/6rD4YpRxFyC130YSu1J9r9+xNTbNZ56BwN45nnvmvMkhMsuZ6mc
M5/YBeSoeLIQuiUrgKB8DC5WEi8Rv/ZRJU4O0SU85ThZi1Hxlzip1onNySGNKdWhnMBoWUF0gLC5
114iDVGwTm2WByqTZ5ao1D/hIjcQtoHwVgYrH19zZJHpq9HMDY6jja8f5zvqXICwMAIS567LtzTo
w4uUDWZx3dgkGo3EYQiauHIJllbeJYbEsNbAPEk/pHlm8p8ISfx2efk7e0qcPD6ruaKKm0rAa9zW
8XPU+9QJxR6ApozTufYKcIVSpNYZjyL+srP84uSAtOoJW3bOuVNNFpib2jrqrfbUjjAZBrcoqNEG
Zf6cB6BeuAqwGNOpZnTRFxbmeFOnu4HbPejh6pFNk96Z6Uq40lvma2t+nYyUrqteWXyPGT9AVZsN
52ieFj3SF5qIzXVIRANIzAPV8G9lksHewf5iufsqcZNlZIlbxACaMMgRuFBCdmuGzUcX5nH9wunT
i3CQT7FZ1G3/6I7JY6ymh2GIr2EMKqOrTl2bb4gSOKn5VvItBGC/Rf1VkRAOe+3SOhOPl0YWhChS
MYnNfDGdqJTnjcuBNjTOVhp+mIH1ROrOIC4jtzKpf5NI0EDHLUHlnbdxtCfPH3eVox8V5lwIeUot
yoBv16ndd3tSV5NXywqAO3IcjOybN02PtT0kO+MNUcHKOCByKyUrSIFdl/PENHZRLj2nWXUT1S96
80404t3NwbnyI9aN/Fe2/rsl5WdRfOLkFeSI9ftcD56Qka7wA8l6Fr8mX2w2Vb9hlN4yp3yk23Fa
MrHMFwRiPn2e522bAlvngL2YYpakpB7ThdWVH1nS7BuiJoB7l56dMSgY9vZYrDKzujlOcmha/UUY
7a0X+QbkHfkgL7h6A+kqfBy/qZde/fC5tyUNytp91CV7qWdflY6q1AjyHxrpmkmJpR5G9qZRIGCc
lqCBadQvhCmrKX5Lu/YnD09WSxirqsishJ13LM1hAWTuHBgYFjTrKJTz6xh5uwzteVhlWielTKLT
lcsUiZN2VK07EePzfLHslu6YVzAM2j7vxqtGzikTOg60+IE23v9FLPz/9HJY0BHo0/h/93I8/gwf
7X8s5vi3/+L/uPnmmg3Pg5RgYOj7T+Uchk47h2WaQvcM0/f+I1/Bcv/Z9rl3eZQi+4ZuzL0d/+bm
M51/9ggn4v3TdQ6/+OT+J24+UH4Gbr1/tHjsv//lnxwDUIhtUh5t2nxBFlbE/+zm0zsNcnZZ6ns7
aeiLbdWtVm3IKgGoqxTu0fUttsKgeoBUAs9sGu8LmLXUna3VyF8xs+qe4jGoJT5rhtc8WE7+0bQk
0TVdIOpO1LqrR59hF6tPdK0c79bT+NOUnLKjCUyViiRrlP2UgvBCdoC87VjNR6FL2GY1s/IZ/2ue
XUPMTNo7IynBRFbBriHEK2T7MhWpg/hR3KeVlwDFca611Z6cBrJlWSBDgNAndV1bF1qoWvzq4BM8
hvhDdzAl1RThRJ2H9pVQor1hXkIsqRELcMyMIgyKnXGxZZmRrycB6YS1HSBsteZqvJWGfJ7XNGji
INX8Yqtp8WPr0/HXC3vRSyJ5Uw2iu48Hc6uH47KS+cYL2vfaMzYQJe4louFiMKM9eXbmVVYv1J3B
hIIz3F2c1QQMe40vAJY93MLQPOb5qFNA6v3joz/X29/njYYyzozxMfFY4zSN/JyLMva3CMhIDSSD
77FRD4dWs9zVOGDxM11fOxdMGug6nsJLieOsKHtipaPFBYfawZXv1PolnBwsHrnEmzJ/OGftLyj4
qU7JAeWyEYeu2H4UqjXv4KPaCydXEUUQwQt1pBqH6hAiPhUGS6F5wfnvl8YbtXNlljdlfeb+wJll
EhBqvMzlkhECdeeSs63snM/ptL1qNB3sklhjQG/l8J6g1gAnw8YWbhLTiA50NVmwZzk3MiGeu+SE
uKdLFvvHQKGYGgQR/pJwHv/OCpNedBkaEZ8ob1gSgM88+EeSRLtuDlukmIvv6tqR9kB5a+mBRqNF
yJXC6W5F49hXQz9hDSIp3DzpWskv+ntoTcHt7wOTeJLdl4pNmylTn7hPKidKXmjxK3Tl7GDpxHBS
t01ep0qvYHTS6ZW01utQtuMjFanPik6qz6TPAVtOtn1VbkCwt2bGEQU6FZlSh17GM01+n+i1S14P
7v1J1YDhVcYBTCfwcucX0nk0XetEaqE7uXofr4rGvFEMRq8gJW9hD2gOdwpHM82F9NfzFs/8bZPa
cxPG4D4AKUreObZpi94ovduYOMg0uog2bQ8EwivUtM8SMrs1r/N1giqyjFPPefemcF+han8qeHYB
A2SfvoWnVpTTLorofvdaq6XDtVxngWueuWjLhd6z/w0E7AGo9eFzmnpAf/PSXnsDGywJQ2rmnFBn
ks2f+r25NaQNlsoW3i6t5PgiWuNlTLXy0tqQoIYGPKkXOBDk2lZ95x+aUQUPKfET6Eg1eAHln9oh
B+FpoD5lQ+zdR4ZJl1zRVo+RK7dOwv86wwa3rqkXevSChjSBMp980waODzM315izkcmYLqWhj8eI
AOaMJ7ThNhjpoa4scowMTGeGKIVtWj/cCtPcSYcsJc5SteH0N9yI/+GgiUdj/fc3RNv4uwbha0He
b0l1zXhNGzFcMej0xyKO7/79U7yW6ZZxB0ZbV1+0Q1G96JAHthOVDuu/D8eRM0QVQQwAN31o5uo3
x0jPQZm2Vzj1kBHKceGm/btbe9Oxr6PisS2yEyn08Pz30RD2zMejLNwRvsWRPdDFV89D2nwM70ES
QqnSw5XXOM7jOPTywtXzmVTpSuhu9lAaZnbtSEwWPaU0tkumSU+y/GjPZTAaxuMSttjGC01cA2iI
MZzCR9u0uNrHHsZjETi3CtvOYsyC+ifyt7JO1D1cSXPlauRbJ5iAx7na5Mzrh69WqWgrGFzvdL98
Dm2tvWmFkR8k2+UqD+Jqw6wGece16PVU8bfnGWcv07WvYSMNd5+JcETZQ7uS1DIu/z5clQquTCNr
c9+0tnjNeKqyyEhfbESXg6Bwjlrb3Hvt/QlLIY8XM/nKIu4dlq9yzZbfvBKyDA5ZzMjYqLpfZubu
A61c56rP1TOatrbRY4P8uAochJwW6SfUgmuBJ3fht4RVgk7gdla1fWnGtlgiDnUnGG9M17kjr5Rs
aBW0o+pZlLwouATjwxAXp6CsfKqYQGxEoYD0EBnJE84zukyy8dUM/GZj2GF8o0JeXj1FAs3Wo1vd
26zV8Ed31NNm92bSETH01AUMhcbbPJEvjUN3QExvrqvJ+Ikann5pUwCyr+o4fjJxmnJ05zv6+1NG
ciLVOBHkhCRDnTuzK5rp4rjyCr9BHv7xufnDQoGsrWB1Bwztjt78y9/v+oKvp1dOtP5jCg/CVIe/
3+GBDZcpeItVHgVYdUJ236FgedLpkqEOMkbaMc1qlaBBLnI/rym27+n6an8NGlypDpLVMrPpo8d7
xzboZndxEYQbw+OePPFD4PnxdtYM+OHBt/DOvlmu0e/TONxFmS735G03o5awsTOUWZiNCO6rgJtf
0SUnfP5pc8m1Lr9qrLILkNzGRnN/IK8ThmdT2OY6MJrUbOuDSquMHnX91gdxQuIxMHaTFbgr4TX+
pkyrvWXVb6FPsVWokCUI2u2wBX+yCE/MHDT/HI6wDdB8X2qRJkdlowDVPgMIhvACFhNymiuW1XiL
adPYmIQjuOzQ1z7LKcK2uztLfAlukBNijj+mlONGBrOh4Wo42KLbpv4NYmDJstFXtat3jOiNi9bB
pLNM9Q0Jd48BdbamGvGm05x6UdpJvSNvay9hLrxO3LvotnLYSDOThp6h3vRxFSBCJKvKr75CvCIL
3q3PWodhnneN71jFAjbC2o/9Z6s2v4xcO3ZCP9F7Myyl/eZV0bY3vCuccZxpWf8jJJikuoYaH8fu
Uyjb5xQXXOsG7ky00PnWf9KqdRcOLdqyG16coPpSpasQPMMDRw3BFRziAmFU4AJ9FF3pwWJ2t9F7
nWu/Ct5Ln5qD4lvC2RJpJ0EtV+2WCDah+8bYdibjP2QUBGenhZMXfplpQ0dq7lxpmu9q0ttJ8zrZ
+KcztS1GBmp9nDMSybDmcv2eHOOl7PQbbUIPpfT9TY5IJ9BR3UXfj8/BzDY301UVOrvA1O5C1Z2D
SbtrGALxNCGqEPdQl6GdC0qBcJiR9qAs7SOFgE6scc9dl+mhuxsFhhlW4oVnDo/cGhGRtZllPg96
Ihqg4GwtSxIQqcoeKCJ7nLm/q8kzQAkk9Yp3P5wHz/1ye5IBHojBvkn2tem0qDEUy/Y572zLva9T
C725fipn7rvPXm/hnK/PdYiY10TtPeendMuqJqKAMYsxnMyiJxRk02fUqGUUOCZzx6DeRmg+XI6B
G1rLQhQBbaT8bj52xzoLTB6+YnIuTpmv3kReH5jNfBWdDk5LGx913o+rrqF/wRbWLjen+76qgwVi
2/yPG4zJoJkX/ngxxp4eiwRfTAeCZVHx8jSRvI10a+U6o8DCoxMAiYvC4AYuMKi5hfTcaDWF+rNe
WqeUkp7F4NPjVTvJ21Qzum0zvm8iRUs/TpjomgMHOfXc5tYbGAzwSYbzFjbZyZJwbYDvI0xEP7XN
e8TS6i9VUfHTYo1Zuk8i99+h7n0m3jc7wIW6C77UKnbgV5PN9X69fPy0XfPe7FqsrPBysMXIS9rO
LoPMXcXa+KEsj8mm/aPc/meM63u7+mlbG4WpzO/RO/dOy0uOEfkrcuIrXBkkfKf6MEq3vBcRvfHu
WC109iJFFMdNeJbZB6iQGXZlFB05ML8avXoJmUG2yNte5VNONl7KkjQ1Je9vugdwuiamVWsHjkZ0
/jXRN/HL+u8BzPEmIo20GyUTJmOVewZrepDTiMTJVFhf42RivNJeAsoXedYKHpLJwe1Ox32v9Rc4
kZekst8dPUbWhv6iIeCWw1RuVCvvw9be1YoCv3amxiSrOWekFNqGnAQCJPO5Js/PoStZsuhJbXAB
aDIKV3UPh9h7t1M4rPU0/UgP3BF0s0PrnjSwcQQ6giWHBg9h0013Vh+f8bMACTHUxUOPL7PmPfDl
vtREsrEVE86Mwghq24+yVgO9GoaxdWNEYLsm3QLnq9XKD8JM0OvEQOZa1+itE/7GDjEUNZL4gw21
mi2Jn4E/DVRsI4wA0kG4boLHuGToNLYMwplwMU7bBLbtfYUPyc2T1s31i/iRbr6XIGBrx2GFFR8s
hHIYDHLKaveOzyNV+BJ/iVmc7bp7MeAx3fdM9UlwjfQS9hjDVjVXuZ2v9ce2TvQHLXuEFY+q7VT2
CkCNvZTqzM0P7N7IahKSwV7Vfoz1NPI3husFs57gbDXw86zd7nMEFG7teMVZpGOyURS7rCBoHFJe
tQNkMKPtov1oqRBYcnbWNBySteOd+95riXFjG098RFq7gb6j0/vlsfQvLW14dxsh99wT6cCKgvXk
efmucdI3KPhAWHNu8UWrAx+kTIoYD2KsX6IVWcSWTeqnM6OrX9u82XQNTBku/rc0j6GQBe6HaaFY
hyVr37ujmfbSi+wJZhD3ZpcXf1FTGopjT1yjEb9TwPi3brwH8iBcJhrrWaeqiQ00MyF1AEjvvHPr
FFcQUO5SZPqxlag+RRJ4B1879GyvRO66O6+xuaBXI6NoEBMkFeJV48evTkaFAx6iY1/ov9FoUUbQ
xcWuImK4Nmqbi3VIt6CkTqhx5/h/NuMA/v3jv0+CkntJzUms/z7fzxZhwBz//e/9/XGCk4DbWE2t
BP9ek/F00yO0/y//5N8f6shFWEH1+79/8u9TPV5v+r2mxeSx0QZzXlAXdKInecmyDO3McvZ4+U7J
yCCp6H+inMNsN+qvDDyO8b5F7cY50e3LtjvbXbP3GPugBeGSku6rE6vPtJp+RDL+1BakJzkGq9aH
j9j3P1NKDV9ZRo9sYoccOCi9qIzpOSs4+GIWk23+YBThTgmfpDKO5RiXS/U9TaXYZBm7gHKM+7py
V3ZcFGRSLVpZKNRYtl5lsHLOjIT5FzUSSv373ZRRKKgAxS1NSeRD9vrq7w//fongW2ym3nmq00GD
Ghh/5FHm3pEV2anerrmuCvjsciBMim8iKX0qPPFiUPiUk9LBn8527ZF1/fu44o5/h3BOkutaOoa+
bZMchsucb6WPiHUhgnnvZsXacmZisJm/ZPYUbSYBV6KeiHMUUfJOu0a3UFZoHnRlGf/4xfy/v3OZ
/3GUCnkTQ/I5eMpM9yNsxsJMblk+48qskyacb9NlBqffOjN8zvrw0Kb5qouNo+80X1EbPAkqTtHh
HXMg8bnqU2q0LX1taiBcDAkCajpaRl/iKzHvQ61eo9EsTKmv4IRt44ESPzj5oB0Dng0uKUufLzYo
UQXJwK5zm6u+iK8Kd/QdSczOFevO195rI2RnEMUpHvxvWhL2cTs3nRQnx+E42wQryEVXaTgHUUAL
qa9DKI9VUZ+0ONz4MUMPXXsHNrdi9scRnxouHHm1jOjh1I9WTVoGUVcxowuYpsxVlLZ+8SiYWEGz
Ss1gZ8n+5A+UumtUCRLnnHAkK+pV8VukWnVv68k2H1AqZW2w75tnM0jOaTigXCeSLGvRbxUXakKJ
Kd+m4Aku6oz2AQaXJYZWblEedoXR5mJoBi+GRjG8lnC/GO5882yLhvBb1n0GINcXTRI4K9KKGFf3
lk6Vsm1Vvyl9nX6m3dGD2B7MTt45LhMBr+DyM/jlqWLhpyGECYlX7kmO4HCpVLVvnXw9eBXELHlf
58ET1hZ9RZnROakBigL3HO3C2zb2G306Ny3DPszWdFcmF6BlkKraSoDQBLXHFPtukt02L/CipS0V
S2X+EkgPs4jlLLM4YsKKybiytzIX+ULV3AI4cPDoY0qvmtvEcR+bJOJ0Q8siLS7jU+SweNsKtrdW
v0WMHbxpDYy+ARTSfiF33tEehFswTr6SMifxmXJiTTG+mf3RTrP32eV2Z7U8nAV2H7uvdp0bgcet
6Lsrg+h7HC15iknj5sDLhpRtLPP8lyR1KGyU8hF2PVcZktJ20b/WGSVZIEN7t30x7JHQ5PTV+TWK
o5Zi8TIFK0PQ7/PplpkNlkYd+dkeKNXR0c/mSLwdlajh0gT66hz0eEu100OOTBMi2xfINiqstL3R
YWJsd1r3IhF3LESeXtZ7fOAPSYFbShfGqacTcglqrF16SEQNUpGGZFTWybnEs8QJ/ZgFrYHNYbSY
oZzaTP3UiE5hcrGQoEj6VauiyikmKFxr07usaI7TbVQf3fsqCN9kVX4Zcw4JcQv1+xyEeG9ogfiT
vhA6K8Qw4tf+KuQo4iKT1chlNrKZMxS30MxXbdazR6eHCcPMTHTLkdtsZLd01t/0WYkrZ00On81b
ZPvRtprszyBx6SrzxglfVPmIc+2WI+1FLBTmVP9WSH460l+GBCiEcT/MmmBZfNJA8hmwKBhIhh7S
YSerO4Dj71D13jHvccdsVtRWlng8mf0rg1rmHrC9SKd0EQPuemtmldJHroRmf6P42kbE5N31BLr/
Oqvr1axytrPe2c/KJ1HrozcMO398krMyGo4kp+ajalAVv/RabPU/FRU5tWELkMirAADLBTD6hYHw
WiLAjrMSS2HUka1vw7TtmhnDQnO+IBguKwRcnuA3yzhJTm/uWJzKqd93Q3hNkH1dm0PZxKRYMvZA
FnaRh+2SUqg41s5Dl9+1Dhhq3z7Gs6IcIy3Xs8ZMXtPBfc3E12M6bbz1iNERojSl0eZacDbUZ726
n5VrMWvYZYbQqc+6tjkr3BmebA48Uzlc5x8xycdHP/Mx2bAipG60MWepfNbMx1k9L/gWoreEuC9W
RyqdZ5W9TfwnczCOvcsHGOXWzazIu7M27yDSe/GXmjV7e1bvHUd7zZDzLWR9rlZYnaf0uQnBxfRP
+B0N/rP4/PdG6jIe/eqXw8cTYVCIwkO2SmYPAZVZuNQtbAk+0/bZZyAwHDA70/BlDy9i9iKYsyuB
Uk+cO/gUFA5H0+BeBNEReYx/C6emxRPDjo7mO7sdImwPAfYHI40ucW98ZsJjkffrS2jglDCxTBD9
5105uyga7BTefN0uMViQyjbu3dlzYaT+iVd/r2hOXnqzL0Mb9GgR2oyNwJbyeji7kb1j6c5+jsB5
mtX1wcHnIQhlzL4P1f9yxn2W2c2RqtzEFBsHvVuueLaoYpm9I8hO7Cuxp60wwIWcI0fwE3hNuPT9
Or2rr2tKzNNhfAhnEkM2O1QqiVeFrvbPfHavtLRYzG4WB1tLj70ln30u0+x46WbvS6sfzGyaFpnL
RZvqZIx2o8PIlXNpy/BJ9xbR7KTB1jHFNSRDFHXep2HChM54m4yPfDbhIMEs8hSN2p9XSIw62qA+
XIu4g9dHa5fA4j0lsXKReTiveFSaxTB7fhzMP8PsAoIYxtx9dgZNE22DXSuWtSAqKOyNK/HJNQ4m
LzU7ixhwh0zaaECsusjYQsy5AFJ01/HsSbJnd1JHFLnPBOYAjEvN7GBqsTI1WJomQHBW333J2iNG
Yk8j77nwLDL/Sg72QgvLrasHjJH+Sc1+qQzjFBNbRy8kduKy2OUaI0oyUOyzbGiUan3G2K/i2YfF
Ne93cqEsN4o76+zVGmfXVjf7t3qMXMzXKbSJPxnbC95CeL3IyxeW+UaylS0bM9iAKczOBS9clKYY
4QjdG+Jh4cK53cB/fo5suS47vgAV6QJXH1PliVS0kZfhvYYZDY8NXuLZn2bOTrUay1ptK2eD1/aL
480TBG1YS5OG3Qefm4fhbcD4lmOA62LB2dXHYxkYLhfIYKPPbjkD25wx++f+la/z2m2c6aLsExEo
ZvJWEhWs4BxvCHfbzZzJYnj6WaUGxj8a38yNYcsKtkQWT52z99pDdzsVAR/v0Y3oJ82wgLUqNjeD
ZBDcofzO2+zZvWryNhRLyO5dpdaTSreXKwVfrLR8qVL1CaXva5TSjwlbQYP8k8QyOLhyuHFDeS6V
OhBWCW8cIGP4L1uW53ljj+zTmUHdeJ2/ShAZiqw+uxFrnlIfakqH6Pr1p2UwTkKg2CNUZGz57dUC
VxL7Jj01Vlj3nydgmNukEXThkTvayB5LpX+s9PkyV913qTX2Fubp1qLPr9cves9c2lEayhExZX2c
lLLSQ2KpEcOD4NIpgKhms/c9dB79f+Z6SpupgQsgUctiBI20WOk3i6ZoUccXQKNKpZ/F5VAi93Qm
3vE2kp/lAI03JHxbKUN7E+sQE/ug69x7NrRPcTh+GpnnkrCGRUIlVvXCfG8LlzzvfojWcmo/upz+
lo59dBMrhSqGby5O+q3NoNAORQ0YgJXP1LIzjNWtnMCuFxyTGdOUwFAaWEr2et8pXWytFLJJ7u1r
0HPzYE/YarVuCx4fWDk7GBdh1YByOBS6s0kdXVFl0q+Gkdl6LNMnN2fbbNAJWLelxspOE5BXNpSW
VypV74S811Y6XxIN0boi/fWVBlhHDBxpqIKLAX3wqJTCjtIMD4iHicETaxs5sad0xR6uPyYvGxpj
3Do9oDJdAjdGZhCjeb1677EkhY6HWlnJlpV+GeObslcuD7PSNs9K5Vw36J0J4ChARgglKqCYtF9D
pNHWFOW4VekSeroHYLB8ryKSuoeXIR2wblSopiAz6ESJ79AkNVvLGKhtn9zacDeSBQZ/eX5hedgm
jPUdJKecyUyezH3qasSbRZbYhqY0t8PERaZ22pnrj/6dsPlbx2itYt/ethVO6BQ8fJEfMsDV8diN
+yJf8iC3nMPoc4lLy/ZALX1fDQx70jE+aybThiSfDknmM6PLxSHK0a8jVv9tOBb0eQN6mN+FO21A
FJ6aybbsKBGsdtp6cqi4wPStSgdifoKev0LXnyiBPyF0HXp/oYT/QlkATGUGgBZLHlAukQNm0Blk
5XfbuZ9/gc5czjkGA6Zn+UYUD4lyHjSaew4HgvMiJNMMjYKqSrNTGSaP4TBSeHj8ZcrJ0ChPA6Pa
fYLJIWU6uerb4YF97HZQPgj96ohQ3ghEg7sluemM8s4uGSzU7LNXmgeoQkb+a9jf0MPBPgLzwxmC
pSfkV6qwViU2xZgRKoeGprwavN5nLGtWTTmwUheM46262ppYPARWj0p5Phbl/sBr32Nu5e3CGGKX
hCd14qF2nYN0S3jEpHNwNcFJlzrUm6FjOWseRbPN/Y3+p9zbyoUyKj+KrnSzVWfANggZOtDxGZlH
Rq7+q9SiDuqtdttgb4ldl9h7/C6hcr5o6drGCFMrR0xU4Y1hW3KErmUxP6AdgjSC0CXQUw6ZZCnW
mhmLjam8Ngx3VgLzTdFmjDrMCemtK7k6NBD1CUtmuMSOqXWXYMniR/jH5rpRzp5ceXw85faBXffc
YP+Rygc0KEeQxBqUYBFalFfIYuh4kHpdrVt/DBZ6/lvRFf0mLJe7XLtYWl/uOO7OZqZdEBWg/MCW
RHw5fQnlVBqUZ8nGvNRgYvLeaOijs0ODNx9M5XMaI9vB9s2lR3ybI5EafZe/ZGhRVS+IicPwKdh8
gZ9CFYKNSio/lZ/xSS7mROXqFQ7CdvAtTKNfpQHWZyrN7Yy0HnHLsk8xa0nl2oqVfytTTi5Tebpy
zF2xcnl1yu9lYPwq2ty9aBke6tRGBIU5zMYklii32FzjGxMYyGz7LLCT0R1kJ6IcZgTUZ8bgofn1
SizRccDkw7rkcliPw5rLBSzIosD8xHBZWzeOJGtS+dm43B6lcrjVWN0c5XmzlfvNlG+s7WDBscXp
HXa/1MUpUJh45grMc8XOC+VmbGMA5iWMf+WxQ6m885XrrqGMxYQXKjdeo3x5zCzxFRrMRn3l2tMz
Vmwb+w5hTuqa6HN9DsP5YpY5OJaoOE61jucNRzkhhcXecrs/kZ7S5sr+WBXZdzWfiKd8hE6T3AzK
WTiWWze2fs1QH3xbuzH0NAiVE9HDkthX6SMhLJAXxhRswvg8898Ysv+Yk8/e7jFioEMJYmFsYsct
txbh1EE1Cw51ghr4mNKHXvkjC/Q/yi8ZYpws+dTY7hePmfJU1spdKZXPssdwSSpwuRJYMEOsmMgm
3gfG78QusBD5Tfe5pDGkBiwXi7vPI7DPblX9YVD1ssgtSzmvT9d2FUbDi6tP524m+yGcadeNksDn
siqwIOWfjnKQplhJYTN/hcpbOimX6YTdVDq7WLlPK2yo89xcfL8nXDiJ9whr4NnQxCVlxuh2HjbW
TPlZGQebq1zgcR0wu8KK94m6zLbN1QerG499v5dMVRgUCgJjsMwymAKfjInWU25aS/lqs65u0XnP
G4uOBpCz4sPx3J60IS5LypdbYtBNlVN3wLJbK++uxhXTVm7e2kGuXBXdN6O4it0HwivAAStJnw7j
TX4T6SaAaibbI8MuOprW2pEccDw1K4PyE7dHR7mLNWzGmvIbVxiPkXaxiVJeZMOZ+91smh1qHqKd
bUPbVViXha6/LFiZW+Vp7jA3t8rl7J28J135nrsIp1uVOvQ7IyJVvp087e7wi99HQ9MTYLgJp5gI
kQULs9pxdXixzNFG0+8sYJ6bc7gU8lz1XbvzTGCbiReJVaOc2g2WbajA4s3BxN1i5q4wdUcF7m4w
u2LLqibdB5sG685UPnCkUcTqKm94pVzijvKLZxjHaTOBaFNe8sj2DlP9mnXLdAhV9KCwm1+YVhuV
JrIewuGur82ehYESsxpo+NSt1gZtjwI/sndxj0RyVt72BpN7idk9VK53XfnfdYzweYQjPlTeeAeT
PI0Deti45lvc88pFL5Sfvrdw1icJHvteue075bvHDUaBPXYnsh7DrxhzPr3LOkgd7PrKtx8qB7/A
yj8oTz/Nkd1khxcNEsxqNDkMPJle5tl51CsyFC3QAP4II2ACFpAoasCk+AEzIIFKEQVK0AKSwf6N
7vlnTVEHBPgBnQ6hrXgEmSITZIpRYChYgaIWzIpfMAMyiGyIBqTNsWuBcaAr2kFW1OUafVd29EXy
oismQggcoVOUBMwV61JxE2ZFUAhBKWSKqaArugIbYbmyFXEBHYhgKfnIFYuhUFQGZu/tuk4YA/Hd
zDVM3HXksLPrJqQbrINUfAcd0MNY/AoV9yEHAJEAgrABQvSKDOHnRK0Sn5o1/naIx4ecQwFFbd9u
tOvuVyNQlDQphZto4E4kAChIGCWYEOj/ruG6LOr2y4kKClPfJTgKgMXYG1wp5c1Y1XgaiGNknWK0
D/RiVPSLTHEwCoAYk9pxfiWKkoHZ9b1W3IyCdnXyl6SR3RQc1HvTs4jehLZhKu7GqAgcbeCaCN3m
aPkw2QxPgDocRewQlXJ192/Y3JPAz/r3zmhDrLhMTaiQv8cW8kemGCB+Dw3Ex0HJ7RTIg2KFkH1Q
KHbIoigiNkKSXMAVydDrr6ME1kgMdMQDPlKz2LiKRiIb8Sqo7jcuoBLFwFo1qk1sKYrJAM6kuHJN
OggnZOaaGzuGeuKyOEnFQZkVESUFjVIaMFIMRUupDbgppOWUgC5Y+dCSNEFkzp8tmJVe8VYMwCuV
IrAAUbG3OXOHNcKVl0xxWkaALYMit1jmsGxyt7pI0dDjNZZp7dXjk5By2eMl0/GVEcyDDKEDCMOI
6hD7+EcBqMTHKxVOKCDc9Tv6KYg1FSnu/38blgOuhz93vCLlfh5SUwqtHWI3yqOu2DfXO17vgy8Q
od31Z/r4AHN+XvEviOv6c3Il7lwf8D/f/jz/39/YLDaGd/h//hV//8i/r8j1Ds7Q/94SQfvfuA3h
AkenNTk+1H99ffW/f8j11YwreOjnhesrmOh61+aKK7p++/fJr9/+PMv1O2AdgI8kB+nBlx+RArl5
RVcdyAgxDr0OYE33EpKK1Xch2oe/3/3chmkFs8rPzykiK7pq//ee1+8itVL/3NZB9MI/bu2vt/99
hutv/z7457V+HvfP09iakvXokU58B330IBl0nbohuv35QxrSf5f19bn+59uq41jFrMTfc31ykkqi
rTHZz9lfSiEMja03iNsr1/n6JVXU5/j/QqB/bvu5y/W7sndPblb6239uvz7+etv1SX5+XKhC2fsQ
z3L97c8vfl7s57brXfIrou2/nut62z9Pc/2RAIpmpSsCFR2Q3c/z/f13rz9fX64c6nRZ//M0f+/0
X097fUy2+FDjhnrnVE5/0wF22eiWRtq6+tENE8Zo6ss/P4qpJ4n5n1+P0GYXaA++6rgI6OHXB/18
+ec2UcmQQDvLXv+8wj8v8/PYf17qv+6n+yF/089zoS9sbtqb5Xrz9QFWPTID/OdJ/+f3/7zI9cd/
f635pCzPgCH/8y34r7/rP5/mesefv/V6n+ttMQqyYHTNbxz51hqdLzJCnRHaqhx7Rh96Ybb9XdSP
yfbvcjGaL5rd5eFyjo36+boaVIq+GadVdYDQ4QI6Vd2HIjCyTKOlyJbNMTV1EcuIHtE/e1wHO6a/
7XFGhnS01Xd061qLLbZDDJSe2UA964uR0ToTXvEkSFYEMJ3uYKs+NUNCyxHs0solVGI1daj/Bifa
1qG87fTqbC9cOMKBmrkr5ru5Jp4oDDdAbICGpj17D+aw9AAbJdedN8IjrqSEirkrdPHl59OTXgOy
jhtEEcVUIS5q7dWshyr0iiopys5FRYpWm0BxLpc6PjmooM6RmsNUZscUpLgUOloAhtj2BpwNggBK
YabodWCBSL6vm+EwiRkq17iIewt2+B4s2Mp02K5O7iulCVubPtORsFPoGF4XbYEqUokxA5cFW33e
0w1xZHRs0lvL0J01Mx8tCLWeWS79GEwtCP2XZ9PKD2Vdn1Hp1lDLrPdmbG7IbMqxrMsksLm2U6Gc
4oiJVBrTdmPHXpEcfZjj4URXgj1GShtQE1W3iVJ9JUymACGu4e3Y8N7ZvbknCjV+ipgh4gwH9xpi
8a/ZmHfefJvJ6Q8JTcXZk/47M3XGo9I/RXNG2lPO85SpuNHretoxOzsZksT03EzZt7TxayP/pCEF
pBBUBNNie7sQI7ZW9/veYPyttd4usRzeaYt2et2NVkBt/EItOW27RkCN6rsvN7krIob26AJ5rEMr
eWeSF/hgaBGqllGjMocM7IbZRyf9GKAqwqaagDGECHG7hcdNCGKfbz00GoFh8Y9H6Br3mXc/JT5R
Hx1/9LSg+YywAtyIkg+63pqEOBGUo5srL/IEYwPOpd5gZx9rf3ri6TbtdFZHkJE6/TmPl29G2JTJ
HeOBxvroNTe8VMbwuyE2YW1w+q2RAUJqmZHKxTHACAtOO/sp98SYgnhnvCFW100b4kK3ppVpO2Km
0Tv3pE7TkGWGY/SvYZIh5idYAc2aRD2I8dHjtRyUZJuyh6s9THK+aQcbHZ22Baoe3s96v1oa71ed
l9YqEtHnLLVt72naetSpy3TzTD8hPsYlVi4//tKU8rWaCOPUp+XNb2YCqqy9rn27Phl9RmImB1MX
xdpPxf3Sh9jM55xwPPk06x7+NP8EZpxAM43OayZb6LbZ76zRh+3SUBjTeKy3mvdyZdHZKQFRbV4O
CvNCL0SrTgun9HrsR5riun4bTXQnACQcBvFpNxZlD8i7YGgfu6x5RkwPXYNOpePX73ovL8zQMKOC
1817+VKJ0FxbXUpnPBR40DNS8xZ9EisIJiHyKcYdqRvDpoRfIRv9wUmtF41AbQvbWp6zR+qKRmzK
FE6Qp0fkkg573URwmefza+TLzzBqWqbG1Ve6vC1GRvQi6lCRkJfWGbAc4meJ++BYJr2+HY++vhWO
9D/7afA2tKumGTFeSgb9ygmNPzhzN71w3tPRvqDLfCVQ92QZ3K3Qx7Mp0N/1i5UGEklLX3enEH0I
ral5lxF1s0qWMt7Pvxy5k2H+lJXDB8TleCP6+c5Ktc044Bl06CRikmDtthiEQXxBJDXQYG3HTcQx
sW6rAXVc+il5k1ZtjRAGm8UBZm8MM4spb88eMRbU7C5+n646mvW2LezwHjVKH4yhD1mUEbIzFRuz
xD9danQc8vxtjIZ8o/u5UsbTjui64rW2SS+wITPnU5ZsooxkDacluCSD3yJQ2QcQbF+c1LiXk2pO
v0pH5cIlGVZKBBGJ8QVr86tIjN9dQ04pDdf1IIglG9wCx8xAuVaEQCR1hDRezlQrnqM3HZXCVKDr
HOfqUaTNpenmdVHOp3qg0dnRsDKAoKyJ7wUsZNHANdpg0hz6mqK+ZW5FJKNjbUw3Yt8aTYdK56KA
ETxz6i16EdqjvRORt3xomaq7nYt5KK/gfNDYMt1D0zifXVIHYDjuYk/F/kJejeHyrqKw7zcDPNut
4403PZP1CDL6puGqGwxmiq59JPUT6AN9HK0HdWCX0yY0td9ew4AvlBMAR5PJwIhGyXV2TL2fLH3Z
uX1h7SrL2NnLeM7i8rmcxNbSc4ToMfKQucnfE5vDTKveyCxIb4gyiL2VXTcPaICfAMO/zEufb6y2
e4rb5Xc1Oa9Gha6G1nDhNHBMpvNCrGJGw1XvkLLqjnOuamQ05P7QNmIo41jdIQtRqMDVHxMNdwlK
tXem9h9+lD859XCaHMgXYkTgmu87K3/PJo4Jwkq3xkBtYMpTvCAimvG5iZamVlYbd4nWbsyW8xOS
MLA6dt2oD3NmfcnoILGH58G5+TH300fUMROEQfHceRVtgoSJb5H9Ht3k2WxUltbynTKklZG5W2Ry
GKziifkqEzlRPdS4SocEWIPMdL6Y8SOor35XLYkMMt0cNgWGV8uPPjuvO0QDthy6mySNElM69u53
Z3WwSbnCroYeCUNpMX4SyC00a1w1pSg3ofII9eV9FhEgpCOMCDBF7SbHP7wXHaHdDWPNamJMj0kt
WmuzVa3ihGuzZhybfGC/HCJot1xjr3TUTR0S0u1mx97+LQqMR2KEOjIMB1G/JnXWwMDIX/xWO7Ly
PSZtWJPx7fLWRxe9pkywjV2fjvupIl53TwrlFo64zSKBVCLBcrUaGRN+xDODwcGtL4mn1AsgXkQ3
A/7xT1lVPeaDiZrBKDGpcPaOXvid59NNlY32upzaV1QhJ8Pv7wYPbMEw3td99GEXClji04ZKx/zd
9X30B5g918QlRyvToje8cGxklgDHQzOmaXWwTv0UeKY4cUrurGFeDrAQw6q44A1AbYMZCM8Mp8vw
6vS05Zbcm6CSVrd5SoMElw/vpoWe0yyip8rJv2tlXCn6fER6DXWERvy+jZmqIOhxcS3gMUB3Xkby
iHQL+M8QfmCD2bDkGlvgClu3k2ez9c99VWcbUmUdLU/wfDFaNzV0BVioiwx1qhe5xMgtNk1+kzfZ
5W10XRwEBSqrzWC4/qrDw06fhclq8YieGr5FhpgJDfWKUKbkoZdBHzr9Exc4Ksl7/0tMw3Aiu3EN
LNree2H/pFkzuzl/+EDzu4IeTyjvOHy0nb+NpMdUIwH94qsUGZo0LVORvILUg2yek4cirEET2ESM
z5j1IUgtsn2xSO/gLfkrYUgExiHNkTU6cGrjeeT0rCQXw+Rk4ceS0XgLJpXDpUkedJafTUeCODqG
jDFhc4qS6g/J37THdcblmfkcdt4FwckvfUKVssAinHVMQmECiNEtz0PUHB2KxYgmm/SjCyUIYSf2
2UiyF2rtF88x67Ud6eijjek3XSmGLZ6cLh4Z2qEzbzJvIFaRgBTXudeilPa40yDdJhi+HtdOS+/W
lgXTJuAiK8ujBnNyoExR8kdufas/2pXerpi7ayt9Gp/tagx0w54orDSurS77YGe4w4bKsFfL7kx6
48xcf9ESK3eM2W6B1TPFXGK5Q5drdsy3da98RkH0i50yWcYZtNRYZ+LvctBof4zQ+EwqIjkdpoNJ
3B9r61LUwgJNi5g4LyhEFztCcEc+jI8pJ13sczv4T4U2fDPaMX1Cm0lQR/K+mXFKr7AaBb2M7lJp
WYhImvepJV2zXB4Wk+aMrD8aS0Ot6iMag6T0XFtIRqc6fPZGBLSNiKg7MeWjlcUA7qHlIOM8RJzC
eGXZS2deJaX9mQ7kXcuR4NuIUGbLnJ8MgXkp5QyMeYczK4mU5OzbRlCyyUETs0eMiRRMnOljmVS+
4nPucpYWxdgEBflcK2sEFDkV51nFu7NJgvA0d+cus181GAMWNjLkqvLN6I4EDjhiYgxga49WZW2l
xXaMRarCGOjhA51fPOXdHcOgzjIWNs08mnH3LmPzl+Fo8zY05KOYw2Du9XQ9RzkYzpaK0PY5+itt
9gMKk4gzJKOgMrlYIOmrMvOPybhiRfzMN0Pt67q5ShrbWM+GuE9Q16/ixiW2kNm95nOUuLbxaXse
mPiSaWJWHUxj3MvZgPts6A+N7SOd0n1ExSbWuQz4JA8IksTuNwiw9iBqGYwb5DciinR16VEHpPVa
95HwIO54S/Xm0Ib9UUOg2FSI/rq8fk5z4F+CuKWWOLqK+hkoKzN43WhggSnLX7qB3rlcaAW81dbX
jCSpLqCoMbDCJ9YN9245vrvd+DshV3lhqO0Y+gf6TjL9zDEDe9WswqnF1reMDAQ4eGrrUWbu/cAw
dDWnxVniWNKYUa6q1H9PbfQn6J+ewv5hsASDULbuoL5gtgs33DBUOue2dbJ0Jp9whgNnmTBqCPeW
JLejBCxBgpG4863x2ZDas/AHCNLx/IDDTW5AG9wXoYJdpuGBrdab5z949NoRmRQwbZgjr/s+pcCm
wHRcfEmpAT5+tG+Qja1kO5DxHKMfwvWcPzc4QG9EGu45JtdtHZvBlOrsxCSCN/wGZaAZDp3nG/JZ
ELl3+PyiZAn8Ae9p6QZjI960PL/x2sHYhdO8q0BYVzLH9NK4A5Kq/nfcdJsZgiL1BZ5wCowREpzC
VUKvuBXZgUraPmhKeSIT8hwq6fAyQEpzX8P34b+VjYkGz0u/Zjd+IzMiAFxa4GsZiCf2DURX8yvQ
zZxIyl0OhmRVyhI2Ha4WJ2W0Zw1vWcmEPWTauQlTPjXfaVU214jbUcfC6e65W6rEV072PE1cve0K
QWs9UnJI0oB8ryPAOh5KREL+jUUKfehGkPvqSx/FWzOzE0yv07HOjF+AIPZhnA5s2tAjN/3vZJyf
M1RsW63y/VXDGQ+RzWVv6HMqjSNo4Hnr57hV5yRC69k3TL5A92tVGIFyDCziilfkCjIYCOmFJMlX
FeYn4aJpYgtGdnNo1xCIYPRMFfhb6uxVWxlfo4mpI3/WmV3vEL59uKhZ3GWif+IXh8ysvypmQFu3
yr/I2f2koh63jRFfFoXWbviy7tT8Xiy3LWHt7t3E1ZRT8YJT+TMxwq1hyz8gWS6hj88rYY3S3TYo
pPsCf+o4t8S2LA27+Mpsb2VLnicfFl68eyRBxk5TrfC4nk+5LXoI8uWwTRAwOgybV3U9vnCOogaB
uqiWQydoo3nH41bEhUSbLI0Pei6e8aBqm4Tp3wskyRB9cXjfx1/+9Np45iv6mSe3GKg2oa7Y6CzW
XRgmK0QdKJLQUrrsFih4OTfR7FbNrmmdrfkuHAP/h/kyFYPGG9o+VLx5NAXNey3PZqLIzTcJ90OP
RrlZ0GrxyfjRCQvBU7Q4e13p3qwo7iiFV1QADkcWH4eB5gx0XUEfDtejNO78OLqvv1l4wwgxX2Oe
CDG+zy12ak4L0zodGyQE4i1uO5CHRnWx8/FpQqcAGzC5S115Mn10ZB4zWYsx7IZN4GnE5j3N5qP+
iZT608W53AkOzMx+cWPn0XBgekfJOQaml/VYUPL5pms5W0h7QzSy70zxNvT2L81FEsL/dcBUtcWN
q7C5XP/dJTFXwpCHZrhkjXPuWACIMiZwvNffQ7V59bTotAAxbcjGzgxH5ZV1v+tmUlqBl5zYN2y6
yLVGgDpCEKdWhBwtVDFDWfn7ReCmspkgV2H/q7TkfQ37ED6AzZ5meHRBTSKy6NYMKaipFNaLiSV/
mKZtrCL9pgAA8CcM0t/T6jfgv31qZyTUxluR2V+x19KnaknAsXI92k7JzpjrS+ZkihybH2o54ScR
ddBU9memk2xrMIn17SQgsKon3N78FYflfZvYAX/CEXaWCw2hW8hK06DfZA7SjQT8xWg+hL2GOyP8
s5Tak6E8azh2nrTsQ6JxsBeD2HJRU3MZaDuLemP2+m936A+GD1h9BGxSldlXH6o3O84/Zl2+ZiVW
ldLEaUyw09pLxsucjecqTR6xUHxSQnwKJXN2K7m16/ljqKORLE4u5FrhA2JcKnLdDRd583DtVE5E
RKsw95nWrEiMG1TrdBPiD1L/EjVTPRV5dEQF/VB4I6lCQntfovEkGv8m9suzwRIOFGXXVxUSg9FA
VdMHyZi8JXlrrf80dv3bNvNfYV2HFPDVfaE1KyRsLC4O7pgQ84fTHJdyDEJsrw4dvTzT66OZF4+I
IVcliVFGifplHrEwxXr4mqaoYu0B8ssyusdkITpK1IjptSraOU1JTu26X6Z05bpJtl0iFQ1ZfjpW
84F0/FYWoRckHKecIa+4HdxAGzZ+WZ2TwYt2Rpuu3XGIAldTCP3logHEK3MJZtI2A1JWCa6SEFrs
HCIaZxcqSrm3JQpzpaeePCx26p+qTf9hgqioME3syqnoOIrLs5m/QJDZxHl118b9WyzRvqpDkBA7
wKSUR9vI4UChl3/B7rejI/4Wuv2Fzu1tSOw4uwRjZHXSAzutj7lVPPax8V5MDslnfUxZO9Y7j8S0
2FL07jJ5RL3AdVjQlKF5XO/ZjT32c/FW9+lvdr9PI7EZBxc/iFku4QaCwJtdn9o6fKc8GA5xTIkS
0qg/aZ4VtOio1ojtM1BMxr7ViC4SKYT31GiiUzFrp8qttQt7zdepoLe7DO62rZNyg9JiZE+PEAdD
DZ1xK8/2ZXsuK40BAU8Aw0r7zb53NQ/yyUpCbz8t2qVmV36IiowmphfdyGRk00hInwm/eV2niO7r
2d7NXaHfaDla5mZpIiYRLhs1qPi7ItR38+w3BxsYL9IJ3yNyzCwetJnYnAQyx+7649/bwmKfcl4y
vtm4eUIeZ1kbXKt6m218Ue3y2NtE5fTmWcmZwc+wdVw8VY0/HyqX9E7hKXCgDhfbATZgDtqe/2e7
6BSqA9kEbaEXa7Y2L0vedjtJhd6OXMNkSwMy6R+Jof4cehBQicPVZ9HGg6VLf+eGf1x3BvaSMxpq
6BsvXSORS6Ii6PCmaANZw5VJae+M+jduYE4aKuwiDH+ZqQU2x6GFDlXJ8rHIxwIJFlFGF6rPG5wj
qnmuIdr09m7o/o59A/MLJOGZRTgcwoO5JCdh0bHqfePVzy4DUgQ8wudGvVyiJjCmozcIRD+AX754
FkQMr9xb+G/Wck5Pi3Aeivq2TsEwoKx5LCMc7hiZDm1t0dJ0b/EwrlrX+2on2+ViCMnLzu9TNTrw
tYK24dQeLRGNuCBMheotZ1KF+ptBontsogZA4YxkDaEbp7V5KKX1TdwJuzf4KejEmyymE+qEih5b
dxxZprsyZox3IKRu21S+TUVHOTSl2BrN4s+YLN25z/pdRHtb2OyUTQjBvBdAWHBVBX4s3pLZPfvR
H1RQ6REKNF4ENpx14hHkp6WPxfgSmthSpMceLY6Qx1ZYvwGIoxKuUGb4YOUBuY4rGDK7FH75a+az
WmdQ7O2MFgs0KHunJ0droPviSOvCHvvJEcVrV3h5oLUKP6yDoIg0WGGe8Te0IkWRyYcYsWkXe4vO
IU0qdJq0PTH+LjmzEizNtdaQdO9cJjvLdiiD1mlnHE1mYVvhOZ8LhsRipFUZSoYrMuJRZLWyEZrY
w2kmhKUyB2vqOHoQLvJJzysKVbPBWQzpZ2XSsLLrryxt7lq/HPf5rNxFOZ4Rwzr0RU8EYMRgqlto
PpHF+znQ5ONqU2mYTemY5VV8iFKpCmjj3Xbwv9KtjABRT+2dKNAsjQbyNjV6Cj8aOiwYlzRq155I
jxnTIIbKKIemRzFyH4J5ATJHs3MQmr+TF6kpBE0x1AQ92i01P2MPR47Q8hs6fskyjMzLOGB80MAw
OEhTobxbTW023DcFQ6DO7vhoxupIX/4c2XAVBvo2U44ceaStSS1VH1KJhYbd1C5uLLADQyLOPWN3
HKUsYq7h4rFJzqUlbv3aMneWGMgumKvD0qQYNLIyiA0LJF/ExSGKrO440m/PPCwNaTa9OCU+UNE/
MzXj8y8XYHN0ZMOkS0lIpK3OvpU8R/SFrUnShTDb9diUyal3mZ82LU372py0I9mljFp8YIE9ck82
EG++XwalrerPqrePizzYGStpnlQvpbOYezxnKUtYNd9YnZoJkSy8GvQC35abAUm1cntVDbTVrJjD
QhsJMGXeWPScaGyzHPulyLGNuXoZgjNdlwaUCHus8c1yinY1kTBOeJtPvEQ2cwqbeWuvLcsyUdE1
J/y1r73DexvqvQNlL0NDw2m/KaaX1uE/bmxe0sgwmMFcZlljJON48tX2bTj/GL49mpLEgd0LWigc
UQy6+VSCOOugPIJECKDQE7k0b82GJVRXVZbLrCdwPJTgaST3Fhv3ldAKLTAGq9wxLDZju9ySpgJ9
RPJ6zadwrP6hMMJApvMrOIZTLV0JNSGt0FNirSBHBRs8AAHyXbmT9scqNN4BO/pVm86wcb3hJmKG
SuPQN/wWgAVtc6f+MoihWeNOuJPKqeuF3kseSxLdopL8haauVz0aVOKomv1QHtuSI9kOcU1xIkFm
qc/W3LPcTKVxcA2cnZQVNsecVetfU2R/CuOPnJavoWzu/ToNbLu5WzqHkEPSaEUXfqLd49GW4WDo
fgohSxG+yZKZU/E42igvIzNmB/9UGsugi7V3v7U8pAqtWLPeISmwNDfIF+93nFnMdBh7rVHGUmss
1CIzFSv72p1RsVYWxGpvuGyTIhXONw5WnFXC1scqB4rZqJq2Wq3tiBZ47LVcbFvvzrA0CkMxv8gJ
QFUn6ApP7f/h7Mx660aybP1XCvV8WZdDcGp01cOZR822bL0QtiRzniI4BPnr70dl3a60s5HVaCBh
SEoNPDxkMPbea33rUzcwEfFGfHdxpcAAheB1dEFoVBFfE9V9LTxGZM4PUhjvAqp9imCeisOgn4VN
OdDjV1slocGe/SBrN7mNa1wJtcPYgL3KqNDz1sNX4BFouqNr3ucD6X1vI8lI7DZowQ+x8dTRFKjt
IiQMpvJofjifhojyMCu6cosW5JtB6S4TfzprPxVHCN/3hmiA0LjQbfyZYIU6pH9N7Fu3ghpH87+p
3k1n/N4RnLEvvfFgsfbs86qG9Vl8x1Ee8bOYS4yAytj25QOvKOOqwlckG7fYJw4Yz7nd5EZ2KE3Y
QjJy7loVZqcaXfKajMGYk7yamvDMdUTiVovXJunG8abBmiUkQhYNOivpv01TfcsTNmMX7KwwlaQw
USt0IM1uymp1wVlG1z/Mmjtzbt4yhRakS7JH2wyJVmtpvSa1C6GvpXGCga6/rbx1Whqv9NrHFyM+
MH1Fxm6Im0ExZpt19er78EF9EhdzqW7axZmTWea8j6Ha3abLPy7dt9II/dPHl/CpvA4unQdSA3m1
KngCXKAPJQJxMrbtBW+a7wIDWrsnh2nTtKzDUWM9ZX2acR2Yz6pJxo1l2/46dg6Bh2dMzOFznCZA
ZSQ97VqV41ZGFDLlOLMXWkldt8dWq6fBb+a9jQFpOwBT0rmImR0znYMF0u65eXARB1iUugDvr8Uk
ji0ca6yHyp7KK6+3jlT9zdAEDwWcb7Oa8as2lrzpwq5Z5SlISn4eAbzRMd5ox+xWRhNNftqMOAq/
j70Fk9RnLJ/11mfHa33UHS9NW0V7UuTZCoEuk/5tyURsg4UdOTHK+agxdgMjVqsw1KYGWpZh2oq8
AWt4fcplr3dl2QIPi26Akl1jj1qFsgwdbAMv1sjpx1joocOmYZOj31lygbH5wZ3lyPu2z2nDeJA4
JuafgudSXHRUAngzo+Eui3CNp64zbLqqjAkeA//WWgHJJgPew+6z7lCaCcl2Y4lF9BVWfMeZ34QO
DtKBzpr98D0uUCLZX4m5QV7jd+z9DFT/1RSfR6f5JHPEFB0Xl62edK7OoUThg09zi878k5XDNfBD
8SoGiU/esUDLhbZDQJZ/sclmKpi/bIfYO4ZIfkjO1p+sGQtf3JCIUtScAF+8wQ3Y94mxxilS7HQU
ZJsxK54gRDA39XHyIyNHTjfdDg7TA1dEX5M7FCisKutonLe93W2MQV4BjxETVfXHaYhuAf8D9acX
kVsaqY7P78QG9VxW7ruc9VWAN2CXukmi5IwhuVpxdRoIgtSSx8fVvezOmKPcelmCpTtXGDYH59C6
3dGCmNSX+tGYZuvaowWyG5fHQHqAS+GyeXfe7dwBZwwrwqi7mT5XzsOA82YDL28RPckgOXfM0ui5
fbNF113Qf7LaB9PO6Lpwo+Aoh4J46zK9L2q4fDFrfS33SlhHbyh4lANI3hZW80LSKNY6jV3JNt5j
t/+Wi/x7B1GZq9/ejy3vi0jHNT6ofOfNClwtTcgsK7cGyUZsW/Hz2TVIEIGLjQ4DE1uX0zygWUb4
xAp7yrrsE+//g/9dNgCZYvoFtGlp+qsQxP1IWeXG71rpB2X7703RPQeTemQKAYWUNAtOesfcGXdZ
G1EOCGtR7zBHNfBcewK8kZmEwaov55aS32Tq7EfOuWmt71Y0glmq0Ikt06yqixG+kJwOx6A5Dto7
D/I0OdPe5w6qUO+VLNyRRwZAn/6QNk5sWNZ6XwNqHiPc8/K98tUzEUp0o6v6thU7K+LJyZpewK87
lGK4aoASeGdHhifbPkiR1Jmi2cVsVNvGL7buYnNh8Xnz7XcGmsE2mcOrRpK2qSzxWpTxPWbh5ARD
6KTd+cNQfm0AhLFxLy8eoMC8ast9N7lEQJT0yjoaP33l7a2RXBDVNe0uVu0DPrCt6dbc/rk4SYrS
uGuJ6OhBD5Rh27HCYyTL3hOIa5gWuiOxHLxucIrCo4vD9pYizIu3xjRigUjCM52NtVbV8hwk6Un7
1VPSyDunJ+wbqAOHkW5GfLSbgG75WtLz8wDmrlrG5et0gqHnO/kl89r7GNbtytYNEyvNEEOXGc2q
Yt92BoCS5rabyYaqymGHawK8Ws6mrFEHUpHYt9ITTkkdXHW62gbJfE3hV6+jpK22JlHycUAMSWwi
VEdxZAFg3MKveU4pFguN32VQbAG6GA4cm34AEG8xA702A6wQxgb5JpP9zevaW4JBDiW5LNvOYr9L
CqBHP8gx1lVRw9oe77rY+d6Ic+ywaup09BmH/QjRONTChVg5hO/+1H2j+SXa4DMTlL2uYmYl+dmh
KE1ithE6tm/9TN+SNHibjj1qD+vYxAV5O7QHvNK70zZmONpTct+Q6wFXBrSZtJ+VhnfT0jB1SzAr
HZmFYeXdVLPzGDnZg2BN2QV+v8/lvA8b6xTxJBdBtu5rBmQeyKQsoxuJBS7DImG32tkgo+SzIGaz
06CLUfCMza48pjWo6sHa+V3HroRmY1gRVtYYxUVo+Uba2FuumFWQPG61D0Xb99w0E1aY+gu6+7dU
u+/9UG8jSOeOWTR709DMyyZAhi1Vu5d8pyXLwB4DGc0z49ap56fE9T9nvj6YtnPElNlujM6+pKOx
4GXR6PQ8EF2F1/byAy31tjUbHhhKrodQ7NyWJ6w5fkeyflfk34WzAA7yI03deyxh5Gl29fMchRsJ
+gCrk/UprCVqpPBr0uM6Z9J5McAkrBDakXpe6otbBo94rWhwl8EnUw6XPqpvP1D+//dV/0f8Xt/9
hsFX//hPPn+tm0mSsdH98uk/nuqS//5z+Zn/+p6ff+If1/RVorz/0f3pd+3f65tv5bv69Zt++s38
9X8e3eZb9+2nT7YfeQX3/bucHt5VX3QfR8HrWL7zf/o///L+P0o98LxAfJyq387U8hf++ZPLS/j7
X59T9VpXeFV+Sj747af+mXwQeH8LGM245B64wW9BBX8Z31X3978aof03uMueHYYCo5HvucQbVEgH
k7//Vfh/MwHsicDi/9i+73AY/0w+EDahCI5PLK8nbDMIOcL/fwZ+eif/9c7+hfHVXZ1Wnfr7Xy3n
r7/PPRBBGLq+65gAQ/h1ludwDM3rt4e0ipfv/j+2ZSY5JCvv/JEP50edvqXgdK1KHtxWo8sDC42T
O1s11kxFHWNvr8xpmxIxt+/FeP3d6fvn4f10OOZ/czi+7ZkkIbg0gyxe9+8PJ+ekNHZTumfHtQOo
OkkD5v51mPzm1qy+hU2EoiQoO7YieMFgsJz+/O8vKQ//SoH47Wz4wuPsomAii2I5vN+djRD5BDs3
X5yljr7W+P0fXXLjvI7leTSp3Eevg6jQ0A5yscX/+d+2llP9yx/nUuFacV2Giab45bXLZEziPrfI
bi1H91sdTfl+2czD6ScyS6b2k5HF57lc5bU/n4wse/PKD2sjedxKdHtHsUzCh4bwNar58G8OjrSP
PxycRe8WdZNJlOnHwf/uzIxtPpCiK8UZvBY9TdV+dYu22bUE1+5KldKyUXQFYwGrjBC7jZGW+6KP
SVEc7McCxQbNGLwHOtj9+XGJ4I/Hxd1ghTamycALlvv19++YJtC49HUqzgnM533ckmHHfgL9bxT+
MPM8/oRSe+/YhbHJZoEJoRjcExA698SNyHTpoDJhHxyFJ6Jop/M0df4OBjPucwgut6ZF3uKwERrh
slOzOE8+80AvTq3z6Ok3L5EehOavmJf8Ax5xmm/kdCRpXL94XfjJyGzxQFlzx02WX0NCas0us+49
MyMP1m5gr0/3fRz9UJWQ9xHCTnrcgXNMMv+r4dnPpl2Flz8/W9bPKSfL9e2Rl+J5IDl8z0dp8PPZ
yqwk6os4wgcJOAWYpxIbz7Xwj3Ia0acscwDd4gqokYEElXwFEwcO6395IJbFymNxp3ND/XKjxRlP
WtJdxdkNuvHUm9ADkH0/zL3eN3b3OM0AlJtJnWGSHcFLHhG966c/Pxl/vHLI2iJAxiV7Efeya/98
LtIOU7HHo/o8EBVp2Afw7nTO++mItvNOpNmO9+jfLW9/XG35m55tLe8Ddgf7l6vVHMhv6OxlbGy6
B003aGMo+7GOg7s6KgHOh+Z8XuIq7c4iOW32ryZ+JbmM/dme/ptbx/7jeuOZzhLgAu+SNyL45WII
KJqH2bCcc5136MlGh+E9UHq8GCQXhA9mML26PvvMsvJRbKcjVv+humIhnI/IPtMNfD7KPyBShPK6
7mkMpgKkYfHg4ME41lik6ApjAg26GguLmnY5O3vXIqmN261f/fmb+ZHP8/Pi6ZmC5ximJz6wf72y
I9tiwu3l4jyKqT7jBYpupYSj6Oqk3OsMJ3sUBpfGoPNMV1ccC+UCFpi8F6du2gcF1mtsTPDYfV6x
h2TS6owk1tdNMhz70TnTAzJuChWTkZyEG4Zu5Kv2+UStEYNU9Rm+dMSmIMdW6T4LlTz8+cvz/7DK
8aIEKkH25a7vm7/cLnkRotHP2cSj5WkP2miYRZgc7lj19Zldah9jjvrzP2kt1/+vZ9SDPOZaILgd
+9f7QzeBhHnSOufUDTWxR/F016Tyzmpa6hUXbH9Ievme1IDg/PFPsICc3/K2Kv/NQ9n6+dnDg14I
MzRpoLBD8f94pzZJVxdt2xinLmK+iUnpEW1LQfUboybQqd7bY2bumoDRFEYj52orxZOQKd4hsFUP
3YOAo1jGjxUN0H/z0HZ/XlGXY/MDdmOO53FLC2fZw/3++dPkM604C9VVGwKvMwp/a7ldts6HEsR3
HJLm2mflAt65khWszqDCNg0igNvluRKPhb21W99cEb0OHdmlUIR1tYz0nZ0VtrRlXMJpai7jqnL9
gx4DqI5MMdJYhVtt84Pw6gRjxuisrd696JaONHnV1k2Qeu0BDlZICnZ0b6J+beIghKPr4lhoiF3M
AhPZhWmieCYXOE/KdF/miGIknT22R7TN59TeZMRVWOCZD8C6zbvxkFp1ff7z64y38OcrzWXr6/MM
58YNTcfx2P39fA6rQJPyXjriFMcWw0DX+7TkfdJQ8oydV5W3ZPeOPLSB52ZGh1KcY1/XEDjW7NCQ
O0cyhwKV8RxpTcrslM71Ct0UgClnorCigVKQdX1KuzGjty9eSlEe5wzjDwgwhPqwGU5T5jmnEB2y
Hhc2aQ6zHr00+c8aCgUyjVMVqGw/euNNG2fYe2I4SZ7hq1MiCLWSIdnbM1MQzAFawqXGpAI2NcRx
/fG5zgoHdPNCWJGoHdaNHwS7aAa/gWXxiIgAhkLj1Oc0cdArpTI8jfoA8mm6qcZ5FxV9ebbhi2Bg
o8/B9oBLaMQ+QEW8nqfgwLqR3nudY+xbJwP7Vj0XTT4cMSU/1IH7wLoG74ZtkSwG6DF6OxWJekxs
6lAAeXDFWgMylMeoKnchuJmluOtYQ29Ho6s32C6gEprNeGT/v28z0g1KFcAVd2N/mzsF2AFYYZcu
RggP2BleKDzkE71/hpNzAU1Lw9AxCdgGRGstMeZffJOBZorBaO0MZMrxEH4sipesyr447qGYrRQo
G8Nhf0j1RREohczGfK6HGNSD5SJY6IslYxzx0NKSqq2o3iu/qHBrMjbsysE57WrUmIwSGIS4w03a
O6jCwozWTT2cK6mwJIb+4xjPIXrzaNciQ9mHYNBP0zx9oqM1XhivHGzXTI5m6b1XOgBxlITttvAV
oucaXwfyeCz9CZ2ZAeAjhNP04ODqfsmr6VagSCCAZ3jwbd7z0WEj3/UPXj7kl6ioMIq6UbVtM5BB
OSIs+L1w1a1IwsRk41GWcj9qrzumQVvQOCp+KE/FD8YQ/YhMZoDQWsrtkJBYpbuOzaxbzNeK7Kgm
JDKNtSbFe3GDvXFa2eDhv4wNuresurYZSqUoEc2ejWq/ziMfrXwxEGIxTfKpH3p6+cQGGNHaCdT0
EJQJ6RWgYgxmZQ4qARiLJHZ5XNZHjAlyDavR2gY4gtuZPlYBJIprzdnUeBc3ZBbYJMHBs0xslOlF
vhg2YmbiH1e4rACulBFXashHVhv9CFOpSLao30Iy6FYh2Ji7MahvWMnsTUOXcR+TXUEzBV4c4mRr
o9R3g1vjU+R8zarxIcxT+4ITBfkElfQexnN2HqsBiXOBNXZqH5UT72OyhO86r2PgrtCzZJAqQu89
hRC4dUsgH4jNLBhPQ30s4/msiNBFsJcldIyz+H7K2m8CYMoBPS7ov7j4FhEXwYIB+1KI9o4XSEJR
Jv1jZEffRBhN547cVkMM4zXuLRPzkBOsTd5VJhB9+hS7XGEVUDYLEbyIHoHlclVg8XnrLu48JA9w
jsxVE7DxJtlD3qoq38xeWZ4KWJPALn6Eo2Ugy1bQXZbmH6Cysp+/x2Y1nqADqK2bO4zyUvklNY8F
atJnYAkvqQU8fhk+evWSkAuzDPBXmF8j5C4jbvOTq/iDGlnRumtZAueWBkDeF1gzkQuZBu+WSQ+W
aJEEoJNvZBcS8z5LyuG9i6hoLQsFJSOsX0u2FOCv8xWOmeauQSp8HIL8Qo5QdKXbxjRjrh5NnUQ7
EhWPgzG/JC5CLOJJSQE3/OLYDhhr2+FFMt7sS7UPKxCn1EYypnOPZJv8qksaWIdJRdcs1OreCXfQ
fXH5dChRhCszbrtakRreUYbWtgUj/xB3fvzUWw6wm6L8JEWmL4gko8+tEO+xiXsIeGZOGc2RDFXv
3BcNnVTmouFnmm71jROxImV+gZMGpwUGM6M6pAwRtSzoKUbts2aHhoYhlgfZ9/pSDuETAc0p99uw
d7QlbhfwqhZAupnsoUJADvEUXzQpG5tSkALgx+ZNWodIMuMWb28W7yxBTV1q96hUaxyHzrpro3Yx
J5MzrFRwNearJCh+91GcVVTGO7tbJsJSYoWAn1HvZV/5yFnmgv3i46xQ72otWjAmUXqPJrmridaz
ysA94+a4qzrJKbPJaWPogmIvU0+0uUC5EVmwbfPwBWJb/VDOIQYw7GdbbxwRAtjaeR4E1DNmWlgv
WZwcIFaX0lbv86QIpBid4VhFkN4NqiGEO22/BUk4UjNskkRM25rWKheJfR8beDs9l1oiBPjHrZu7
ZLN0YttUxRNo2OLiqMs0SOMQ1m2/YYAdTySpNFSLjb5TAcIu0cTrREXupbGNT6EkFzAyFhjegozS
fUMZn0ue+dI3tghrchxGKPNIeD5p03du7THHLuBjZWzH8Eurpi9DkcqDLkW/t4nFwhQ0fIE6Nq8j
C2CeGZMGULVmdMhnJuPNUlwEYlRvAB8hqmGbOec1Zoxe0zVqRfWjJOh6Exiuc2kT/77z2vIW5zrT
ja5hLNoHl2Ho5D37cGa+pHBuQ0LSikYm50IJpumWrE9IExpfVyeAYeLoTFvXnJ0dUl6MQhXmmR36
xy1IXMCXk6a6dLqNCIHop7Nl7jTTVUPjQ7Y7rS+DzLJtl2WS97F32QfVVP+C/o3VBvLSBsbJ1cRH
poNdQA0aRhgae7OiJIbs4VOPD+PGq5nHWCGRNjV2qQHx7yoTSXecPAtM8lDchL18a21neklRkhed
jeIJKZ9WAvJC1t+oyANIBhaaMUd4k7U4kzOECgwfHHTpHS0vm9BXHv52tmN4IjeEwCz75Dw44CHU
jJEwfAXKXlhSQKQzp4x2pZNm16mg4bDCMeJuP/5i1ib9vvHwEufu1yK2xksWhaBTubg2s525eFbh
2fHktS/ovJ2SQPSumlwUqFWwjXovZzYGPMrxIOpqiZRDFsaOJ6O1HWdGJ12wgNrHowrEy1B5b02T
Ue4KEzBTBkklNL/nRpRSkpTJZjSGu6HsSL+TmuvfDneNdOQ2kvMFvMINEE4KFdF9tY3wiLCI8WoD
B6N5F6714oQ2d5eNyTLS2d7SKc8OQaceaLQYyi99nSeHIUf2D3N7pSzvQZda76LA9TZtlbx43nlp
hunEITcQ5gZVyg9d4eIa7PI7Q5hnl/xI3/R2XqrJnanLmE2cS6oHHjE5q0fNLbvFcg0lq3khJiQn
6QGY+VQOeAl1d8RrgOBUVIwtUIxEiXUVLXwsWHdXw0bGb1a7qrcYzzwNI1IdqZ3PpG7hJ+RtG7vp
xdW5t0sTfYTtTu6gi286HupvZjl9663s0E/WK0m7Ft7AxCweBzIxNwTdMjppBFPnz0afokHNw3Cd
ukReSsI7ChcDVI4ICx8WI2g8hJo3oxaKLXaI3apuCLLAKX8zDcRwjC1IxanI3bXTKKJAMiAesp3X
WM8FQ7DqfjBbpuFkcVgQTnFzW5ugWcMZQuI7Z6tEpjkp9u2l1ZBDcsjzKzViB6yKlt2vByGVBNnC
FAqKbn1TZ6LbAqv2IUtwKrrHvoHJX7TYGDYhOR3ETyAxUtYiox0LYC9DsRtmfbC8iX3v0FB7xMhp
3IZip1OHyc55yCIxNAYU0s1iPC/jMSJwCnGtlXVy3epoY6Uoxyn66i4d2csWCc4khufeDEj1Biju
V1LkXkoianbCw4fTIQtz3OrW8OW+jyCsDiELOpXahj0i/k+V9ptAWCsMFO9UvAeytrqtFBFBjVJ8
5sFwx170DWZ1zZrEkzv2G2hv47hBvHUfGCluByWwP7jtDtMaGhWLSJeqardk1uzYoSNkzUkfRETc
M96nYw8SpH2fXEoMp873LJvPMsIOQMLhynVKtpUxlqM6th/NhNWiLKFtz359Fhkh4qWTP1JVnOZR
1Vu/ASHCgWIWdibWMe8Q9k0KMG2J5FPMFoseKEGUvwWJ+z5ql2eGY/o7NWV49f0noK4TRDviPKIs
2pYleG8vji+m5bQ7p7NhUgQDORFldF82+U0ajA8Nm2DWj05QU4avg8FSOUja9Ix9iGXRyHDI5Ww9
4KXuozNCfzOZ2o/SeXPIgz07yPTbEnKJbNNh09o7HebMKj2gGHXNzrHm8aM6CAFW/92p7uYiWTjq
Bu57fxsb3hp6G/1d16nhUyMGrmssYBNzfwZAh9x+y4eRqXONhRxsMjHF7RagPgjEIF4RyPx1sF25
9rriErMRXEMLPFQ+Ak/hNj4rrU6e533XqhuSZwlAGsN4XQh1b9v8TgKH4X+GxtGNeBXK9MDSo8Ix
+HVAQ3PRSGJzCqp1n1RMfEme4xKiSF6g6311pbXYbmp9Ow2HKLMRPWUuUqQhIZcXyvWKSzfg/Oc3
ENxL7AGU4zBW/a0oxSlYJLmD9T3FF0nShtD6G+krPOpDdsoBZhyCw8haWDMvY5/vlhkBh6JfBfiu
mIo9CA9xYLPoV6IpwYgSe5cMJNMOA+w+L/xnx5JAM7BSS+tg4+LzveGbdL/g7H8zwpztSUcqxiIX
mPpNrMRZOSle8JSw33q2LqkEZ5aYECTAS5/EmIC3jT9XZvPDilmeezTQ2RhSDrvBuguKm5inXLTE
Y+ShdwdNAsdQAVuP9vQBWzqGPDN8IGpyUxCxe6EFOj6iIre21BZQ6EK6RM7cyiWLDGWfkWdbC4oF
+qS8XTtTuI5C8ULH00RsgaSXcUG0wRZSHKwYZRrUIBNiamVsCiSD67b1J3hGqb1HoPZOzLl19QjR
Q2CWnayUjfYm9HfmIL2VbdbeNiBc5Ibfk918fFToKrtJ4vLOmZL5+K+vqw7GgjFPFqtOnVJRmcHK
Irfxt08/vkZR0qBkWfTgjUNsYC9A02mFqmwoWoR5jpMjzaph57Qk0HTL1+TH1yYsd0mF66rWMr4Z
bYN0NWWe/DaJbz7+cf/rI8+JyHeMJ/TscfDJGb0vonCGQ4+VGHqKGkm9jo0LMx8+9ceWlHWXSwiZ
eGgxJ2jJEmnSAjnSrm76ZgUKpTwA+UGSnU04pfwBtYmRL8nE5gtVsd74QCR2IczOHDyHCaUmLZs3
VWUlJnWoWCoa7oPxEBKQxdNaQBc3jEXCyR4mQWsyKZ7fpuefeElgZXe9m5Osbqjr4k1Ihi7Di4nE
rWfzuvE948115WUWCTmYMf0xl8dM7vaPWRbf9kVi7kWdQP+xbmnKxOt0ppoLYb+sVkxp812a2agt
hukJbsu3KSV0lvLkR7+YJjzRcgMtPcbFkGu0yaZ06VITV8t72khfHhXRXA+BNVyU7SR3PTIgK02u
I1JnAqiDK96U4bKslCOSEZ7cMdvaKnPORgyJIoiViVKcarCeFeG+RRhAWAZNEQCWwjpW3ao5nW/Q
odR7HlLAqxxunoio9Ae3tw7CJlaPIto+KlO7BGDPb5NTJ49ML66+3SWXIGiNgwS0CNUpCm9Re1eu
kvdm7hNJzdYC8bvlP1ouD5MohrZkJCRmKrck3g5mbhEX4wH0ennI8ylkxe703q9CdjQIGp2kjU9k
HWdHdOdrAwcTK/SMF18l6V7aQ31n0ipbafKlSMCEC5RB5rfH5zJBP8R4w72A4Xv02vbWTQHA1xLB
but717H5iCXlkHELB3uemyOWs7vKVD4h6YF17yYPeRG0kH3S+HlQJYGVVvIdhSEiUZpuJDRsmhZe
qGGjp+du+VrjiwaYj0av0K2BOrKQh9r/lPkdy/uoZ5KrV/jh6h2WGUntncrHIjsWtqjPblK/ylaq
W0i36WEeApTGE09XGAwv4eB/nm0b2ZsklJqXTs5RaQ9breNTPTonNqo4IAJBAF0ovLOuAGFT3OYg
Wq7jdGfPjs/dOMZbRpLhKmw82CbKitZMBMkOdeX00LC97+Aan+u4hnNTYq3ShXvA8WFcgrZ6JON3
Fxp1SzoZz398peWlLumfxAOFDwHrzzjNvhmBnSKqDB6mUcgLgotPGEmss6Xh/Xv06E7NjKsdgf2D
5TjkVgTBpm4tsf4oPu0a+mw3eFc6RfFdr2JyXSpY9bkTt/uS/uG1MQfzWojMuioT7jPzWMIL1RKJ
/PHFj+8ZK3e4Bo8V/j1DeOo+WdKpxxFlVMoMmIYVW4D1iKFlwjF/j34I1VvmLpSvAihIj4TrUqN/
xALqEIBTimogIYZJAFFtdEeqeO8HT9AV5AkH6o0zg9upq3ratpQ/h3H0nmAjhodWltPGryWWrnje
NyOxXoHNDJxDZ65lj+axySifi8gm6iwnxkAlD8lsfTH1l2yMejRaxHGBGrwoE0Oi7+NImBpt4CuN
sHVWbD1ZsEzq0C0GJSflbuRoWeSIy4qziJ1dkB7GDOBbWcPsdVAQ+3gPRHVlnI+QN8USUYpw08vb
kIJsNeqpAIKRJ6+Ol2DEMIzplKWAZBIvBAdn2CeiJryjGX9uhh697fIP99EDYvBXYQSspIGGpW7S
apkXKmo/0rP/+AjYEz38JrMVQqOY3mkXE+lA0b8JHSJ7tO9N7MtdzkoR0NLEyUrWKIHL7MZOs6XS
8zAsQznqfqwcbl8bmyGwsKMA54K/BHNhqDIKDPongXPxlsB2k6XZJANtFybWsYRahyCzKI5KUoTY
k/c4jd6rin0XsMfH+mo9ja1292QJ3I8Sl55mud5qV9+mWUxPalglkeI0OwN48h4HJDJ8oCTOSPXf
Z6fEUezxHHBASf9etkIffUxABkAjFvPZ23ile8xzutFtXP9wZW6cWf0PdOFgT/RiYe7tSfDCM+U5
I5hHCVOhCT81s5/epzhgyAh670XrneqJI9auAfqsY3WkJFuZhYyvlocpoCkJ0MqMjF1WldWrElr2
gSo2hjywalk5V02KWSNpNeJ+WVxpNEFf7tAufljgzDz87AyAlcbCeNTSXDogiJxjD/QBzf0g7mLm
ZCHQBhpUIVG1+OinIwpC2BqEwvsDF3c2RcOqF9uegKkVLo981xdEltuYTKcxbxG10Aab7OlE2bnC
JDPfOdYRlIza0+Xfx55YIi1QNM59u/h3s5mIM7dLw22PTZI2iJfsSwCblkt8bMaexJyw0Fn+TGPT
cL6mlk0wTiGvnZDlsdDWhuEtsnoA0owUgnVSNt4WYA6tOdgQlE7SYxtKf9GPqXdwXbyZNInKwqeF
SzbrdtQlQQDNNz/HppDo+zmZxAH+4J0VN90e5Qx0xiq4SUscUbWd4II2CAGpx57wHMkYm9SBBmbd
lmYIfue03CSzSUIMiSAGPEB2deQWVI333oqy35F8c+9QZ1P4wNU3arJ5XEmUG1WPJQ6RG30tQ3Pc
thbsCpoDMVlXwJRq1iW4lDpFhAsLgLqaX8YwBUH4xm3q+wHs2M5qviua4QcvHAlfJrul9B5iMRSb
zo7epAenJsaXNkTASdj4vaToeVZGyOZaFIzSWp86KE38Ey45osrp8iZW+WjaQbyNvejrWEKoyIag
2mlJlwDXTUpHaQTEj2MMihKxBiamy8r5HMUxhiOIAI0zNYDTg3gD+sLa1GHKqkC1mqQY3PKIYaqD
b9losWVWutjO1O1KOfYNMfOfu8Rh4pHLh0z2r7PuuBRxfLJbaBk72enYnKMKnjjTvSCjKZKSvmJ+
mWVKCz8F9VvkkDEb5PBzCB3UqL2Njx/5TAHv6fE1bJYWBxPpzUhMaCZRVmM+Z5tOFlBm7pkI88Qr
NOIsa7pYtCgI03M+EVBY4DYqPrseyIGUndWqdNk0hw3u2xRE3CYvvPvZEC+TCd7EE4F9QlSIxU7U
W9wMck3fedxMEcphb+HHWsYPFwfjRkIr2HqTANkueloe1hkTnLNn+MoaP7VvSMS4PQL1ZkbK3ugO
5FiXIelGRbzLF98Whn0QJ2zA54FGBnigdpw/GWV9H87BPjRQN6tuNE9tM7TbRkz6bjDP2bKRpPkF
pTJNmZHS1WYQpyFuxFb2+P/YO7PtRrFt234ReamLxyuEhJBky1XYES8022FT1zVffzo4MhWZe++2
23k/+UACQhIhI7HWnGP0MTKFPw7FVkE7t50YegNgihmT6uAHUNbEmNV1zRb0SvW0qOYKqubvRtC2
TwShabd62C+WpOBObiDOaEMCzMuksVr7tX4aUn4TfKGM97JAP3kQGcST891jpaSkgals12UHhJbl
qan2uaU95ab5quPycM3JcKukBZ5TdBuLOv0OikeMiYyJRSYzfZKa9Daa+2PWKeMDASnk8OXt4wz/
8RiquXnClcH4St0OCoD7uQPtXxoMlEoQdJScFObBMrOjrJS5FiunaHTa+RPUWPoGXH+d9ETyL5xG
zHp5UnpCrwYP2hx9dAKAPCbNOJCK8UYjDnw/yeBZxDJ7z+eeKUbcNK4imFAdgLwGpSJ+kwNAfy3o
DTlPGrckgLxLsHhnynjJGXB5YU7lRbWei6XZ4cvBD2UsnrMBdwzNtcBlVPouF/xrir7rbTPLaBnN
cwPYzsiJbmsVWrPShSwlcZ8b2QjQleFKhLtI6h2YT0QyWRB4zQCHX14Sz0KpCfxVQVgwf8VNzxs9
akH+szC6d7USkz30irNGaM0Js4+LATo91CYuowIHBoFeyl6W0sFRNO7Q9JDweYalwWiiDNycp0OM
xIWXd7gnBtFsqFl10h5dzBv9aFjAcXVn8lu8V0wclZNelbbYEHMNRzsm5mi6yVIBnlQEw7Omehlp
JR2uUb0LpGyvK8xEsypBvFBvtYhft05l8EN2NqMttZKdANcDg15p30XWfVdroucHCkbH0dQdhKl2
U2XnXBuwRUxwRYwqwAAKKAyuFG1J+uFSSIigFXDT9cPJ2CmR/N3v+cuFiCNSDA3oDJIDpCfSwiKa
ohR0E61ND3PP1Q52GvU8VUjG0FQEt03cuH4lhJ7iFOChlviyeKzCb2UHT0NkKFLQubFFdKlOPwPo
qQz8cJ2gKwctD6SdDA/c7mfkUdasl0fw0cfEaHHR1y+1keX7fukNqiK2F82PP6cIRF45KG9YyEW3
M2dPxehN3SUItm0z7bHjp6d6scThI4TeTLjhQRAS4cGvQJJq25pQTDpCaEd0gxSL/GMhagRjqZ6A
EupbJCpLcAj6T9gFLklWOX+lW6IhtnjNuHmjnrHVsHaFzojonsF7DAfLmeistQ0ZIaFecoWGZLNT
Bo0x8LboK8CQIc3Bmq8TlFyYHYp+JlQC06JApiUuoFOyqY0zQTDCaIdJ0a0DQ3XkOrE8k4LxBRHV
o4gqbYkgv0kHVdiZLSO4WK78vQR2Q3+RxwyeDGOVE94JXjH+zizb5O5qEZVWa5+VmUtObCIZlPBi
ReClSBxebhvArUpr8LiB3vQpjiSmpfgce/qjUnOS67q2Uz1AQtuVp16vz33ltzuipY5qX6Q31QxO
ppklg8oBrrUWLTlYi5Hssh5bhBE0ITevScLOXz0ZE18V2CZPpdiVOwL5qJeLzZE8EnlboMvYar02
33RLqn0Ttx6hzkSMNLCGZ8uct6D/aapFHSCI0g3k1lWsSmaGKxAQwFCO1gNz17iG+WaA+OHCRna1
qOY3YUwHZYK7GxPy6EyxMV0GTWTQCcDQMbvqhGqhdXJ1vgh63jgKszAyNEuEDQbxNlajZjfEpE/7
Hmv0ppaNcdvGhM6Niul7Sf8ttvVGxAJTCDEhnCJZiyMKkrA3IHNWyk5WKbtPI52csqdnYmb9fYBU
8CGz5GNS87lVEKM8X7TscuxAN/TPER8fKXHgsMsZDEBgHYfRetLm+E3qQrJpQOeTQfP7Yt3X//2B
dR/G5Yo7gjICh0gERy1pRuN+9aJALrzY0IiLW1fXnesCS2VsN42OA6vO632BRNOvmtqL5bj2hFmC
wbRuX3fiTau9insXxP9ldT2y8bnOwpYme2YYzL8Hfi3gzC+Oz+XViMEmz5zbZAK/cKnXcU7hejrr
qpjl2QHvATeQvPSui6qfsPhct42JcWikx+9CHFZexT/PmzXxvh4mAgW1QtsLcrNfH7seIFa+zrS1
NO2GlszX2UoBkJXNeuLrghSU2jO6/tRXUcywnqwDUN8slo994OufZskEkcwvPNqqD1WC4VlbtqwE
7R4m29362LprMKGnNYH6APMp4xeUPCAIZcUhosLaUoSfs32hTBGBVLRZqyx41Wft5/r0ZPkjlaq5
JCQ+NkAJDHlkcCxYSB5Wld3/WXgepxIjzivo6HwbNW0dvbe/m3Ek2ELrJ/UfHDz/P319e81e//Up
f9p31D8Wi42oW6aM+tQ00Kb+su+Y5h8q4mnMB+ai8Fz107/sO4r2hygamgHnXlF11I3oeX/ZdxTx
DxmzDbYbHbO3qFjS/8q+8w/5qcrLmMpyGjjNZBHLyt+lk7FUymqjqIIL+sTa0WmlvjBbMCeHwkXm
KZEL5UK/pnO+0JVH5tiMsv1k+9tndvkSBf/NtvPvTmPRcFqcjWj+i/qa2gfFiGWsWJWEC06pbB4B
dLwZDSEOtJ+Cijtg1JREZyV0FlpGCduQHuF/UUn/Uyi8fBqk2SmKKiuINRG1//3ToB8ZN1av+C4d
HdqNwOCdSRLkw6Js643DMBQvie5f9Mh6SaEAAg9geCUtQct5LuwbpYc9EdGD/C+fjqr+XWqvcWKG
YulYmjAcSMiFl8/vN/cMjnGtkozadxkU5ZuMTPS9Gle3hBCbp8ygl4A0Z9wC/RC8eqa/ZUyUBUb8
I+WmajoYPz19VAxh+t7vQFKVhXWSxrQ+GQYhHL5JfT2fXXilF0De6mn6a5GWBqZFpjDbcjIJixoK
baE4j7dzFVEUE6Znv8rI6/Vrxuk0cc4BSWoEpIgfQmXqnnqnBfeVFnS2NTIrWOCqFIuEQyDln5Zv
jhT9uJPirHQa+tBGlZ59KW3Qi5Jz1HOfPotZ87MfqQDNVKD4Z+dnMZ4fzKL2d8L07gctXoC42I2t
YwSe3w/t3jTSgpl5fwxIdDOdgvh5m+6msquE6saIf1LYBY8/oItBcrVnfDxvlCqdjrk8PEIoiXdm
1+lOYx3BqtixLOcn2u46amrsCEioTZjt5Lsl8aEOc0Yw3BTIJVZ34M/hVh7MUHLTmNNKss+pErOD
UJILroTWR7v8QfJwPA/Rc6bpEwrMLtvOQQ9GgfTTZAYVPDSqZ5nobqLW3FP08/fVFH3kGUZwSock
UFafeEwuhRVcKgUvturLm7Gv7uIHdAJvg5Ex3O5z0mUL7J+Ma24TCK5zSYTg2OOKD7TJ1hRoJwYu
TzJT9ugW8d92FJQFKMJKLV9mv3ap1yDksbQHiRIBU5v40JMHDGeqZgYMqE3LhidThsosTMixBFJ8
vXKs3tDtkL52kWbjR2DMwo6xFqNWkhOtkSS2EtuHLSjiXTu2N0aSfkjqpKK3VQBWZLNhNwrTenHo
w21ufJfKh0iC3AxKJ7qNxbegJ9WPUTkR1aTvZWgDxVGEwjx8jKCWtJJxRdNYSyYeMTdxmaaEWXcg
xfLxTAUOYVPQKReVEQVBrfA1zSncjzWC4zjT36dAIp8rlgg4nIbPVJdVO5Emnya+QCcRVfNC0cn2
EjRK5j+BsY3VUjvnfn3SksHfRhXEglKSa9dKFa/oFI0QPLVDa8UCqQKl9nVVjIfOuy6yNtS2VRzB
S1oeELSKFM90dtYxRDkiswwa4okpwH0NK+gW0zBbt9dF2+VPVOYgIfx1yLqWrGOQZXF9YN133VzX
am2c97Ggud0SpJZDnkGqMqrPFNx1Z93XLVlX65oqzzTGp/SZwBZmeFSsckY4atEcrwdKwCbAhxn6
UtDKvXVBvxGRw7rKJYP3mI+UqZQg5eSy8q5fO7+W61ERY6PNPGBoXjfrv15p3Zz1zlSg8S1P/e1M
JnFRp0+S0zYicheGyl9neD03MxCY7Xy9z7p3Wk9+fXmwV5zYulqtp8tPCApFfGyqniIhiK2PDtM4
HVkuTyGQ3sg1p2iBTGAfUBe2axDmbRiYOyDFFyCH+wGbpwO1bVuP9eCFBBxFavMz62578ky/Yd48
5Znu5UiM74xq/kYi3icFLY/kCGJVNJR4qB6AxjLRc5W5mTd8L8QDGfAk1gaBeZPWteuLiAxo7jha
REYFWbL30IkoFSi3fiJa7lS1dzJejT1C1B+AtByjC5WN3tTqNlw4vFpQwk0w1Zswn/xTnv+QRPOM
WQcSTIwint9vCDRW+dH2BrpAvXZzBQKGL9fQPLQYgrEoPSC+jvZFX94Iox96BMEe1H6aH2WEw77Q
vDfGRAlJlZ06H0Y70woSDIPqLp9hnow+MTfIrLtNpIBjA82jbUVjEqDsllRKZ5T7snTw22VePIgN
/CaLHOsUvB7MObuOJtMxokzm53e+BbbxUfH9/V51FN1QSEWCMu/an4mB6EKP9HILOzDeysR9Ox3G
5JmIZbujUwEWH6hV03W7ik6Y2O4y4mXoE0ZA5YvxCQ3iorGV612/9F65wTVjqF2MOXAHvDK0ljRt
F3U/6yH7UOf5rRfrJ02oc4T2RuWivsPMya0uQFhxS8QLiMqAAbnYxRS1PhnvURxBn1ZAR8RBMaU2
3tjXZkTzZVAaskmULhxQKlDravmIu5ofY9EbG75hNZIB8qRR3cHIEGgwU+OOq03VQymmj9akF3MN
U5aoXpRl+BkVPUGV0lGrq5+SWQ67KTCdsroFUvMSUZPdygbAYaPqPJiZjjFEyrPeveZ9JB8lEzlN
lFajKxQC4ifYDL2a7RUJtXku6W9yVn3o4yiD2qkqB9YA0BArbXG8HSV9PKcmSlfIijezQMFp1gBu
yAI8aOwtuANh7IpcATKT38ZQDlKsuZMmn5J02jPEcMVZVLdc2Le6HE47MWC8qepB6crFTpKJxOj6
0QmmkPSBNhEuBaMZoCYfzMXNTeIH8y72ifZqhx9U9GbgwJhMgvAujbJ3vuKHXtPhNBu4lEoNsG+G
zil/8lsc6mFRP+rQF/p7TJ+OObb3mY/mQKjl17ovXQUtiCMgrN9EZviiRKWNTRaIZj6PxCbcxjO+
lKpHcCVzg6K4lliVadNpShHtBBdxCUjW5vteV+5pbLwMhP7aBm31Y+jHO6EPDFvWL4z80FYEjY3b
xBUiJr70/e7RImdQZgFhCLPyiTeCa0uGaAuviPKm5fQl6FSkIWMFZCe0ync1p8aBrL5F2o8Qq1pa
C0n0MFhgHiySxbcdddGzrpS3I9Zv7lBViNrDcqQANvSIb6X15My8mEZ1aXRUI6OAUG5KvuOjwlFq
fKtJ3qVbzHUoeJUJwHum6z5GAR/0ZN75SMHxaT7irgq4PCBV1UEKUFKw7g2fUrIfhoBoyWUeDY2b
cD01W2iKbmn0z3CZF+UGlU/Axnw5UjhC1a7N8VkR+3PSAQgaaFz1PoIHPp30diSCQBBPOQapce67
Yz3fyzOyKxPDEzaF8kepJKioVekbvViSgFTl0ZiPZkTbIPLDswhADivGhzmKr9NoI7V9QmnvJWp9
ozGkJQMPPVRGXSKeTqpl/syH7LkoSQkUI9c6Th0WLz0zaFIHVnpjkB5FtZeAqZu0Iqc7yidmU8sj
676vh6VUZyxF8Cpu1seKm4yb9vLLepRfZpSAOixjE7f/G4BLSMdFLptWNlv+MdB/4iTLb2biy04y
7c05zKabpQzVykLmpFVagW22FoAtKWFRXfJtlAGbGZVFKYtUVVIj6MKY4qfh9vjbTigNEH5E+T26
y0NWNsYZAaJxHiRGeojNxp2BlC0qU/SiM7c0XyzHsyQ8RtRrbtLlTFSRAGG98cnn1g0+vl5MHAu6
/IDoe1t2GnDC6DNo5/x2VAoWIyQfte9f6bv0cBGtlD/8VBLkMfrnzpiII+PvPfP/oqCRLbfZ2Srl
D9kaQlQw4w+hVLYpDFamSP4pbkfzkInFpYmg6+W5SiWbZBZ57m7MLIkcmMGfgqDfJoYyenMb3A6y
onDTaxVkZT3Rk2l6fhPRUvKU4oDk7CDTTfAGrT6rkGbJqRDvtFQWD0bWZKdyoq9pCg3PNaDQLn/E
khbmLiAbHH44GOupkSbHrIiwKLX+MCEmDDI6fQK0JXraCLKrEsR4M+Q3sGWG3E9uiCirXGmq3qIi
8BSVqAeaTIlnjfP9at4DL6Z6EhUoenefIYIEDB5QGnreJuPKojFa3ODoOhNcvQzBtecq53cfq5Mr
0RctWuO7qfFXISurZO439TcykdY99XDuSzTIzfwWaY5/ILKnxveS+9t5rpCHWwBnpGkC9F5UR2sK
D3lrDjfpsrDk4WMw0d1mIhe6Pn9LrSnbaG6Mu3Crt4xcVAMpmej7LTTl6M0KRjyfPv4dg/TsLBVL
TE7zT7MYL5r1hoCfy2Lw1kW/rAmFgUBiXW06aZaooLJXCTqTmxQzOkp45VLCW9diMm/pcv61ve5E
FlriT1qOJCONx5nI/zr+3+5s0IUk6Fo2GKEHu13qfTpNR29di5Yi33/cXA8Bmvjr4Otz16ddN//x
UqYKeHpMSTJZX3l9AX6/NSIfD/5SHRVE3Hjr2nXxH/eZOcHA9BP/9XkVP/yRXpC3rc7o2pYj1oUh
xxUIqb+2s4p+27r59VrXt4rwrfw6kgTmzO/VA8bIVjTir+N/ezxQF1T9+iqJCWLtt/dbX6/rCCgy
Jxmafd1ivl3eM6k0fqjX1bRvDiAtntJZZFTgx7eEBKYMPBUg5xrcryKQsJNioGhxcUBGK9NDHDSt
nSeEKuYGstMK0I+ToA8NsdxFI+kVNU19Phsor3pWbGsaY9DtDJJz2qzZVaDLzmbW1DshbCiqLps9
5uFzJGAIFkJt3A3loJ6kRvkWi5q6nxWm0qnmy46awg/e6nrnRnktHUwTKY5BINUs1g8G0NlQxW4A
cfEUh1F6KsM6tEWk3a0ULm6Upj+YtXgbG8R8Myya6tPE6S2Y83A3Wa7RzgU2Je+Jifh86nNhPq1r
Jq3ZJWCDO+3yAIbP+ZQrBJYweDg0VfTrsGCW5pOiT/XSGA9w9UBf40xm7TsN+vwck0C0mSfmBE0i
0h9Df2C2qKrEFnwZxmq0SH5wapeFRO2iiQPtEFeVtAkJqtgSySAIZ5mZihfgkD3K8Ke4sfEZ8YJM
57m9zMV44tcUqFSQPVayZvC7zBF1IAynREBQM1GxRouCllswyoxpekqFAS+KIdcl8XKgC2PCpEhg
yN9DCyag36GGtZrKNUP1mM2idhR6mmUVc8w5peFXWDFt0DF69aux2LVx9FJberQnyVM8iakpnta1
daEMk4hGT5xtOSXkPSbThNqPoPAnoN9Idsx6VDlZ+Y7KzBJmbWnHKsv1I+wLl0wbYztJxjvKePUE
UHEB57VgANnqliuF+QV1SlXvuVP9uS80KK1Aym56RPw5o954ztTTemGta2Y/BLtYw1nXSfLEwLE9
dUOnu1o2KydraJV9EsfPM/6kckt0ZKJJJ2N5aH1cH0rlZMKwDBGzhSgOqdkOTiBC19BKZpRTQXQQ
ioaNoYG7HfmSnGSM1Kd1LQ1MkwkY8gwrK4HKnYw2atyo04Rqq2hC7mD8fCZewat16JBY2ibUyliQ
dTlNTorRfkeObqmjtFv3BsJUo79HaSgUZkz+9Z9HroevC8M8xnr3SKETsdSUtJ7SZ9ZWnbgTR8sf
K8zU1jaXz7BdLvp1IXUR7m1JKrm3lkwEtfg4h8OvhRDh72EExPbXKkTGaZm1E4sizN/WB7rlKUXc
Ia/67cB1dX219fF10xBBFiqJIn29zfWB67uu+66bRGorW7VjyHvdd31ThOaZN3XPSgy9BLIuXdT1
wXVRBjpTAMScv53f9R3XQ9bXrNYzT3sqZz69AHt9ZODiIsRK3F+PW9f+cXr/2FwP+cdprO+xHte3
0TtJJuc69jPMzimNcoAkglYmDwnRgeYQkoBY4zlQ6aJcCgrOrlIqL0WqCjdxLdMZp/LjMEqPbNw3
2tmC/DsYcHD9woJUM76LtVDacwLlFvx9t821VPKKVJZPFB8vtDF1l1F9OLXzbRA/N4YI+glJOK3t
d0TAwEN1BGOwjyoI4Dg1Fb6dxLugBBQVlNwaznkz30cFnnhzpmE7IDz21AiVXNaWXMGytFc787uf
T+JZ79KXkHnNnuoG01FlBP5rGvKBk6Ar3DAc1KzY3AnSJZin4Dz7+Y9MnMznPnwt2xC/3SiRk7LJ
6p7uft1jPVkkrm3UEdxMmXs2+9pJ8uR7iIGcWRFpKmpFIWnolHegfu84olX6eiVCi5hsmRaPQ6v2
3xvfvGQa7jlBJZUTPGwsPTNPQ+gKEmfmb+Twe06mDjlfG8EcQLaYRDR3ofXga6JsFzEgGQFzMKZ7
4pVAzjLuhw9LUOnsAx2oLPVNK63WrsThgKYouZeLRKOCHuLWDmrcUCIkoXJobseaXXnRDlSDR1vC
7IZQCGEtlvK3oWp+tKKG04IYA5jdyi4qX+ZYo1HdJHs8cfqOi+Q8DNz+CxUyeCVHO4T1t+AHbvqJ
gg5fZdVL3RmVLFMwkF+tjmDewveVkJTa9biifTRGR22h6US3kIWbfSz6oAlU/TSa04wGQA4pQHfk
//yIfQQ5Qz+Vj60VeS3ly0MBH4n8SL+xKX5puxCYgC2VhX6rdkyXCuTNG6I6d31faveLSTqvid7u
C5TxwiCdfWLD4zJTPIDHRDH7oXmsouFDBva4Z4G1e0onFzFe51A7SyD2zvPez2Rh0/iYrCC5CgcG
JJAgQ8FJmBI7YobxLYZ2sAvVnuSMaRbuyim8QSPVHSCTUOXo9CUNppRdgEefamgmt6JaoJ/miqLS
RmpLNOzTKehQo5NhBT9Sc7p0eGPWh3xGR3BjavIBdOMhkQAUrI2n/2v6/pemLz3XBXb1//7kIv4L
t/GpfQ1/b/n+esKvnq8kWn+ImsjIT6RlJysLiO9Xz1eS1D9EXZQB/OPBNKmVXJGN8h8iKC3dxBaj
S5ak0uP7s+cLzZH/YHpBPAOmJGv/m56vrJl/x4hxahAgFVrLIuQu2foXaGNRFVFY0NA76xJZp6hF
mSgZmll6v63qRkduQR91zIjW1X8eoGJKRGnf7YYmmTMbqOAF9SMwL6toKS/RgFn4B32BpwifAXHx
8AzySbiEhjSAOTBPdS0MHi5k0xGk+XMshOgC96a2mXxG+2ZM4l0BYc0WMAGBNaJARodq2scGmreZ
pskQxvzMzi+hFBPc7Q+RW6oUTZMBnlNGbkUGEAoMtITqutKTbYZPbdNEg0ZU/PJPNTNyk27XVUEq
zPlhXVWzOe2PJsL8LYR8Zvo08H49IerSPz+K315mfdZvn9J61LpT1FG7o3vad+QQiM4q2MA4p/cv
6ypT/HSnquHjqgFZd101HeKiavl3+9ShpQ68PpKq/p+rqtDjO1jVIOtD69Ovm+u+69vk6xPX7X9Z
XZ/0H999faHr6wZRqR2mqB4P7WKBEBczxLrWL5vr2vUBphy/9l2PCzSadaBoOfr6lOvD61PWzTDF
byxGjEz+3cGSppOEtz7y2yt+7V2fDmyI91lXI+wncxV+new/zun6futr/eOt1s1wuSgEWSVc469/
T7m6PtZtXFSynZf4VMtpyUnI1yVmSlpmaszVua6mqZl7elZ5aVAX+3XX14EE1+Te9ZCv11iP/jpo
efi6+dvDCRNBDHtqAid/XV2P+sfLrZv/+eH1LX47y6D1A6rJEYkd9I2qTbz045Lln7IeWa1tNWsQ
6LK0Ur/52i6W9tx60Hr4ujkLYewN9+vedcf1lWa9pTe3bqfLy69r12fma3vu+hxTwL7TZTJN4xCQ
8pIT1EKaTTfadbXzc9RjVMC89fExzxAvaNDWByEI4AdCrO+7RQUtCD2OsbtM07SDhFPS882uQT/f
nIivEoBBC5M7I7osqbcm3JD9DD/XsipJGd1LPk06NDhyfq2ue8PWwDEehPt1a12sT1yPu27+9pLr
zvXh9cDr89Z9vpwgjI3zcFcF82JcyIq3fsLJQxngiG1E8cQ8JchBY0zqp+0Pc/1lWxZKA9qUTNvl
p11fdkgZrRccG3jXOzqOgxXB2TJ83c1nEcFEdTOr1WOhpTin+po+upWNmadrpzprJpii/OvN5d+9
rl0X676cTsJSau6xhfB5zPUCKcuqmB/2WnlGqMIMFSKsG9aVsg/CYUSGzCLV0Qbj6nqMsnHAuYph
Ew2HT2iBdkfUC+xy5hxei/V5Ew1VtF03s5pZQMu/QgaMZ09jMiPQG1p6VaZUUIGOO1uPSlRx8lh4
Rl0BgLK6XRtVw0HqvhHx8KqYGAeyhs4t0ZwoiZs6sS2r5Q4hKv4OKsWDT2qPXnaiS8hz41li1XjM
oX+tNWatuobc2dAGuItEdUhxFSjEtCgUKWIVHqlBJICuq9edUS/eKgNUunH5Bq0LvHDF19p1Xz0x
WFSyJXCEL9K6SMIaF28uHSyDDCnKWaLoCcFtJbbCXq9pcgrlwFdgygCk0TdobEGkL1R3F9nqh68L
UVn+ctfLb11b91VpDYGtV9NtaoiEyhTp3ly+BeWk8G+uASRvrtvrWiV3I29m1ZNrKulWMIiZTED8
8xdWSn7w8jB2onU7JKvbGzFv2Mkg93YOuVR1GClX24me2YYxMLpccVZH72u1rQApNPIhnPFjDDU0
v9qsNkFJJDw5AhszzC0vKSTza1F1BxURp6d3sQmSsKEWpmCQItysprOq4H8Zqdnhe9kJZBaOjsIX
edzQ06F1JE13TbybHkTS4cMDcJIfgCg7+goQdHObqrYrfIKED5RtBSeTXF2YZz+ZvySXqN+XwQuE
knLc1qI7dS/Ou1Le4OFRG5epiRg6PT1RB/qcgwlQC0Ib1wZhATiNAxxVOCfVn53/2mfLS8cQ/EgD
ptqCYPjbEG5rwRHD10w5ddEmxxw3HjvTTYMdUqMYamjxEk6HbP4g3zIGxVCGZOLttOBA4p0oMPXe
kOAMPWI3qE+66qraQVGOffBsfOjlYdKeNMspOgfsQB2fC/1bSHUwPRFBQgx3hlY7OeXhmQ5BKbom
nr8WcwUi9j1zsblrt6Wyb/g4l8kOPzgqpxWdJSIwrINA1i+a08+xhEMFE2XoXsDToBThFf3ylnpq
luMPZ756msx70pGH7jkjBr4LLmX7U+/3tWceDVo35cbs91rkxRPYP9Anh1CgGQifsPNaao7JPYKE
TrV98SboPd10cXWTuKi8YjolR20vdl6ZHGRYYdBMKrsQb0ILPdQm5PNVHiOFGMNNdpkwO5A7Co+o
2LSf8InEl/obwKKRGL7PmFhmxmu30jlrtkKKH83RQweqZmHtwdqi5D7SJR1ug2grPbVnELYm8UkA
8XYFDpQFXnQYFSByJChttPoDCficku91pk2Mor6AWTafTPktnhlS8zPZIYs/idYdPs9C36PiDWdc
GJekO8aR1898LxQklzRDk88i+KY258Vef8SwwucdI4UK9jH/Nn0jfOaEdWpbfsMELtMx9EBZMV+l
GKn2+7k8wuqhZEJkLPGaIz0yyr6e9FnUd3lyINdSoS2EK4EY7CpGmuBxdZIEV5mwL/Hp2Upl6/2G
F2t/FN1RQwcywkjcTa1NFKpm2XlM/KiT44qD12ge8VtJ41Y8lfeaQF340Uq9WXTVcNscMmq3RNEg
gC+OqJ0GZDLtiaDQTVNvSyhPlJBPMxhcZ/wxPoU1gVeS5aTaXSsfBqRqfX8ibnWKd5j1Y8ob9H5T
ckEPw3ykoix9xD8IoMFVsCFXRRa3g3w/UNkkJeyRNGVV+C7m58i4jV401B3zXu89SWcEbmffLcVr
+CoE0JIuJT1KMbqfx2wz03bmW1vHB5FufxBuJXWHbMGYUHdvh4EK+LanYSZt6sRjXZpsMARdt2kF
kB9voO2SADun9NiZt/DfaqKuYMqAKftZYj54Mltbc5QbPaQhvlnCpJGF1F5Ior26G76jwtGNPSVN
MtGX4JDaLl4EJHH8cGKm1beo9nmVhljv0KaPymd+w8VsnK0b5ZjtcxeCndDuuI+TIgHDbANzEAPS
iHgWMKQAhxJrLT59pCmb8ti9aMpL1bkktbRudy//9BUnqV1OzcBigIc6NTE47BdlUIPS4CQjKCJn
0g6eymf0b2q0V6xjehQhIou7Qn4gS48uj8VPMbisfjjp4i5866KbGRN2dxBelwZA1YqIjfZNdEMc
CVHABtjwp/w5O9O5u1UfBaed7zG6zKRgVj8U5XYxnmJ8W8oldCzibV/tlRSa9ElQz7V/DCp0Ok9T
QWuHLJyjld7RSx6xhN/h9MBaKgDeWpTFbnuxnpEyW+/FN7J1VXd0Vad+yMn7UA/B3XxM6KtLzvhs
YQaGXJhvsQ/3wPz4LsOAfxEVj6pLlMsbqLYN/JkS55hthSg4NwKjYL59UKIfNcHu5kd1JszkbmBS
2rxa4qmtuTEQHLtRNP7IhOwgMNsFtT0RBV48PHbh4zR7pkm8TWtHsQep1KCz3T0E8ecwfe9Vpg/o
LqLwOaNn1bdnObjtwxG/2KYXdyT0iWQ3mfciMIbKTfyTPro9vyyRB84+ql6H8iQJR0p1fEIJt0IT
yNkmGjc5mS8hgAhQcpuZdWnT/zRfOctbRELqkVdPQJxvEJGBPyQbJnzU7Wo/3GNGIPFkxhcTI+3b
5Myzt9j+wAu3b5KxKfZhvU+67SOdJt3WPWKiN/Bzbb7q71psl88l8KRL4tQHFUfwDtXONj9OF712
lB++CwIZqbHhcKXBiSUU+SdJePG34DGObPHBuBlihzOXbL4M4TPEMR+nZbMJntSL+RPvzzk4f9TP
iFm0m7hFOof30iZGTuCKZUNwBBt//X2zHW3fzWw+001o0+baaffvmw9Kke/NTt8eQnEjX5Sb3JUv
Ez8KDACeIJPwjcmf42fsQQQ/1s/aPS1/wpko5tFn9x9xAPH/MEVFsBnwdfQH6nL07UkauvgGKadP
KeFp8Z6QIM23EVlpBoY8G6M0Q6hiC9YrGJwDsbqAZ0JUqT+afXmL8bnbiOI+aO6ZLi1RSjNF9x05
Gh41RJtulUwUj7rrUYd4eDox471ZG/gEbiw7nbyTng9qtx1++IGtnCYncBEKoDB5F79JiHiiTfMa
8DUgnfNOc7M78SnwEjjQ3BL+h73z2m2c27b0E/GAOdyKVJYsy9m+IeyyizmTi+Hpz0f6P9vV1Xs3
uu8bBghKVqAkhrXmHOMbCMzgJN0IMnsfi23MVm2jq/2KIpn/Kc9ZQry4O31YbPU6YdPgqxX7wmWm
BYqRJfcB9vOiK0RPgwo7X/szHnf2M+6QH5UHaIfiXn1qbnIv34hbGNRwTm6TI+RYcrxWm85xdb40
FyTFqbkRt/Xe376B86TjeaputI1ducEOKOvJCdcQpXbZxMHGzUGs6ofW55qxIm53gn9xzyPQY6yY
6ZyoDb+24H354KgpDv7hrXkHu3kzIEhZ2VtGHyf1kJ+wq04b2sNu4gJ99JArrrpVfPZdrBAe8dDn
dINpwo1v271pu+VDclM+SC/R3eB17/EDoIAHEqx+V0/9utwbK7rGBPC8Bs+EyBue84D22bQ4BXgs
iSSpPWXDVeOZMxm7Dt8wtEVaBwwQkX/TZACodTvd1Sc7dMs9yLUdguiT8VB6lue7+da5zV3q7a8S
z2298GzW7vTauao7rEhlc0EWGsHKfJW0HSG+XFxeMz7VNtgyKNmnR3aHp/ihPfW/kxt7K07Ve8qo
h8rXi/z7JbuJ7sa1/zt8zT+zncw3wTnGOBrH7uxILugRzp/33TlX3U33Jj9GV7MANMsPT6wfywf5
KydpDoatOz4SbTesHpyP7q2FubVOjtU129nv+mP9Ot5wIuQEqb/Xr5A23P4GYfxwnxyTo/pouuK2
uuqPsBxcvtStembpTh7C0dVHmbicfTaNm3vUCo2TtTNd7GIv8063k57JpuP0hg2CM1z1prN6BrvH
ncMqu9LbvXBJPFRf7KvFI12h/XSMN83jdAw4x7TPqFeLM1en5GvZ79tn5AkhGcargaPIG44Zv1fs
0c5vzYPmk33hlkSPYwtkTvqFU7F95n8cTFHnmcrRZo7CV4OqlAsWXxM0Ea4ZH9NHfI/LBKyo368A
oioy4IitgaGYBNpH6QMQDAwQ19gMmFE4dPNb8wCoYj/wg4w3w2f9WjEDXWn0Nlb5Ay5Y7RfYTGgt
T9Jl2iibYFdwRYqVXVOv5KdeeyFYeR/so/2wnsFq1YbEu4N01ogqj9bWXfaFf9ZoUAx/ouepwDCo
XDKH2+TZtlamswmv4528tS7TqRuvybk+MqQAwcixIr+SvbeGunb7FV17vmoEwJRMCCplqHyIL9F1
eh6WE+BylgC6wEmlAnD0WHyBReGkguz6A0/wbAvOKWAgQl1bH/3Z5ETwhOHXG/YKU7X39lIdnI+M
pGFCl+E4u/Y7a/Vr+GKcSG0c5q2eTgFWxTvRYlV0+d3FvfUsP9aXBPQiCIzrPD54Uz6qNzaRrLAI
Tf6XGE/TMxdE8THxM8YrKZ9PxpzYGCL054bTEs22lVqvxsO4/iCDlxTV1XCn3RC1vkJr6YYuvtkL
51Iuk29TBpBo2zymF0556aU/870mOzwva+nYYbO4qAfQciuGQK7yBm8Zhs7JWdt7Dny8Ozg+15WX
70DHeObWuchb+abY0Yg1HiAQbUpvpF61CjmNPQW7j9BD5wWUn2vacDVPYkU/3o0vbPcAlY+TJH3d
DbOx54orzof1Ob22vWt8Kq/GBdC2B531Jn8uj+a+PYaN69yp8bq3YJKsuaSptwwHqcOw0z4OO43T
c73vXeCpR+Xe3gIs2k688vbW9ow7xhT9lz1/eqxGx2I77bovwXlil+2IUXOVXbyJ76NrcjWO+aa/
29SqqzxjCuZoHSRPfRQcmVeOWf+J2iI/oP6lkROIou9pfB/fy9v6IbnLbtpTzlkQQcYlfICzdQHD
MO39g7mFWnWV17EXv37EnnQ3HAWHs7ab/0wknT3KSNd8Ut/TW3ppcbnq0x15gC3CjZcZbgcjjSGU
K0WrFzs8c6WRnxofocWGcfEBaegaBzrl3T3zhWu8UW4YZrLXqo8ObIIN5+mi3w8P0E/3zuTlMZY6
TMJfQDSQtV4TfD/OZWo966F9cIiDPJjsRzVHbHHnPLMRH0SJAwOPBeC8udoqGFiZqqUxN2J+tJTd
pLkQWfTKP4vv+xq64rgMqRVQf7Jnn+mypswlqmXtuxplK92m6OMrsxCKUPpcTl4WSyXq5+ayFoy9
vVJnN8ZShVq2x5bTA13n0ust5T7ppwGsXU8ySl/utbJ3lbax9krPWFBEx0Z6ExRzFGCNtFTWaNSj
3Qhc9mBzVM+bH0nEBlsJcm85uKjU5Ld1GjABnhdMXUxZMvdBZRaHei7lLWvwUerdpPWeOsckNBC1
GfmgKpwLQLNkZ15NWjniKtBzukybYp+HAAUjmwqm/RjY8GqmAFRhn5NtgNpxJh8z4Z1mE86oVbe1
Tm0wMqk4KPNdAyZtdIRK47Vj8qG0JtWXmR4ZMqIuh4AG1TDMg/IMcU56HkuTYdC8xVS16MfIsQzk
J4mQrflltB2m4gYJKifcSrpQqMW/X6ecONkmLdAIZS2eB2EBjkhIijfm8IfWmtsjy2o3mJQ0Ih0X
3FLSXQq9S113WbOWDl1fVcj0gmwba5S/l8U49+9UDC7fN5f7Smi3yIaCTZCP9Oo7pa8PbWXUBzEv
lpvLAjQJAvaeGdhSB10WgAThSiyrpu9fUUoB757LtN+1WnXm+qnwDFOEcKYEcwNmkmxpVDznyvD4
rzWjC6h9zvcti79uLo9bnpZIJY0N8jDeFLug0N18JXLzJQ+2S2+VE0ACDlOSuc60SnFUWlU9ODVa
1ZLPNVCkPIwOusdK0YZtjBkh8/d9F+AI6TTORDpV8XLu4gwNnb1lLbFJ/czDBCbTcFvAHEXUSAoA
JorOEkdF6y4dSDpsISY+chVlaUVVnRqpiYINZMP3reUfjoxgLAqo2f9x5/K879vLKj4GJ7fKozZR
czU44as1RWQkGdSPwQSG9MaW9eXuZYF9imN7Xvzc/Plv1fhUXEW6XR72c//3q2hdXU+zAeufJ5t9
frU7q90UFXlFAuCgS0abcY4cuqArlZRjqgwYSwYdOzz+vYNfsG8TTEDmhzK8FqmB+98hX+tf/1vW
8BfN56CJz7A8QSPeDLzu/KBlUakSP5regLQrSqGSb8DjlydRvW4nF/g8u/788MFKeeT3S/3c+317
ecLy1OWhsZVwGV5Wf17v+5HLnT9P/3nO98v//fAB8sumrsX9X09Z3rCfgRN9TU3752V+Hvf3lv1x
+99u2c9bVwaIX9WJ6TzP39vykn9s/R+f7nt1eab/8x3/8U7fq8sDvj+g0zHPNPEmfP8cy5b8x+9k
eWcLSf0/P94f7/zzOf/6MMt7/W9b8PMW09vU6o+06V6buamRzyf/yTD+Wfx13183l8f9dR89AOpa
f72MsjStfh6+rP08ZnmJoiLkF8EYb/3XS/67+/5+m+Upf73s92Msbbpr6bdtFnuhvTRgA8x0xDfE
317IHzfl4mX8ufmHAXH5z7dZcfn/9+pyb0GtSbWNbru8wV8vsdxcFn85Jv/Ymv/4vJ8t+T+/zPK4
n4csr/dz3zB3wf6/9uj/JjNWVYw5Se0/a4/OUYMsqI7+1B/986T/YU4gP3IMRycH1SAN9F/iI8f4
L8ty0PvYM4XiH9SELv+XqSgKmiRyyCBAzG/+P7IjE9mRjsOIB8g2mTv/T0mxqqrOOVw/iXCG7Fh4
N3XZMNDEWxoypP+VYlArmBW7KggPatu5th5cSyVvKZIzZoUM1h7GJDW2RuJvl1vLYgZ01rIc7+Qx
KfdC+TTm5u6ysIuxmdxlVQbH5eJFuknAD/p6SEGvTc1dbBcoFmGqgrCqT8qEN1vLvsyGmSfa/TN9
3VUkHFyRmTO4tVyveHp88gccZoPqCbNTLn5WRe5gBtVJZh6V12AIcocp0agwLLG76V6MSrItp+nY
oedZmfivZheHgaUg6z2l8KomrFaY6GBKOTRJGcsmlyQhN8M6VLUzPcvDIa9GWDpOSoYiT879j6aE
zQeY/QTsr9GibmM2iQNpv8qo5iaaq9pj7iETM1fa3MpXDdiivl8KIMrUlNrA0Xb4HGumybTNTdeu
+o0qMQzV5AQOLmym1EkI7wqGLcTvyxCE70qUIEKv49wdSvlLUx8c3EybeMxR60tjApSKboxqaBTa
bOoohQ4qLI2z3VQKUE1AqVrfqGkkjki9jiWN4G1M0dqMrbukUtV9mwReRP163WrWbQru1i5Hhg0x
bSKzpLNHDVGvCLdTO7G1p3VjT+ElSKM1cz4LMHhGImOVQyk3x94/977ZuKEa+IT+WLeWZCkE3CMA
cJLmUksovSKlxBdN25zuBd9H4icPU45cOFJ6AdcoPmTFXax003sDDL/qvwYiE/aZT0NwllD2Y53i
pJWNdVqk90ZPmoWNDYYYZ92r2i4EG0VdOHGKgYmdDw0e1fQma2uE7CA+6VnS7hquo52Hu7RM21Vi
0QIjJergtxI2afvMiFHa89UcrapQjoGhfYkpw9jutwpsbH5eyZBoNLOZpCiTcLHFoMyOk8LOt+rG
3DgMRXE4iXjnMwT2aJBjF2Uov++LMaJto1wnYFuoRtTwwUb6n8Pjd9VKw52ayjhC21a6yDgKTAI9
9oYsXofOGD0NuZqb2nNR3czXPSqQvhEkNBBqEEggsgWe4UPe5J9Reh2BabMF8niZeh2dqmQ8Ctz+
NNyMmXGAFlCTaY0N7V5SFbfVtPrOJLGVH43qSMtxZtc937hhjHeA+dzO1j9TUnHewgYvC1VFPTvo
I30rBR+Brkz0huyHYMpfFSJAPD+K9F0YYfFtirughE5JJsfO0XIiOiXSV1WTQEMNnWAYgVwKE0iS
lufYPb9eSAOtlWFMOGFBksBIXTzsjgJcLEWm8qaga9tW5Ea1xHxtSY4T9babglttMDeqQbSJzmg0
EzoPyIFYVirs8zaLMa6qVJuKcROWcrXOzSRniBhsyjRzRYcNGtjM3gA7eFaV6KIOZbHW3SjS+pts
fGwbadoaZZ25kr1TIX3cazz8HMO9l2X7FfL7vumRTCiSBYBavx0yduQsc8SxVI0P2ZG8aCrKrdnw
G5+iUlBmZB2Sruzsg+gx6puOwiesyCBrrr7SeS1yxgANDmB/4DVyLnIXLkOKjhnLcGbcguGZLqJp
XiQRPsc6QU+NDvB5aqpiX/v2puA1SqP4qOdeuWymTO7tNThHmgrkzwBUld8DhRJ05fpZRBHLnync
bfY7TAWBxeWnn4z+jUqJYgXsQ8VVQthiDd0ETOEUeqoMdcMfdYpHNXkXaNdFlxNkpgP8aUsbzpzV
n1sp2sE6szZ6qhynybxokV9uC7Ms10nXfOiZVGwKx/mKKv2lq+J6r+a4OyK1vCijht5/mAhZVuVy
q/U1URQUb3NObd4YmVQJOmkzjtSZcOm5VjntfGE1OzkrBADq8MxE/diTrsmVaAAD06lulfcAWJOM
+ZigHxhRKIN7AEIotuRiW7YBBqYx2KjkTd2goWunJ2vA6uI3MhF4k/3Zz+RD4mTAk3ensK9uK1AJ
u7hIPysR/YpzOz76IgTqJ5GtFY7PVpvY63q0Y8+wB1ZocejG9F4TDLFSaiRpjWI62xIN0KpUE2PF
VLLfJXL/exwKsjgT/dw3zriJWnIJYjDWIp+kNRbQas+l5Srr91VRQBfrn8wofWmtJLnvI8cgsJWr
pt7T0Unl/qt1MqwPsbjzwUt5tjOM1FGcYzOpkqsr8ltUn3o7Oce5f5CLwRtmD8yAL7nzFXru5FvN
ZQFsZg5BBlg4nJJvqRXiV2Y8BwTFzhEsNLAbzirZzQinYAv0HDOoIz9pzRUUAbxYqmCriOCVNakL
eNE/FNgwChQHN7B7sR0j7V4uMvI9QqqjUZXsiMmyNhapyPqAvT6KACIGRfUmjQRdaKlqIgHr/Y0s
aCWkJO6tQ3N4NMOJDiigT9KfPAVnMBW47q2wVRCWcvvaEifuTiZ19laxMI+mdA1A3eM3pmWfmiAP
FBI2lBBT/gh6jFSE6EWz1PhozJkKdpvAeoNwUccalAKbxofhVNVNNErxqg/IfOqddA37e29nrXZb
KH22D3J+VqtS3S43YTIyOfNMcK1m0gjKB1NMe5lCNeESVEEZbKSAJQB3YWvgWnvB5A9uu25pKhXo
X9V0L3WU0obAKU9gnmhKGA0od3JCcamYSDTkp04WgA7Iohobgho1itJDQj2tSLRf4Yj1vTZupKYE
Kq0m27wkexV9O0Ss3NpbnXRn2uK2ZzciffEo13Av9aiRftEJ0fReenDk+EIpDo9N097IhIG1U3tw
omjEkY7Jpxmnl6Tk4NVVJj8B0ylw380LVx1jk4+17w02FzPLgJdeyxPRnSQgdWSr0CW1g0sR0Hwq
wZZaDXlnhA+g1FQOeZv2G7IIm41AEVUPzZs/FZFbj1Z0qGGJRC3jDH/KdyhQ462BdqzSCgX3mU2S
RJBNayMrTEZ2ObkLuqLcKjKSIslIHwc4aSgVEsW1VNm/qfscTo5jB0T0TMkpQfgL5NBv3fBFUrQX
thKysTNxrlak4GnOI1hbzlYPLG3bUbgy6yIn4xUtWZIZ8YHDCze/jELSwNsnY16E4iSbHkA2zmC4
T3US+cj9wMDHgUSXJ0oYkfZqciWi6mAAiyAIzdkkGarHSQkYh4J1ylswP4qxawTmRqYkNyTiqEeZ
tDkPh9lnbTvFzmxabzIYsXTGA/snXt2eHvhoyuA4igwAcGa7Wd8pey7e7BlwqyoVTyQ8vJyh2U4T
cnh0tLkv0FUMYCT1K0i0Zp0p5pveEko31DTg86TfV8HgBTlSmrjXx02Z0DUnU8QbJFKqNPKXkFsQ
FYbeoCPdzPVTy1lJcoP+V38byJyhm4YY1sliL0uMt9zGCTxajXhoyZqk1MflcblZiRxpQ8zR2JJQ
Ce3MuY07Bqdkj+9bDg6vizvYP2lxD/2NxAALV20PQxjBm0NzVy8FidEwQsmUvas0RBpqkm7w+1RP
WdAcBhMOg1HNXBe9iY8yWqO4ZcBOFY9ky8qrqit1SoJ2cguZQTLRS2Ga0phVjHYJbBZzDEzZdbTW
+MmzmDN3BseenbB4ElVm4kSLLlo2PZeS3nARlvSj0nuB6lV2U+zsXu3RiiA6seJki8aS0TC5TqdJ
TT6GGGBvGsZg2VDZeqmjHnUq2QAkyosTimatOASMmc7oamSe4juqzmakTpemOgUUnddJo21J2WD+
QZOfOUfzDOiEUXWWHkfE4ftaLu6LQfPXSkhsUdvnR0qx5qlPwKKQn7bVLV6cxBPVVu8GtXttImev
htbrWBRI+hNQIF1hgMNFCBD3nEYHBV2RE9PJLJE5a1HIlp5raUpuZBI8UhuriRGgOrGbhlr+W4gK
/oAcOPaZwTBxeCEWJN42KpdVtRVbTo2/ojrTrylhCTW0oRXjpb3WDplblzmEOgO1yCFsLAD6gSCv
nlgZhQs7EXR0JkfyVaVYfKZYkDeDEUFmk+5gcbVPoWGihAg/AUMRclTVw2ma4mNKrgDYfzStdPm6
V8fIxIWpjDw50dmqercQdOcZu9Ixr8n0qaYXwa/2PsbaqhqS/HeAsEmc+c0RickKyePVdClbi2M6
RAqrClXdpMNEewPvKCFsuWXsLbkHJ1+rwb42ccDYXbDmByeGObB/qSa94h63wso3OTNWonkMyibe
4V8PFA7SMK8dTx3ZjybQLGF3ygPaXjGi5x2Q132hg7TV7eZOkmOauoOjv2exsS7I9I5iKf9U0eKY
YhbBlFXFCDenVAtsO2AOvA765GbA+h0E0aVu1fShNSNO0Aafv1SIE9EGkbqS6u9TCTEUsb6Mlfle
XJWj25vkMlpNqUIMLQ0UeWwupdnfd1HIJTIqgy0pISc/GTQUoFxWMTpfhn561crsdpDV7iSoUG8i
la571uhuCs2agVWTuz7xggbXZEzStCjDZryqAk5/LqdPmYV4xmRyP+jYGGtjRNVkif0gSlIFdWPY
dhmqHNNUn1ttTurz+57cbRVnhPKrwbbOcZr9jkHVhHWMLlaIi8pkm1FmgsuROBDi9cSDg0XvWOtI
AsKEa/ygWV7AuOAEepDBWAYAUNN8hpZFcC7L5qs0JXMNJXptpNZ91PFlx5qUYvgjE3gsqQA4eVmR
zUz/uK+faiuI1g7ngQ3letLfZaGc7XoFbUF2yawoCKWUXPid+toBUhM10XNt1sA8JVQmkqzehy2l
0UZYh1Gyem+yLMY6EkMsC6VuwLbxs4mvJlIem4GYJfgKWh0cZR/Lb1syhZHXSAyl0EsFJ5OSkvO2
U5M7GH9HVQe129MjW1ODaF2TVDRSzuG7y0lzIBBRXskJ1IeoQE0sJYi0ylbFsZA/qkX0Nam8HEkA
TI+RVqRD+sHI911VEZC1fnsKevbtvOBokzP6r3pd6jcOXXVORztztCBVMXirLEwjMnDJVR6QJFBW
8jOoLTHj2X3co65R1RfJfoh6ImNjPCA4eTso9LSSKpksGM5TVgbshNuL4WJZWxboL/0u7w62icp4
lK5VXcToXELlsCwqo8LlPC+Wm5y8kburPSj4LFUP5bwIwXRzOarDG9OEKKPqIXqw1Lk1faDKy7s1
8yYsi1LDhiBQIc6uj+X95RbiHYiaBne/P/E/Fsvav7vZ9Ojic6nZW/MGyriND431Xsj4CpYby92D
OgzrRNRfcq3kHkMQpt7jxMBp3thlTRPRJWWYvyGYdnb/zf+VgAey2wd76InqIQs6pFPzmhbnuquo
SoLjBJG+2XZ09oHAomwMb1vo08jBVEJIJBTDXU2q+ey2KObFsrb4Lpa1mp9peUTLAEDFF+5Hntnr
KiFhdB6pmYATaIIOFSS2PakD5OEuHV1tft4wAJFr+Zl0Ylt3tQg8OOLiMM2t3WUxtImDU+Zfdwqu
KOwlCOOY695KddLD3rYEw0jWnHnxc1/OaB3IP4Bv0FiH1lT+WaSSgMFhRw+DOZfbLOVu6QsvnWwx
96bLjujmpYv9s1ja1wyyy0PlkM5uywHJK4UZ7RVnFmdKSblb2rnpbES0GKOzQyMG12u6u3mWoziy
c0KX5ptSIpNR3iHwXMw+gC77Q8KRuFfM1y4I+oOsBPm2CqPTD3xnud/GMZRRBxVzytFkuEWbzyPg
sRMH7CfiUKVOx/6cAFuZslclJowN2HgyGOkc4wD7GmpVTCJ4P7lNULaHn0U6UykRQKAdH/Lrcj/v
Hx9IU4nlqZfdQMFzMkl0QstcDqni9dpqHJVyGxTWQTPQ7MRliKt0YW3/a0GqcHdo9BYm1/KfW21+
BaUK2kM0v2A1b0U3pjJj6Pl2LY2dm6dA/f26wO/EfhfrSLXg63sBgWotFDwKpUyT8lw2MSXR1gnb
J6cvGa47Ced0haDeAbRanODwpvzwS62ozlqxtu8T6eyDsrFri8RqfxxW08wBNKQEumZR4Uon38a2
imuANFbIwtigyLqvNOd5zHJyGrMN8v1wW1TxbTQK6LhK1Z7DVpex0pqfsXSvEzy7HjJ8DbT+n0Yj
OGmxnm46Rusrh4iBTTZ+ZgSZbeHKrTNBlS5W05tU0o1NHKwAP+WC8A4mDbuZHeuZ9kFSs3hNjsVT
YKO40RGqJWkGAMWBJpgF2Frq9L4obc0LsvY3Q7puTzcRWFHyFCUIqsyY86VMkOJoeCCkctecy+V0
BlZT4YuNY1vdJS54WVuy0YlihdAGkhSyqk82cZ0ja+nFSm7N1dBpny14z7R1mE+Qs8KWS686CEi4
rJglWnTfRGj5nuhhEJmO+S6lT01mTZ5RmxIGRSZcKlkJwAokJC7WvgEsSS4CiSFJWptnK6/3SSye
nFycRV2Mh4qEUlfnk+E6qLrbpgvdRtIeqwzNHOneq6yXngstf5C6Ytra7TzLzMVWkXwDgtnKnwyC
Rl6Fg25Ts6xNCq++fo6MFA+KiVyKgeDeUpTXTuOqaqHgWZOWDmWif4qxkT5QyULW028TZwKNnM5A
Bz+9DoEB0hDNkGFxfYNHOqwtpXsRhs1wr6IA1ZrvNGzSD1N0r7k1yCvFCj9a0rOIAZCcFYKdjsy0
DsFnn3/whT+rabwmXGTjtCrRVdA5A6F+ikzcR9DxJPgpQeDD/CUtbeioezpElLYo6VLKEqsBrM62
JpUryXSbM3jHNRiwMNmA5iXvoZCSg2EIkKdaYUGQ0PvYRdASbtMh+NLIxQCnQmJ8EM7VNXGdKmkC
S0b0aNUxs5NLa6UU6WnEHOhpjfPIDGFYjQNTTLTvZtS8USt464dY9wID/klPhZFWCJcS0pNuRxpt
VDkAnWk23ZAxfBTEMK0aq6ZQRX3VbXJ4VcptfTepfPDEhlo4Oa+ThorLJA6FCamgEFp55lD0Z7I+
Y6IpROfWZw4t9i5Dv4lHiKOBYbzq5GDs8u6uIACKIdvwJCuZvglE++aD+PAkQ06Z27ObQXOjchEz
8CmkDeHfrwE/DPNwwyuCUN/E5F4g7UGkasOOzslMwutOqlc1N6Ey/2Ea2VLfsEFcWjGoDAMFbwyB
mFZGanWA1WxAoSKz8HSl5QaYJWarrIvv9Nsyg6+sWVjkKG2F1GIwhVb2+4Iz8lHYMD03LqVagoaL
feF2lPpGUwqOVfw26jif/BIKozJCFyblNgpT5ar48osZJ28UtlHhBUTKIPAqbSU4cm5dgwfZMohb
h3Vrgn9maheapeKF2Os6rr1bA7PlalTrh5DGClOTT4mULTwu2ki0oGSsuHp5jayZGzuVfhmz1MQS
8u+6b4gaHpSnIiLVimzzhHSq7MHse8z/iaBS4CcgSnUHyog/ELRGxhTXxZZzFrVkh0L3ygwzgJYS
cjxC+0LzsU9a9VYGX79uCvY8v6yMfVE0iNIl8z1vikdit6B/IqdMKuIZArvaVQYc0zwxhBeN+a4D
WbNS0yBe53BToSVSI+s5g3eh2NgtDEbNQGvkkB4fMblRtY73pjTJ5PImJCdLRIZr1tWTOhHfIaE6
qxzShRolmp56YSP1hybGTmDsa9W8KUaNEq26KTWclakSnfTIeUpKtIqtratbJWwRRyLtgo1wFkmA
54jhp56WayscPwKpAefso0VLhfnAwPNZDjWJMhahopDXD0VYY/dpCYTKgnMUweeUnefOByJIXI/C
MdM/hX5JNdk6yL3GZIRc2q01ElKik484EvGqgj2O6ccw4TNKpsrFe5GK54rOASFBAB8t8Y5RXGVe
q9w1A5JwkJRInIkCzIoAD5DcXVDofVEM1HErhrP8UCyGeJ86blP40T6e71v+sSyiWf+YzQrFOEif
qGvGmyUucVlUmJ8YAB0ym8DxlTHmwQ7R3k2PAhp43l2WNT18Zreu+kMq6m5LSHdLUCcLnxih77XR
b4kMC5XI3zS+gpwPeKMD7VKltdJJ4khQWbC1aUzYyrTvIpmMXWqStOl036P9WWHWorgK4vZABuKw
S/3knKVceBxYsOHAZdyJFVtx874ewDvr+0SWwcjouK4HB70a9SLVS8mqgviOtXhhYpkYHNUY0eJy
fzWl6pYoKib19rWifA8JiPZklNz1foupTcucg0buxAFn3tDimywXay5sDIo/WbwHH9pAL0QGnbZG
v86lApmqLBNTL6cZkjM7PU5Klx31oKciwvQqGJHrrXqzxTkS4L7Bh82xpzbxWg9mCsi8WNaWBcRv
plTLKtlWxaHYiFBOjnlEYWiYSVpprHyVnV4eRptjO9UZwI0KRkGqZZ+BDFmxnVV0RkHYy3KTqV65
MslCqsee+sf8a1l+9M+vZYmpJ/KgPlWDVXm2OvsO6jjxbGt24/kRFm4mfy5x6SSJDjm18yBfTRRO
46C/ylkkbTXdzHYxjs5s9jb/LDQ4bodGjSjlLqvLf8jh2vgq84UkCbMjsYqYP/PoJg/LVwJyETLK
c85KEtVnKe+tzR/3wSw6C2Ui631k5mcCHt0MJNf2896tzE9d1uhHt/suf+rBdh84c2qHTAQcCaQy
zfoGfVZ/LgtlQOg6TbOcFPQEMaIZtZlZD0ukWXFY1paFEQ8qZrui9JqeHFFVYAzMqVNHcY1vi3re
QWq2gJGCQ+TU1PI0nIBqWSFPZKcTB31mPahWzT42D/WXhRV1mFsCi5h1JnNtZH8VM3mAy/reojXf
aeEhaxjC5RH7zhI3RJaTxbQF5+QSGUTDDhnZEtfTlQhbFXNEiztLkn8WMHLmuHCmsDmMjxXfKwrd
SPqtC3acn1weZ07vWW5qlWNgt2IfNdrQ3gwRUNVZwvutFiFQM03McueREm6RKYTsZdeaSJjnOeKM
MDs4hsZ8JqCOu/wQwezBT6eZ1dEAMfNs2tdUPtqeJj5D8rLAjmTXuXGsNOXY0gKiQJkN0nbRgQUx
iQIc77sQ9DShPWUhth3hmYs6Kiv9O9+BJri8T59lAceWMTNAGqKPNr7WX1sbZALSXcbqfkHhV2/Z
WKHvbOgC/TIRkgwcY0nx0giOMG3eNWRirl3dsXAA28hq5wv8oZr/u9wkrbXFi9nuSZ/tD4JHeL4m
w74gvhsM+awWccIq4srRMQNpJjpDIY0nW1AU1roPUx3v4iluNuo8C10oNt9EoOX2EAhqnnXEdyEw
AltpFe1BD6wWCc6QD8hVl9Vi3j/rRarNhXTZ9LB6Gc20JrpuPlOkFIddTW3PVsNPKBIV6SacHfbn
FIpz5eCJjI6FPGr7EBji/KnHblYkLqvLQk6i7/emVVUdloW6AC9+boO5xg+kT1epS97CQNuafWhv
m+98qHnvYg9RJjecJMLX5pPLfF+t41uy6EJ4yyfWf8BHsdS8TLpie/EwkF7H1xOecsQ4BzSq5oFY
N7foE+372Fw2EUwH2v2xok83T8vrzP7wR/xFc3mkqbChA7G+LLf8MSLkJBPfiCCf9iG+exhmiiU4
VObNWo6X5eaymOZ/9B1UPuFQc1+2fBilaqNp6slpjBsYfqhL+HW/A7yMEcuYtknI+F0JyGMiy5ID
kfXYejr64eX4whUMd6aZpdsyqa9Sukmr8l7Dfw7JvrtRcoXpQ+CDWlVIMaHWsmodYt4i+ZYRBMVI
zlxq+t/snddy20oWrp8IU4gN4FZMohhFBUu+QTkNcs54+vOh6W3amj17zrk/Va4u9OoGSIsk0L3W
H2aKc5fg01MiimgI0telBu2/Vx70nL+qXnTfCvKacOnTi1Pob1Ej3gXE4rLQ3CU7SnODob1JSc/a
JxHKakUU8ThXmweryHe1XbxbrUG9w1IvCGzWEHJB5YwBGIM6/ey7+rRoOx0V7CJcZGgykylR7zrD
ge4ami8t6pqld8gREMp1q1+GenuM+uRzXifcZ81D26fZHVyEb6Tj60tHrrJDzb0agvGSYDDdsB5z
/BJW7pihRAy/znZUb1kl4kCa/uxEHjTVR832Bni98NcHEZ6wE4caUDTZyhnNlQEofsEilYVK02+L
Kv/GL3JCJpdFmY5CMk9m2Gh1pFcL9JXFgmoBbNjSwq3ayLZjVrZfc/Vs2Z75LfDQ7GB/wlM+Z43a
pf7S6dVX31ROLomLVaTF8Vb0zb815GK1MugehxLD1zpXsA+ff38kndv7KMKLLqtwrECmSt5FIGFH
E7hmbijx4CMqN26BIXBfGxvtpCVYurizBMeQ2ur2/2M9/2+wnppqApH871BPzMXq+MvvQM/rGX/p
zOnuv1x4BazxbEM1QRv8BfXUbP1fpqkiRKdb+oz4dH/hPW3tX4aJyZZpm45lWJqF0N1PvKfFELgg
Rg3DNjEE+3/Ce+JK9Qfcc34/JHctE/NyhO5Ux5hNrX4zrQLRMKZpq5o/qPD/uxpGfx9MFnT/NoFK
W2nTlxAMUaw10fcya8n5B5rxWEV1tNVsu9vkVb4Y0AoiWdZNq7ZN4UpYVv5E5QwMSIgqi5MUT7Lx
2wZbqiS12JiMxZNfFvyiLeds21pULJoO2ifqXB0CT5yBbNX40JrI8k6Tj9kkUBSMfWYcAvtvSAmH
W2MXHdodQROQmghxYa17Crq3YXkk58ijrrOVPSL7t3Cme9RlcL02EUDGFbbU3kgFHyk4tD+0eNhR
aGjfx2rIwMpZ4pj4cfIQs66fvWXCJ1PtprvSZvFoT/MyS83JT+heeWCxVtx7ufdyC8m4bG4xFncr
4HQuDkKcpIAL2/fto2LkgkpKWQy7bG7q2B92sss3Lbl3q/Q/4qA7MKTPC+wF5GzZXPv5EDMmL8TS
e1slPSIScr51PSvLhm1mGYhmVBRJKkA9j/6MIjJHJVikiZki6NzCuQ7iLt3Fo48Z+8dDL0zZpBRK
skX4xEYwICOfI7KUqvB8NPU5d1yqwdFuHpUDTZn7m8xqnLUaIXBYxVX5Hk5kPL2ug5rn+s4bOB8/
dYt316OgOJDjtt12OAZDioT3yMNG00KUTSrs7Z2oNV81HcxHX5Tvgy6ye5viF+s6pvWh+pjnpnGx
I9H/dnrpdwg8GCiBsVElrQfrJkTaoTxfu2xYzKPw0E9JPRRwREaZB1GdExVGtFLbouMbUSrLEg3J
k63l7smaG3Qj8VjVTAyy/4q3ARgrW/cfZUg27TS5JzOJyWGQxLxeI3DJn+X+kK7JL/b7dm461er2
E1likjh8vz4MyCm3WB2SpzGCOl8VNtDV2kAZSKvLT7LXTmZT3cnDj33gsAwhzo7WRpLad1lrGuzd
uYRssiqdBV07/WdfBsMGsnlJPgtd4gbyLo2K62wF1PeYZm1zaQut2VVZ+FhS0P/eYdYwqkH6xShC
OJiF67+MdWosw9zWT3oRoPQCPmfnRX2xs0NAz1butjtfLZT+JWhar1p5AC+PQY0clFKO2v3QjeH5
2iQZqkiIFf8WmgcVp7Rg9vnu6jYQdm54/k4BLfh57jwxjWpgyki0YSVHGq1s0N6INPe54z90kY2p
8zm3IkDk4FcMcOvejRTjkGIGgjlH0u5VR7me5LGIY//FcmWcXfrcdsr2MWmhuYOlfUgl8nYYjLW5
H90C6nWFeIcc6edhkuvg4lhlDqvRQKyjqtXg6GCfC4jWPEQt9z0W1sERU63gaPkacQ/APjlLlmnX
ee3k/RxPcWk0Uu1h7IJmo1CuuNRVMl7spTy+Nr1OHacGnocNrHaRMdDTGMl41T6fQ4OfZnvwhm+3
k5qgwprtz4t61wvkfnfC+cngYwyy84z4maj8H7yJ3jUEEnQNnqRbyG6i1dnZHfX0NvcWJ39Ur1NF
6RYGv+mHdIJTPZkdSPNId4GLWuk3snWKkkxfScGXVBjT+EA6lgnWz6fC/56AzENeoMDw23rg74wz
1Y8PWVd1DV0TGO6RlgYb/OEhi0u7ljf1ZP0Qrt1CDTdVSnqVttcttwPElwAFLNPmBSA2RfbULMDg
g4DZFPPfvHWUJTlH6+S3fGhaZ+GDMrIEr+ZBGQt8DZAde3NKpaF10EgrpWYVO9ssir4mk4Uvi1pB
f/C/xDrf0ASUOALH2Vr2ZAN+MRFt+nztFOFeDabw3AQgAK0G/q3quu1eDhZALBZZVlGoma+l4o5V
C0SR7Gh2Kkks5cGYRmVVJCqa+El59oM0+q6p4RskUO2FOqmxZkNmr0cNT8yALGPRR+o5jEwbYrER
Png1kAjSzcVKeGr2omUF2jHIzG7GBGkGoGCIOPUZZtBdZ16oIpsXpHjnlKntbUcqEXS7BOlZfy97
cpoDc5RsKS891rZ5uU7bttAp7gLdSM85i/kNzl7Kxm1C+8Wy1RMQsu6r58caFS53Ok9lBXfE9bFi
SIf8q3eEWo3pdUomZUoKlj9NLI7//KXRdZZ/vxFxTL4KNrUc27QcSxiOq3340tgRTuDk3fzvPYZT
YDaqGFSTNj0aiLhEOlnesnMpXjblWThjuh491OCMaEif1SJFsIt8HwjVaGBPhSyrMpnejvuJsmMt
ioZVqmjLMu+83W1AHsmYnCe7H2K3cz8M/N3kW4wVJkpMg70FeZ2tCrA6B3ZgylazHG8Td2Z3ThVs
uAJTMd9Gu31yjd6k1oDoVW3439og1dAB8Q1r38MUeLDs2njoK9Wh4jH3A5YIgBzm6PVQRkVjoS9G
7fw6fZ4o47jjDJTO22RPWi8iFaDWW7bGwOwilBLT2HDfHLBKo5Z7P0Il22hdWWxTV6S4k/fqMdFb
JNGirka0LqXbwDUHkcMhbjGnqBDxg5wnQ6M3G7qmEY85vMx4NFhfB8rQ+8bgtzblaUDNozNWXqTG
j2BmQXYXjUqMVUFl5vGj0Snxo0NSaBOHdol0EDE5z1RK5T51EPyRXdn0Tqk8tNE4o2//mjZ06QF6
zdbgT77Uq14HZB5HoLti4yVGaTQdhNjJxjRKatsJALRsfu7fBuSRjNUh1OS/HW6rGI9TPVCWH85r
dB8pE1EbX6akr/bC9X+YyaAdB6e1Xu0EDKHhh88AsPunYMxXANeUS6Eq+b5wDUDZTaB9FbZ57/mO
/smeUgSBOj/Z9nB7nni4fJMTAHj+KCyrfnKtsNwCZlLXhWIonxCv3phFr311PeQpDPypTiJ2ij1P
H5Dc80Cy8bN44wNfIgVlIEbjTf4BcFNwGIWe43cWoGhX6/6RpXHwVHrNOcwD9VCaInjS2KjDHugC
YL4MyqZTqvNYaepB9m4zSvCRT/KsX9eQM0gYzQwErtFEaND1egpp3yupyzix5zxcDyPYq9SlHKK/
HQ5nlOuVjU1+d1VarfIK/QDkvmpi+hA4yqtqQAkyHZ4GclRUwxLMh/IUxJmC3l67seZZ0ArKzf+6
bf1517JVHnSW6ZIStjRXsK/9cz/pBfEQKnGS/YhRNj3neod2R+TVqP8Euw7jeLzDjlqYUsju/A5/
MFt/cVAef2giZR9I4GiIm+bSw2xzLZ9uToxnaw2b6SHsstylRtuPM4x75vGR/P3nt2/86XFt2qpl
CMfSLMPWkC6w5q3/79thRfMVG48KhHkMZQfGG1WZIoy7+zgFt3Dtu2EQnOuS7NYQNQCw5SSndIrD
MKEdhwiFg/CQEZwndRLLEa3YpTylwcdrUeHJsOCXGJ1KM50VYHVYXYqITjImG5G4YlOHKgqC84A1
NzbY0U0HIQeQ3T//j6V5+I3vyf+YRIJlUpK1NIfHjPPhfzyCaXQnkFHflT46lMitvw7g+9rEMd5q
o2i3We87+MYY5luEC8Rd15VsoUgRPJd5up28wnyjvh/ehzkym7Lrtfn3xKirs+EoyqON9cT1bBgH
a7MJEHGdrw3a8bFWDya1owwTyAFAmY+73U7lL1IAZuTw2m/sn0exVeJGZBVjvWvyVlnlY9bhNZFH
3Slw20VtQXqIWos3YbZbHBe6Ckfl2NmFiW1fm2iYAXay30dOuZwKHbB5qlDImp/3pkf5sGmcNxM6
CAWhfNi6eVE9cdf4LieAkUXCE/bTZZoSe+vlFWJKg1u/JxbgC4BHX+oaV5V44KaOVYn+Mrmqus7q
wlipnfi9a2IeeAdS9Cm1Tf8QabCW5JFsArLsKPo67frDQDj56cM/f/wCm4PfVxnzx88u31B51ho2
kJx5/Lf8j2b4o+oOkfje1U4ljlYIoqIT1WFI1RMKA+OFQgUNMv3LIMT/ypq7ciBRmlWki/E6za9h
Cwb+LIUDxdbVkElC4kx3HimmeI+Q21yUJ1OcBhzv0Zx67xHQWLyxfBc9iyS3I1huPf7RIgqxPOYM
OXHy/U88oqydPEPGBSA7rioDmW868qqyJ8+QV021AL23X1cJxgofbgtnAzkPFu1D6dfk4UvrgZJT
bC6uh3NfHsmmdwLroRfseO7kYUsdSa0M3JjjOFv/86eg6f/5MZDqMzXXgBAOi9v+cNvUwywBR2Dp
35OirhahV8antEouLsW5B7vw45NsZh7zKQoNdBcLp1jLmJwrj6rGNla95nZw4jjjNgB/ttliYvv2
IT4OFWJ4/dOHcDy/uu5H+yYfg93tMnJarYCD1xMD7fVfb+t6ZHRQkNsGesOfA7WCbb3epPx0/hzI
aj8++OzobvHbiylgCp0MLUw5KOMhrnA4IlbJJv2FA50kLvTa/3gogaOA6gGOfjz87bTAyEugqP2M
NP3tCnO/UQplKQoFQVTYjweBWdlBHtnpQgezebCi9ikcoIOigr0vc/TrnL7NIbQ2IxWDPHBw72RE
kHjdy+5IRm7d9GBv4oikPZjj/qXWNezDav9Czm042rmt3tnKpL4nKeqmoDm0/eQ72TMOnzsZJ30Q
rfvGKe7TINTedXEZ9a56E+TltoVWKUs562+uqmXltPznL64uZjmAPx8froYkgSMsnWcI97M/7x9R
nmtxT03nO2kePmFBmQ6Eke4c4r5aN14Vw7mnNxOdVaD2SMGRY4ZOPAd/G+mje2hN5TXUjGqoLk3d
QW8NzBpytH9NHibfvc6pizjdj9i1NYHXbtSe+5Yet5tQG5qjNvXOIwoLrPioaLt25j7KUNZkNWSS
GH/TDLiGPjfFJKp1Cop+KWNyXtzMgEncAzcy1if+Dn39AMgoNeYMjuFOHt0aGRPgyVDK9/1rLdrW
0W2/Hv7deb8N41E/3isu2/fQMz9e/7++3O3Vy5pH4iiWfzcVB0P7IeFvtJvUQdnndqbs5VEY1q9d
bFEk/zM+zN1bDIffihqWOS/GyJzfzv8wrzf9YlH1wgI2+McF8rz0ujt5wdrP2qXDu8Xh4FdQXlGQ
FLx3yRwGrWXuvLjHR5AaA3yxnQ89qV4rDXE56AwAOu5SI7Su825nkG989DzwO7fQ7TR5zcDchN4T
+WyVQmHWrlSl6V8b3Xo35mR/DFayIbPyRXRRtyBtUm48crXnwU9WlXDKz87oACUYK/ZUbWnv4SNZ
S8X0xLtLakomOkQSFHdKoCZPg97H93YZNfdZFCz7pPROujeBErKLV6Wu/VORNO8ACsrXyI+LPcjR
kSwzXQg09jaNkdu7zk1bfVO1sEbjebSvtnDMsaydlcDb/mwMkC9HVVCItZTwqc9J4md2Yn9X3ffI
GUD0lLiReYD/L045OdsOKDCZdmN+orfTpTChkIioUu5lzIrq6TyGkLvnE2SI8ka7zoKyXcLuxPJ2
HvB849Et8uAgZ+B8x3+QpN7K92BPCTciLz6CMl1e73iDNcxGvuS9Rq0kecH9UDZy9HZnvA3EPFss
WPhYyv41t5cXud1Qb690i8nZ2q9TvHttK5/b/jTxHAcxi4/A/IS/9ueH+6hhW+pr3uEWuj3+tb9Z
Dch5t8XBh8vdzuVPgNqg7JtaH/yPxYIxrwX+uOVabK7E/A85ISqLHxRaYFbXlRvBmTMrHyWFsNgn
haeDPo5+DKiVqGurrIv99dB3PzWFAmEo8tRvvuI959zFX2EBqitvsGCDu3Z9YIFr4h2IiEcVl8HO
bjUgQLXoDtNguM8ihagVqM5bhlLhfWebAipL4L41Zvul8GpxTnI/efRd/520/uM/P1/mGujH/6s2
q+Q4LI5U7T9MsDQ3dvRBV7NvIhqwKMdN7QLtBsh+IM6yB5NYBzOVaItEGUtQ6wLkvsZmTI6mvage
En02B3dtcx3PRKzYm7zdMJbeTh4VRn/qVGAYskfFE7VHeSgbC99zAbjyofdnSD1luYcS2siuQcFw
04EMPAUhepg2WYhnJyj9BfIJuNtVWbAIakfhda3Q3/uChkyqspNHMjaZerRtoTTeQrdpcm4bd5BL
ZFCp5muFYXcE/1e+sAiz1rYTZuspKpXXZkxVsHsezIy5axraJ+C81kn2VOAYwwQ5YlCNc1tOj6zH
ovt//pi0j2Vk9s0uX0iWByprWx2poj+XAZ6iqUNRWcrXUAF62mbKZyPpskfZeNaQUKCJzrxNl7RO
mKqHUAUVMYrsMbSi7LFq/fQUW+nCVUrUr8G5iXOIrGHYwTRv2y9Wr3gneS1tvqpjtpQSsH+/vYYV
8pk6LLjk9WRcCasXH4ZUE+vTY1vgzheXnrtrPUvDb7SZ1okn9AsCOQCq+67/0jfafZrk5r+dpN9k
iXC+6L1AQsVy/acxmpp1p2UehDi7WXVV5SxNkR9v5SBzKnmrgN9/LxFV4uKCZdvLEtHoZi0CweXf
nhS2jZosQk6w5xPkdRVnaA/zqzTgvRO0N+LfX8FSynNo9f2iKPMGNG3ZHtCXOIax2lxkiB8FTiaB
Ea9kV+vcfE0aBa7MsoR2tze96kcWF/m5N0L3cTCcp55f1VslMF9sB55+mdeKtzJoD13nRk9DGiSn
qkcYtJjjXTqEK3N0km3mQcWK4iRckrnLd+aYrEXTK4dbE6jiZ7dqhhcv7sixPwXwOnfksX82umca
u6RFXQEwe21uEytZypicMjapgd5toG1ilZ1zFeXtJ/1bZXfGJ7Upx0Naorkgu4pSDOvKGFGCqULj
U8UD8q7vMv/485zcL82L5gdiE/RBiQF6CfuU/8a3Gvq2WiCLgdNzL5RuDyY5fxK4oUxqlH0uR/R3
rFAxH+y+GV8AP9yn1Fw+G1RfVooRp9sc+NtbBAxBzk8DzebXWeBKPZ+OOsd88nuGIdE9idx28T9+
gZqufsxd8atDSmHOWrmODsH0w1Lc8nskatoq/+rU7GiMwhEnbW7KCf+BJlUR2J27fVtUFBMBXVYO
z4nbvMAp+h3envuyNxq8P+HmtvagbfyxdT91UGujTp++RC62Kz36DXsz98YHA7CVr+jVObMED6RM
bO0grM8y1JiRu+msWru7xeSANQl+wEl38DzORGILpe80x6hY1dkapQawC8oF/U4LUOK2OnAksuv7
BfayAujx7nooo0LUurf4bYI8LApqPlE0bGWvma92nT2f7aKxeQcZXew6UyFRqnjFkzkE4X0dO+T6
xky9+JWAXTbZ+H9ENipbdR7sZeMxcT8WCN5QyMDyZx6QMXnkzKP/NWbEfbzzxPNtlpxKjWxcOGrn
ws+oVUqQrY1gdqmiqpzYiGwLT99a82bFm7cyomhmMDwQlTk02kl+UpBtMeaeDNUdtkQUJiDTYdN+
1u2exz7bMiOvx/cS6d5708fsvC3E+B6EAQ4pXvnsJbFJ2c8oF3IaH4x1l6FXcewzz7h0lXmRcdAw
/UxB8Leyq7PDieAYWhFeARh/uFEe7yJrdr4Yg+C5mZsOow7QPU/XSJAad34ygMxEmOQUZ2mxC6xm
p8Nt4iOgUUw+myToo4dJE9VTHfjqQxVpuM7Mo8GEdWuhjgWORsi1jZEfHoGpVA/1gP5Vk8XtRZ9U
944Nq/e1n8GAjen9EKL8RE27+tTXUH3U+SR0pmqcuES0TvywBXRfxWyU5KGdsWe6Ngp1+IU8NFTP
A+2INxU5bFyldct0qEKhemI2sbop/Ky+c5T0XtZ2so6KowXOaSMLPyrEwS0AmAcHVM4nFhHJYpjc
5OAFOFqS0ASyzkbe9zIshBtlWJqTEz1Yw2SfA7Nx95qlbGWvLHL7LI8cFa6/moujk4RUJZxhjdCX
N93Je64DL/G+0cN3ed+1Ms/9OSD76TQsp7HQdx/uz6FlXPoWEZY0CgueUam3Cty8f7SRElj6lR6+
JC6F3iZOg3czF99tRHm/DZD0Ogc54zu3f4RBCXMppiMa3IRl45Qi3WMCjEZch4CEjOG97h3zTHsL
J4NithxQWlc/FmW3cTM8WLxxonFSbS+7TpNMyMTM/aoWYOvt4nydN4euo7LPzwP7+LmR8/iKneWl
hjo5hVWSL7UgMqEdq92TbADKusC+LgL6y5OHBd6yF6hhyDE/D/JDoXUvsodhYfdUVtFXNMLUhWaQ
AiwcyzvJxi2jeukAQ1ndYjPH8dR7wKRhvO5vcTu25z1c94NXUk66WrID416e4pKHa7MMyskQGaGg
RdkxtvNmCxAkeRsN976xUmpfpFjPbRt9leEoNONNnDbtWnY7vuh3ETezk8g85xlK8lLGG8cGop2E
8VLXnOQtHgIg9jHeZA7I/ukscu1zrsBUzgtuBBm6zOciw/6AfGL1xYspwwPf8R/BPgFbMHqcWgas
js0RhvQAQHYnm1gXBs4qv/qDMuE73pfozM2xVA77UdHuYqE3Ow0Lum2b6MqqRKribLtKivOMEn5H
YNgeGizJKbcvTPglpzyqBZXVlmdYnNivwPsf5UwMxF+j3nVeLAxp10riJWDn1Q/X8h0zJrVcnHGx
0nZ9otnlWh6aQ2zMUHKiA/5IRdH6W9V0tJ3ovrU2n0ztig4dBVHCOdWapUgwsO0o87yoXtjAsozF
mmVr9YJPL3/IoNZWctRNe5772H4v5ajtVPG2FhDtZRfOrvpgaoC5ZRff2WzfdqxTZDfjA7MTU1x8
1NZJVHXBD9cFneWBS75TPVIXjmPjq53hM4Y+yNNU18rK8jSP73yH8rMT+Pe9toCdoCWxfSzHIlj1
bq4/m1mj3aFWPn6pG3XXVobyGbY52iSG/yzA+J8nY1xRL4pAySvxuyfq9KBD53jO1bBbWa3po69o
ZltKsOMut3jCjOleNhr1vuuR7Laane77ublNUTwxrDQrIxXU+ONay6KVCrxzJxvywM3ODCIKPw06
DbsmdZSNUpntvcH2+SQbAOnhtsuaL7eQPJoUpL5NhCnulTRF+sU0xs+p7p4A4sTPjR2WOxn353ik
KifUK56GrjJ2PZCdZeXHHkS3ID+SXs2P8kiFYXNMuvHn6Dh3ZUyOunDr971XTcDxgwJeq2odDTHU
h4oC0EIp6vJrV8F7KkT6Pvptta71tNtaRak/FYb/RZ9YAQMXvQ/cpoJPGFVHeQRXyl6yyRYQs9mI
3CkOw3LEEbhl1j7KnbJ7G5Anj7VVQm4es40ckLHrFSw9fLJZokELrPcujzEQuuEJfB315hJGruyO
td9fux6Ja4hdxR4qHGbuUzXumqIvyY/Y8RkF0Z58rMpbZ7t8J9oBMnZjR8tYC7HMCSPjJXOskgxd
OovZ/dFVKtGvPYRh9+kXz4HZida68awiHPLeGSbGIxmIYhMlWGQ+G3MH+r/euS3m0omjFo/ANQzo
yIJ0MG7YG365yalzzdcszNStMfdkKMz85AQFF42HNqrWmUUpnD8Lw2kQlytHm/+wVXlwChFcUBid
No2w1TWQ5vY9SOEoTqJ91sLO3hdqki/0tOzeGztRoLyHwyHUxfSECsbBTZ32Xc/yFEqTDnhkPh38
DiztLHoslWgjC/ckKJwHWayXjT0D8uWRHMhlhf82x8TDfplZmH8orfmkm9G6S7rmU8Lvc5cCt0IR
J8DOxuiLNfZ6MHHmUT5KyMxlb7P0ZFRFWDIzUufZbErvjFQtSNdRPeSqFwHFyr0zRcrZTpJq7tyT
Idlk2fs4COOEaCYcc8XFswhlEzXOQmTC0nzrlXX9qqeWedeklb2TXTQivjRjbx1lL/N0vCHK6CJ7
jrLy7aF9UlOBEg4MUAOm/b4ee7GfK1ZYr82Hsi+bsB+8u7LCou02UQ586LY2eipeXfx2vdtFPsz9
u2s2JRVBFTYO65DEOrW6H94bVdhgM+IoMe6Fs/unGaUrNf40ilZ8bzp+VqYRot1S1qcyTJT32rVw
azIM/9LP39auV8fdmBTkoXHKWGujGsNRIus74FO8swqK0xV3kc++FZ0qXymeZTwMwp/xTEtOFuuk
i959adIwOJcDabeiGLCXssqjHQ3+qwUX8N7M2IPVGMG/VuQf5ARFJPPd3xxO4RhpezG1Bb8Pv/6a
WeHdADbtc6oIHPPQVn7Q0K+5iAG6ujzViaLvvp4WTygsGviN2ZDd+Y6/TxiJyglGhcXR0EwFpTnT
PhYGoOpsflc9PnwBxO87Cn3IEUVgwSUKXDYS/y2h4vLoNvBh3oeunFyGAcZAmMcjucRFbxf4cL3b
a6BgiEynPuEGhNDd2srHAQb52Lw71TrvoJLVwgACm/Axwe+NP5PkWXQoKJALNSYQDWWJbyrT0rzZ
uyRRnj2RhA+Zgf9g2IzVbuht3JLQPtrdut0cizG3ZoEzH8r+deKvU24xOIk9EoyzBOLfTA6aCnMP
KwRUlmNnCzfyAj5Qe27r6FtQWNnBnHsIiFrY8lrTfaPAXVJCHlnBXd7gcigTSvx5rKWFyOZvKSdn
gPkXiuCaZJpVCdmNhp+uGaTbCdd+hMBAPU9WJ7xS+EkHD0oHGQzC2yzFih6KPJpjKFCV/zaNAlHO
0d0bwmZbMjeye2tyH+B7g0jjPEs2H2ahumYtJiQegbm1SAPl9SWesXEjWCLgfA0yNXNXaxRcPMfY
Xbq4wDyLysnAXSnv0MEwojImFwevRDsoWqwuldzN3pMSV87YE9/HwX41BBoemS+slVnV+i6CDHVo
w1JFMXoEFFmksN3sFIS2p6HwYAjlJMzuZzOYJha97Fo2Qkv8sxxolL45qSh8z7NGVFlsNJWqfk3S
7gEJk0WGdQeOg2r8Q8NjJXCTf3dh8CNUHWo9CjriwNunQ0Bp6qGa+nQzOX1xAZoYLCYe0F8RzGIG
J7FGOjeFK97UGrlbN7PGUysAkhuDudLCah14LmZfytR8LVGZnRHPYenYUF3L8ChmVJ8GLWfMp/zR
VJL+TjczHeER5RQ0sfeiNaG5sVST9WusVS+m413qTBSfB9t6mZDOvdhxl11U22GhUBrJRnblgFLV
9ymcjKMMKXZKLZuyWGN8YrcMCkArvmtx/alKPcgudt2sDdcfcNeJkSie1+9ROGTfzBzXjLj8nnYl
JVtXix8TTym3vPV641I+fg6aCH3MeUo9io3RaP07VA4U1kt7lljXnX3P427ZdlPzbnXpvXxdEuJ8
UVmjXgoUZlZ15vXHQUw/mxyw0w59HOgUf8VdZ4hIJkUg/GEcxojG/zX5NmfsKRfkaMejyWw9hp4a
bdDgDV5Z6s2GQgEEddl1arS4A/4Tsjtp6LJHXoLT+TxqxUjmdrXq7kim0Z2px6UWVwc5GjbeGwlp
+8itNHxlG3xE+LY9Xy9E2Rl93fgiT9RwlfL6Jn1sx2FxfW6ngM4QMUJJbX5oy1jbR9QQK3G4hWQc
kBxKPPuuEf6WDV/UXBCCwsIp1r9oSPlitDcmaAon0zeAw9N9q9bpKS/5oZS5QSly1JCQjGv3+0jJ
VR9zIBylUR9bMsmfw8zKMAYv24vnzRtBBait8OBDuiQvNrNnwCNZdXWhAjhdJpPjLRGVA9lSgrUu
XCu6yMZtk60KLuh47YU1eVqB8PqUxNcJjmJNGyNC98VGn3im5SqI0Bxk4+lNMt7Jw9F966ZoPdW+
95p7drDra0hlZjy5r6E+wpCfBT31uYuAsL3g6+Vu5WhlJN+LzHSO8lQr6e5alXQZiY/iYiTWdZKA
CbsvDMxj5Tm5L5J7tLwQgmz8lWeyNEFiHTXlfHS19VjYyD9xd7ozotrR2BWG9R5tRlhpcih3c+1O
zjfkR5CO6LL4SaovahZCJ611Omyg0kfZyy2/QeTz97iq96PF2o+YniS9nGsEen2dBmb1t2vIuAwN
4djvSVW95Gq6kpshqlj6qmupKNt6Gn4apuQaT9UBseI8r7buHP9zvox3VZ4/I0G8UaAn79quBUU+
H+kp8HI9gaujxCTLITtP9yjFcWP6tei0TIobU1/uZMixHfcsv7KVh3gUydqyKBVUUKr+039d3skB
vbF+FLUWsC76Yz15Wwq2ca+Re27xaBJvJE36dzLgOB5akbuy524Q9ifyoyyEkkg/+DWlHhk3Ypcv
djXx/MJa6rljnV+x3/B140UJ0hCSG6q4Svp/ODuP7sSVbg3/Iq2lHKaAMRljG4eeaHVUzqX46++j
ok9zvr5hcCe1VBGMQara+w2q8pnoypfa76yL4RnJCckGDgJzu+2ykeNoXhLQ8roHvejsXa96/o6v
HoHuP7yNRnPSZZqMYiOBruw3lCcflXFZk9yPMlbr9dTr6HXO5I/MsfSHKUbeR0NpCmgGOuZDbb3E
qVOuLK+uHvl4rReC5uq+so1Z7EAxX+SQPxMGwI0clWMAi56avQ4IE066E13Q0YD/UXNPRJbkNVZ6
pJwaZ9fZE2G7XAz+KXMyH5oR+p0WXiBk/Xd5mgq86xFunEpxRAYuOctCnw9eieV8+D1Ca7Ipng9o
4VzYBLWW4B8TEjSk8JTJx69CCUZvlRethjnncLxVZawQQZJjVNqY+s0hxXrSuaG6yKySJ3xkE+S/
yAKA4zsGABW0As9/mRLkQ9m8Ow/1XEVCxzuYpfLFTASKckFZrtldjU9ybBHN0nZTq9xWM6I57uzE
FlzSSnkx9E5/mb4PvYpRqzIW6sI2o243iN5ao9Bhb834DW1k85fqw1XxLPERoFi5cnL7B/JY5kqP
M47XUYIXZGfaaOPGzaXOzfqCpcGtKc87zuPzCDEI5yQ75bC5yfURJ3GRR+SMB6AMOrCLUzo6Qeju
RS9qrRYbNjTIU+gz7EF230ZW2jQhAYC2wr9mykFWEPxI+haVUcJqz3VjXDLTHD8mlaM+4aNuLavw
Bb6k3Lyemmi6jdIEMTVXADuPOCjOBXsavoxTB4z2T1se5OGWDGkFjVGYeFmmE3qPIF2HmG1pj+aJ
P9jhXlZlMRUB0n4AQBdVUbIVlo1aqoThWl4mIFLspbyUM8Wa/Ga5EUgyb1J0kVFshKBfmU73A6AQ
F3r3Dd0HwAC10ZyF3/a7QOPx5Pc2QLtO+UJqokMTV9/5iXbJUlVFCjNrAyS9LVLoEdl+N69R9UIu
sl907fRk9GqPmGVuXDsYDBmqa09WrhpX5FwPOOGoT7Kvh3Ej+9R55NxX1ol26/vv82SfNiOC/8wz
PVxIujBB4A7NtCXyEmTURr/dgrnuH3kMlC+FgXl2MYN7EAZbmMQEYxuB8Cwyv/WghBZjm+lPylQX
+x6vlgcNBPuXir1ZORnf2mD+l6OoSy43Sk6ALrHznDs0I1yiApF8qXt+NHUTGrvIEnxBK4dH4bx2
Gve4zyjRW6gRNtF7rdhoIlEOQHoSNr2mtYurzNo1aff7arCLja/04cYoshkGMw+598qr+7TQLFX4
ZLhXs11fDJVhfwSOPqJwkQyPg5f6H0OG53duZl95TIkHXZtVMbg9v/IxPdnc+BZB6OPfF0/dq1+H
QLWSVl17o9K9KnGCEW+IqLDs7dQGPiLhCCOfZd7R5F72rZE8W9BrX+HJEwhWzQnFtX9WahzQ28Vc
nS1koKfV+xp9s0PmecYy6GJlie0h1cbhnz8XnWuj9CEvbwPnRlSE3zS+SY/3cfKqmoIL2DOo9mX9
xm2/+VXPMQeYDT/Y8nYYfnvpa2mjb2+FbXlohkjdm1GMKbsynJLaGS6dk42XIa3ZEgEUkE2ysHCM
0MOmPcsaEezhcuuVE8KaHUKniuV9jdrj9p1Ww+6+RoSU3d4L6zfZlHErOWllD0hopgID13b23UwX
FnNxr2KN8h6pInrEjQZGsewA5a6KtTmzh2VdFg1+P5CVKvwYWODvVf9VR7H2udJNF0K6lW00ILUr
zVHUN1MHhmELrXv0A6G9dUj0Ab0ZrF01ael2nIPrgQ5SKcyjYp3mYXYNHW96RAYGETw7T69xXulb
DJPQfe/V9NpZSXiwcxw+b9UQlpLuFVdZqxSwrF6FgPnkJdW+jo1qL6/uhRK5pEhkPSaXheXEPBK9
22ofC4GgedlqD7bSvvrojS+yQPTXqIlROh1c7I3namxb6T7Xczxr1Gy4FiFSDL5pwgede51BcQ/d
gPpSalv9tY9c64ikxPd8ruWEO05xPL7JPlGlxtmLyic5MQl842kMwr3sS83IulSOspZ9RVk6oPlQ
GphX8XKeeCL/KbsGM0yuGnejII5GHK83uZOZr3JcPmKvXhMRla+NDs+KNLu7CtsGjYbWzq9+P24T
i1Ql2PniOoXEJwuvOck+NwYUq8dDcpCd/MyzZebV8U72Kk5UrEx21BtZLTriBPmAeLsZ4xRbl+4+
x6T1WP5nMY6rTu21g2ye2rokQm1Ov4fFGvwpJBxWbRDpzUqOQW+AMZOYpk2q15ffVTlR9svZcRur
az9E+pmIjLcr7V7dsR0g5sQjG0iPlRoHxHcGxDyNCplAw+NfNTf2Ve3P7rrzIBerM1OdCC72+nS8
F9MQqEcdWdgdCL+tNtdkp2xPRuLf8MC9+nGWhEIhje5cg8WOsiHL3CYXUfTQ1Fhms8n71ZWg20j5
gltFaXlVDDZGZXMRBsCkuxtbSZZuK7JbV1blz9HozHocf8bIS0WJs4PDh10443BOnFmlPwoQPDbj
5i2qeLoPnhUQj6Fa69XzlKjxk6yZiG1ORje+sHvhqFEckqBCqqGuipWvkyCPJsWY71jmJayScT1G
yOLEyIbFS7Y6+QrFqmKdmHznlqh1DotAJW92q2s1FtKZOx0yUzcvch235AGeG0/TvF4RR+JkjT4A
bF5CNkE/mnCrE79k0619StEsCc1mKd+EbEPkEVpvF7QPYYcxjOb1Jrsm7pHJFDTnYIItavrGEc+p
5lzPhWxXkKAINdU4yqFm1ffWgk/q1nYfJmf9GSvbM3esDoisZsu2jMYvPj4DmL2qH0PkiM3QemId
w+2T7YFvTx9uPYmNpVbt2jMRJGWjEh7MKsbKpqpMJO+77nl0sv451DahK8yLbGGHom+Icyq4q3l+
uoxz9MUU12q2SuB0zyYgvieN8/+tF0AQVJwIxWI5OcySnx3A2pWN4OFbO1TbIc/0C84TCcRCGxoH
Nwoti9xr+FU2NpHbvtTInssJ+UC4orDFXvbZ7PfPnjK+y76AcO1R1zG/akWkP7ud9RZM9Q8dQaPX
uArsF6T8G0V4YslyV8XzlaM59+ES7SzdpBAbORTNtOkRsZKGmwW92eR7hz/r6GMj14kT9qt9BHW4
0fSzMZ+Mqvm0VObGC8bRxlHWAlUQCxJD/6AUHJZwmatP83jZWczj1cb6ezzx2/5BdvrGVJ+c0Tw7
WQhoKcWLfnIH5B5LhKXKvjSfeUiZz8gVYJwyesUWHXnrOdf04DyW0UZ2ymGhNpirJiAcf59l9S8F
1K2LnKOXRvs4JSNypfOKctSg1c+ur8dHWfOVwsU8iBc25xF/vbCsBnF8SOroatsdZuwW3i6Ye/hv
yKX88mpj+hkar4VipDCvYR5rro77fBS0oFUMwEc8ZtZVbU37pPAJrCkcggoQkpfIGcWyd1zrzS+z
DR4xyD8M2UszF3XQw8BA6fwxL9LsxXPZSOiRdZA1OcKpGmfheabYylleh7tjPXrfHNOx0BR2Co7M
SYUDnOn0W9jA+C8nYXLq3EHfZk53BhGByHIty8j3gqOmfsoRtyaIiBhMzTMqskwg49S9NjfJdnvi
cJLHFRaHRdudCwMvszhNqs+pMepVpWrjDjdz/x01aDfTy08U0P1N34n2wYqSihhkCkUkmRpuoYqK
GHRZPhdzYfpCXYRTWG5lm6FpBHw5BrVu8AwtrXj2CcKC7ii6heyTo0qEHqApVEer74yzMRdWbnXL
3hKoTc/VBuPBM2ISxtkJnQsHF313b6qM1jxF2kVv2Bcs5PQSqDg/+GzJLxqCyY/JTqyDLBTXI9Ql
L4uu4rIwg3GVcTrCK+ufQc3Q/h5OvtdiB/pPNQza7UBmdmv68XfuG5gzBmQ8h2k6aH4Y8QsuuhcI
vw7pfNX/mtsOHpaG8svqvLUSqNW30baNRSYy62UME+9hUhz7EBuNtovQU5ph1cEFyYVdbAXgtKyV
MTTOZ5hm7lqLsfnQ5io2FQDabOvdNXxnG3da8FBgY/lShEhSpJNvbCxcS95RGL1CuLOe9CGPXyey
q7K5ScJ4r4T5sJTVwPC9VdZl5v85CcfMfGlNNegtgtOlFn6zQ0tflUIY/BrG4BzkaO4Jo/zgXIks
OqiazrSs56ryD7K51mASjzXKvm2UVh95Yg+LcuhtEsxD9EYm5jYbaXbCiE7WPqVuthtIxuDJ7KDg
AU5onZZj8GmM4ZPfg8lTuI2eCeNXSOrQjtqNtuKHMQc3g/CzmtZ9bJUfIXaRbDSmeBUWAxKyHYLB
4C0PKlrtLx0nRsRQ9WipzNntuicENHZGfAQ5m7zyeMHVkzR3HaGnPLnCepTJcdhey54Ez5sA9b4f
yzpYyWEGXBhYYHV+NlHyuIyj9SGXrYoke0ACCSjT/Crtg9v61WeTokfl2CJ+kJn1bvI/yWz3xD6b
hjvqVC3kolOpRCtsm8xtM36zOhWbMc0YX2J8iTYlucniMdTdcIO5mThMFnmEpBXeoypCE1qD6MRJ
zF4zQ9zvCa5qKIvf2oroKND7LOaaZXbdmv1wslXsUdnXZYGOVp95r1E1KmcL31dZSwxzep01T+Yu
F5nGfVGgLk+AAm4NhLVDgfkseSHYfD4mu3y7ivAjc73vZWcpP3z0IklW4HMo2Oi4fT1+h3ecIkfR
W29ox2CYkaI6XKsDWrTRUL9MyjAipVUhOTFXO3i6Tx62C6OmCcLbBmjNHMLCQ2j4/qnU3e4lAFrF
jfw5GnoqfVatEgORA9mnhOVwDM0KyiKdYZMwItF+JN6YHBIoBWtel6RWYuAO13G+mKrMPJetqt1A
YPpQ/crVMUM/gKSawwYXJ1TAYVo3rHMO/e9a3ZQbw7TAvA2G/VkXhFyb5iu/4uEhDSFXc2v9pfvh
CJMdVWK0HGpj1aA4nsdJxCZocHaygL4BIFNeMpBLaS5QjTgM/N3/r6H3+YZo8TC51+X0W7UWxAuq
XL8gD45SfJl0Xx0VWAg2kLMwgVuhLQFQOzxHnhJ+1QME66vO9F7rCv4zSBj1THhce/RgiqLAVjd7
JW7CBUZv6a7OLP+C5FT3GHp4IGGk4V9kWw8bYsl3GbOs2awCBgPfwxT9nbycqscWyPPHWNtfXRSW
nmooDC95ZjyG3CA4reJlmkw2SGTue/ZDOxAkAsXQHny96d3jWAJjwFJiZaGVS5C28p8FIImNGurF
BtyN8hz2/IbwahNXI9EQqjca7OhgZb5PJQqpum0lR2uuKp6yqNwiuiL5A8S0c55ls8gHb5uUWbjy
2Su884z3AeUb3Ub2up71C5Kqd5KdsklWRdHvsbsU1wHHp43X44Vp9q32SUTs2Ha+9aLnWnB0wuY1
GVxnUai45AJy4MV1LcabePAe9LkKxq7e1H6Ok91chZig7BSfTDgCV9EVod3gpIXE9RXrMy/Cd9Ua
rdemyXV8RbPioeEDeDX8GUnr1OGyaxTr1SU5cTLL+Jr2DaLxoh/WSm0cWstpX7oZ4ZkjUAPAN072
4wwSRU0q2E4pjsyyV46LBWaEbAAvstaPOuoIGZBLt/IugISRhM6F/RQCBeB72wzfNYxh3S7Pvvgm
5gPs7dne6K56aktLxzaDESWqckoRfxdErZaNSz7en0B1OLWjYyKGbFPTOjiETSd8Ow5+3eQfTqyF
oMWSdmcZfvbR4/3Q8xi6to7dnfoyJIfAB/HRpZb/wE5Uf0SvHl/MgPgIol/BAklx+0fRhQ9pxdc8
0hGmcExDOcUgO3dDyWOG37/1qgcaFlJVWV7MNIw3maEoR6/XfhdqWj1baHJs7+0C5GVqDgIt1F6H
gTAMn8pUnFswzr/wrl3Vtpp+R3x8PswDdoKDmKy7lnOiOqj93p54YRWF8WdR6v5CR7jlm1Pq61i3
xl9G4O9GojFfGr2ol+oYeAfLQipXSfBUVSEbv0VGHu+Q5hkxrKNahzgoglkhSzdX9QR9ijDzrTX4
tPqNxG2xcjTH3Yxzr60TMLLNiuDO3MtmCBav4D+hEJx4m3QN/bMyuciVyhYOQtH0r8B0xtfRwDZ1
nqMber7xy8I+t8PwFUBX+8t3t6Yqmp8kgzNMObXyakOneWhGMz9mGsF9K8zyx5E470UFLrkcQ6v4
mrj1Bo6e+JXhhNATaPkSh0G9zKN6uiR6BMVZycQuL8PxaKoJWuB+q1+NOVXrQt38abdL9n/iF7eA
H5mdqG8ixawNTHTBNw6GeAoV9XFAx+DJ8kAA6zj0Wg2fIzD+bqfkr4BGtWhbOaLG7kQ0xLRGJyZF
Yib1Xhay61619QhQlYtu2b/m5CmsCq3ylA2Pj+JUz0UD5mSl1X23QqmyOBFfAsImu7XGTf7VE3Gm
Y8fOGNkLq+XqcZIQw7ZweRbfCqsI2B3h6lv1KXjVuaOvfIAZeaN/Ipjlb1tZrePYRYUQwOo8RLUm
/IoTvyP5okV7MuJ4C8vLMdDmyylvHvHEOd16qs6P9l3nV+FaXv5rfOieRwIsFw+jx4joyPukGvmR
nCKQsrkaiaDZoPRMuNLvgne11Y0VQZNpI3t5UleY77T9UfaSVEe5S1FfrLGqXuYlB6Epb3LJqJ0w
lZircsme7NdKVgO2N7clZRWthEfLrJwNv0F11wiiVQF0LETK1Ghxb5NX/WxCZvU1GvCyfi/kvHtV
Xt3b2LBsGk8cyfCYUOuvosygRxud+9QGjvvkwuVK7WI63NvNAcX7LAUzIUdwvnWf0hmVKIjEkqH6
Z6pe89Hodod9zTxk2JkGSVnuz8ljH7busZ6vNDf+fSXbOCr97v1r3P/UCyjBva1XpMHRR801SXRn
Jwb4hCgRwZB1PdNEg36+NM2JXYe8vA2QY0nm6YvQxeVEVmVRy/ny8l+TSJc4u1KzBAr3TgZRQKk3
UQdQN0vr4GnCPBnOhsa2sgamU+Ueycc/HWPiBCfI5Es57N7uJWjMcr8Abk+o2l3IbmHqR1DF/f4+
Ton1aNdE48dgWc5WYKe2dhp12OmJN+w6nFOQSpvrOEuMu0gtfPPh3m+WOf1yqGy8jb/VdTPQwQUC
AkX1aRGr59zNp69BYdcP2N2KXRhF/YuuiQ/Z7tcllh/j0OgQ1dnmpXoQXLJGU55yFwU1vuxiVTe2
wrYjNJoNqUf074MB0dmpEvYelOVttJzC5tI7J+WrrJD7Y1ZvoXRNiuso22RhpGCLgfByV1HRFu/c
Zg6ezizZBcaSJkGexOOXlSu7rk+gpgbjFXc8cSlVvbqkZfKGifT4gYIA6oTrCpv4q7jWvtNdG78z
uNaxkb1KrPPva9tAeDILpjM0bXcZ24W+7o1S53yFbBKQpZ+10ToHPUqHV4y/Sx7YnJ4iHGBe2eoG
m5Yd+Er2Kk2RHpvJ+yY708rQ2CLtwSWk7TKa6rVmBGdj7EA0mpV3lEXWkuReWP4oHjsFw9Rb/d4v
r5yq3WBFpe/aNlHbRyzZ/VWZE1314rLbWx2xioWPQ9Je1p25UV791eam0rTLE2zE8NFC+gS8j2tE
B9E5wbl1+9+FhT3hcoinav1XB4QBVJ8qV13cO4jvBefMzOMj35flX+1yTT8sXkaUK7ayNth6f6h9
AskzN0hyfCasNLaWWcDV+of2I9stDmlQ0e5EIsZsDcbdm25XLuyh+3KyTa75Z6xs+mt1PQz2ml01
G3OYEgU2M9IVlt+iwZ/FJUwEVOzNqC+Kbecm8yV1eZWjlLow0uighyV3H8c3TghamSdTnwIUdcaV
1inlyR59hIi1KNdWsRLngO7nXpP9Q995i2biiwJWmb+uHqP3UedrlJso4ctq7lvFCimTagtuOH43
tPinPkObZGdiPfMrca6M8Z9IMD5VmhK9g2X0dnaHnKEcFAxVze2q0kE3sD4/a6yAMJfdy8FD6B9r
0tEX17bJpyGIJpubzKqRpbWj25vSTc5yypcb9KHMP6vETp4kpIE9SnOhBQZP+nRHOoBB/6ul0D7j
pEueAAs3N7zE/77O7XUa6+O+Rj9AFoOuvGtzfEEXBJrDfa36o70EQA80bC5gNopVPqXcJ/Kyha6o
tPEhg7B6kFdCNuIbyOFcFyEnt3mQ7I8aXfwefxslJyQZGXWEv4Dm/rWI7L5Nip0wObQ7PCjcfeK1
zWPXeq8EeJV9aA5WfZSXUZ8HMKxoHPlBctOA1ADaD19nU4HoyPcgwlkTlzBlHxEdwRPzNHg/hOvH
qzmMiBP2nHSU6cf/OSkpuwAE/E5PKka4xu4u35negFwIBNVKn9GkNefzmyjZrf6nu1F7pT/9qQ4R
OtULqVSmoQbUrNJkWPaVlewHLRbB413XTBi4AM0vEFtkWU5/qrcV0PMZEI/JekidU3/RPm3LMi6y
qG29PcZmCNw+5O7VhY2yjZw643/XGpe8Sc1LUgUwRhTMou5tHvfgVZM4JF7npWRH4dTYTuhkGO9t
qmp/eMkk9nIl2c59ddWAH4dGxExDK+InxalvryebMLDOSc+2z3JO7EC47YS+jThjQd4vh4MhuF91
voehWF/FixzBjpYX7mNKtbZIds0DRj9YKWU87IJ5YikHyUs/IPGoxW7zcN+NYW6o7u7VvzZn9477
hu3/HtIkjVgA6GrXQ8fBZwLfELRBffaBM6M2PBd2/xSM1rBrecxbANNoqwrnjQisuZU1J6nrc25o
1dnxqh+DVYGq/tMkR4w6rp8tir6b0UKKOOlK5YjK6mw2143v6QSdcmh98YzvuY0xiOIfPdFpG1PD
9UNHwPmAX3jwaBSifsIis1/FeP1dp6ni0Izp4lvaDh2Odyr4KBIkLjBNiiAbskNZ7bU88g66H9CJ
VPDvTjlC18f4YOrhQuVgrKZW/FTMicU4ip2Ta3cPsiYLhbvALjXEj24MkhgYatQ/lh4+oTCM7VVj
p+bsn1rhEh0qj+Y4ua+dUnNozfW9sMAUktJ+8qITjikJYogUCU/ji0C6N3MdcZa1W3vg7TgLKgcS
ENPMtWu++HZkYZzDeDVN04uL+DIePL21MZ1ADZYQNIAkNHX4eF9dzRAC7XMS5/e2okmVh8lIs5Vc
Ri7YVi2+4bHGXzS/KWsuhjwR2zIM8SqXb8FTDfYGtvZqNtMYLHGIN3A67R7v77m1jfypIHz6n39d
P4wIyGSA5ue3LYejw3776+5Nf/7C+zuITZeUSBzYm9tL5hw3AKqwfbi/ZoybGGx3MnD3V+0ixX+A
Cvf7L5QL1lH++y+8fVpR6CL1O/91t7V1K2C/w18nR8v15V/YICN2f5P9/Bdm4vb/u30sPSaKdTL8
/uvkbNWxdkrggoqaPwg5u8jyL7FeWzg00XR7+6QdF0OtxCtgeNULuKOZ76qWx9Ju3WdSZS+N7nif
kG9QnMt9AJaaX70XGnbbtpKdCt3DGHzCSkA4xZkbk/WS60TkwgkX1ypKyHqmpn5QNOOr7JRFBRjD
sLzxNr7uIM0LAqBrmQ/t47A9uGXy4z7e04gf8sxnw+mqq9ZQ2OtVs0x7NgyrJna1Z3wF9Wd0oA7u
IJRjPNfGyul3YcxHKzvlMNtHsp7ddogqJEN8ESJH4SJ5PK8hC13g55d1TvmvNj9p1p7tNOfbq4xx
Q8zfx7xxXkPOEpiOkrkqs52sDtrYnAA332py1iCQM6rsCnHOP+83xAY+mjT3STbFCD5sEJMolvf3
i2b4r0JNm70ckYo4PDp6c3tN2YS2O3HQIQnJ9v3zZozPJOja20cC2L98VOMMGL/xZfCOhp/np0bR
ILCOQXSWV1aaQZ3q63Ijq46VouRe6SAQIlPEq79Ge4k6bGvYjvcF5AhZ8Ap+Pv5+hXuznWBG6v15
hXtHWrW/X6WAhIJ+PPshtUMjWQ2zB6DMhLbZdKx1SzGg1AfJlu08YtaTN+zJOruk2+vq5HlYJQxq
KC4G6IIV+Rz7VQkx6e2MfPiwGnxAtcEYv8WFONZu5//yJnI1eTiwJ+zIKrM1w+nQ1dmfqOF3x9R+
CidQPsLMc9HLavOrDq8Hq1bPvEBd4mhqGOqJt6s92mHn7B2lc7de7tbbQeGbi6mttGFh56X53/lx
jQegWmW7aGSpseUXRpdtZc9geDPjKCeXvNC7bDzcWh3DWww8CB5AVOT8CwT/5XwZNYJ4v6Jh26yx
PVlW+ZzO1i550pjPFfpDj1FTbqNai4iZesFZ9cCDgC9WkGPs0mWiZ+I4Nbb6HKvNVba7QWKs4qnG
XhuIGpxKY5WXjvIJnlVbe7pvk0hm+tAfC71FgrY3wy0/De1BNnNC3PfVoL7GF2sKXWhgdoohs+fB
s1yzTSQIScY33fcDpmJNUwo4yvPlpKNa4VrarteCgvgijt1uV+IfmGdXzyZ91g6YI7iOnV5LBVsF
uwDfIatdC+UqLtRfsjYpwkUh3TvKmWi+WM+opC9RCuZZPBduvgFZInDIpdIn5SPK7eIi52bxdDWD
SD3JGn8Jurx+GB/k0LQHBNgSqt8SPlBeM86fW34KpbowyyYiVk9hDFq0VJ3cwHQw+t02ZfC5ULhu
AApbhP3kQOwV/+meB9rtVO6wcwNv/Ke9tOZAQ6cm3EintwS3FWDVVfreKaOO/D9Pflk1SmKe2HYH
uwCQ1jt7gDfVwvEbuvr01lorOUjLvfRs4Jgma64ew2eyNXYC85TUtUjnKz4ogXn9UePm2DuTe5S9
E/lvcEjBdQRddbEMcapFmr2bmhvtJ4GfrJxUdFOxtsFYrOUkq1QVUL4RhwccVvao9/vrYGZMyiKW
vjxehA9POlv2yEYDLCHRUaRgpqCuX2LCWmPS6pc2MWq0h6PkoeATXsvOfnT9M3nGW0021W0f4MM+
8hOap3uktPeawHDUGEoSkMiCXpU2iDkmsBKBYG8bQy4AwfxLs5pvKDsA+4lmmrjplE9YkVuPtj/N
nLkBEUCFR7bX2s2L0E1vgbR3+bVxoE9heh8stBazKKBL322/whw6K9QrbsGkWkxdJ5Btepsehait
p0wznqSMHlBWLa5NytGML2X/nfja6rZSlScYIHbm18SEqWBDDH9pBVEvgT3z0VALMnc4qW0i1fHP
oWMUK1dLsvfIVn5kjmP9TIfLbR1Mry4KViufrdULwFedcvFQfVj504RL05BeJ2ytXnEoLV+7Bieo
xMmfZVPcmNMC1gbI6rmzarNqXRBOf5C93BuTQ4cxN48nekvUhV/F/r4W+bg5qpWIg+x3vCx7aHFX
DZTP3Gu717HLVhVyxu+t5WrALyJjIatGaTlrO2wrhKxF885JDCunZIA+MQ82Mn9N4qN70fysfoZa
dWse7Czc58WMjp5HpQW/Oegjw+Ootta+VwRespbSH2d9ipXahP3StKfhKNtkARRhOKZzMeEcuMLS
iSHzjB4h2xHsKj2yrqsIlt67ZZvsRQ4O9FRu79UmjZdtP/mnxg6coyicYTliiPuVENwuGPzprZww
cCj8pnqEkxl9BOaEt0TqflUgNONnPuG102nxU076Blqv7nzN4/Fdw3wiILOBU2veg2vso6d74Qj/
2LDR2UNmrFw8yb1kOyl2iPsf49LI+T04iNAgNtX8mNhQmxY2obpFZYmG37+sc7pYVxkfT2Tl41OD
oNlu6oHySHYA5pbf6wllJckcENSA9ISoOcEqGL3ou2q30UmyA+Y+MY/8f8yTq5jWsHW1OjqrE1QB
pSER71uJ9xxavffsNsBHXPsiW0aVoA8yOWIl+2SbjRP74InpLGs4JSabpke5LMQELl/afvOEaO1w
jOfFCl931xOY70i37OcQjxVE7zMOJoawn/Vici+pA8yFPtnS2Jby4MNnx125QbUxxt3dgABy1EBl
u3UdL+M4qd+0Iv99JdugWbUv41AuwVBEX7z+l2EX9YdT2vg9QnB7kM1+EO09pzVJ9nK3wjoGKYOs
j77Ek/odyn53CZO2OI3G6Czk+CY3kIoonP6EMWN28XXzp2y3vNJnH1DZyNbwO/Pc6iDbubcKtDOz
dhtbWfARmyTn57ej9Er6mCLB9iirvDvrz7vre3d4KOZ3gcLMvmqd3++uYyu17HXMrZFSiau++Fk5
2pmIbPExxYW1spNBPfrCq/ZVgdhj30fJdeqAKBBGKX7CBl8mYjDPraFnq9Y0fKQuA0xA5qt7kbXK
iI9pcvDs9t/tcqypmphSuuG168y9ltr6hz9U6JDlSXistBZ6vIrrrZ75zvugp2c/crUfsVE8g4rL
3o2AP6uvC2UfG1N/RJ0C5qgZNp9g5bcBe+8fml9+wZrLvKq1kq/dkuC7EQn11AdTNItm+l8SJXiQ
Q5FDwtHJK5vXAvb3ujPbYKdCZT+jHjUsdW3kRzyaHVLcow+qbTKdrRF7Gw4YiRQLep+w1cVDd0y/
WGX0rcwa/xuRhFOBQMfPSp8eVG774cLrjoieFPGitZG/gTGygPqxNous/umF6hNmau03o4t+Tl1o
bRTb69cqziMvPuC9onxBLqJ46eqKA+joa2vZ1k1mfYY4tsmLvriNQK4wWHqpSRgDh7mxiJ7DPPbO
ZWSBYp6vYOI3qzYtogfhIifyEKI4xn/A+y/WzqvJbWSJ0r8IEfDmld6T7dXzgpBmJHjv8ev3Q1ES
+vbOXBO7LxWorKwCm00SVZknzzmWKklpHq+cG40ieryP1i51SaFdB+vIgryIdHfDOr+m3G28q/cp
Yn1fyZR12Af1JrZbRGOlWLq6dqce4wGgXORl5dc2fAV/bH2Ly8ZdQr2tnPmHmWcd2uFlOQ00w5/o
IUdfQ7ML117JOQCh3OiWyx30alFofRv1nIqMxv+Sd1G7CexQ3ku5IT/aISLDwqNvzWeNGsyXINW9
HfygNuA9s3xpEuVJOEBJlCwg9QNyVlXlVpUClbeAfBFQTOB11RcLTPZOipN8UyIEYzWR/wr/vbqP
dadb271s/GEOzSqw0uHNLftJlRndEGEv5W91H8TvDXJu2wb40VZxAvOPOEmMPzSbiEIfy9a2aLr4
fYi/ibGIGucNx2oUgrVgfBu0aiXsisFBNawSlZhX778SUN6JWxDfsVaBFGw1M5aWpeEjdcZZ4iiu
8qk728SA7pf/l0uHtC31FI2++jS3B2l/gNUdRUso/kRThuCUiyBHKPa3LU267MqLCLdkCtAi+j0Q
TwOw9duwTht/fbKrNSW3vlefP9ldL0vPDYj/NjKHZUXV8rLrurfUqMqHYqpctOHwOf42UfVePSBO
czeRZSsJIlEVK3Gs9fVBWeUo6j14maGta72H8KR1nE2u6fnZ4aS3oyq2P8o1/0/S4u7eM538mGR+
u6tg+TwbLow6dZSTwZBQ8YvgQr75YQUngFt6T4nSwhAbshkNVfkCDCC7lqYmb0ylRQM5NVwO1vf3
Qh52cCRwMjXN9Cps4sqNHeNAZdBF9DQn9KAySvziXJGQCuIuvd5tYZkgIZjI8cofBvmJYnDvUI8o
tieuPhSc9fwlAOjuQYwacV2srAB5UNHVIrs75UP2LSsT+anSy+YC2eIp9lzptVbDgIyuEe1EV9eV
bpHmoXsfDbpxqzuR+0j21Huu1WYlvOyR/Uups4+XqVYE+AXXzGCM5Ak7Nzz5pV6/Bnq5jAYNOmaL
SOGot81adJs6+ova+OFmJ230kHL2NOoYkKija+vcLGp4L5mUoFaVkTHZyRn6rtaktFzaRIH1ODg3
MoKIUW0E55aHvxgTjdfV5bpR/XJtmsoYA4RubrphylsPBMk+DdzkKhpFL6KVXJgI2mlZercF9ZhQ
reT5qICawBknZ2ETV1Rwlju5IcE521zJd1ewvSgLkIf5uEYEmtzIxMGTOE1yCClq2sb0b8yDzq5t
Gn6gnBdH1dwfQXzggWF/Dwv3h9r08mtSSiOwpMq/1lll7+BHD+BaNPVLp1C/m2t58aqEeUB+o2i/
g+U1NM35oZXhc/iMLrPOE2ow702dWDDUtclDEWVImv6rvZ0GP9mIbaA/0ixiw/9RGF6lXhzwzJRk
yONaB1hwzkZNARsZfkeSaIDVZRiO4mpuLENJtgri30JrzZk03nz2IVQ9TpehVj63KhniWehN2FWJ
On1huzv/9hOjs3NfKsU6lnV3J1GNtkVsdQBtZAZvqiJJcAfKxj6svODNj5KvgelUVx7cwZs+ZcHj
6tVzrZ7QcPIkpoxFpR5IGXZL4RRzggX5RbUHUVieKQOPjbGjssjoLe3FDHVllURDdY0VNd4pcpGA
X9DMUxHG8cYve+URjW2KAygnee9G65Eg+wTkZ/tF0mrhUskeuGxDfF0rl5Q71o96xRMkKRT5pMBV
e0htyduNhTxecz8dVgNCpq9dxyk5/8JvTnLSjZwUQFh1CwJccrQC3hqfvKlMymkohVyIvmiA5IUg
HJoRjcbo14hYQ7gLn/sc0VclGFu79n2o9OTBn6ivlb7LTn1aXIUpnEwgEIxz2NVbYRJNp6vNlVjB
QsyZ7eJKnTix7zY87q6/14cabHtfUE6I0yVRdbX9NDsJf3kMpI1rjBVALM3ZGgS2jmMRFoc66xxC
8I1/titN24Bvi24oWdkrDi7DUzYYNQljrZieuTlSRRrq5g11Z3qkK0cYWyAxSCa2EKWso40whkpq
F/dL24Oh2SWaNhzlQQWCpnCezrymemq7GCS47hKsTuRkKzcdxIh9ru+HpCz26RSZDGFk3IxOGd9y
SYSyVe9Zl7NkacpV8QUdYR+eUEKLLcSkVHOmbJWHrTsdohYAC9dtV0A15mbW1rKHhTEBPtpCCg4c
wNF7m7qW37gL6iWkUxgn7etvt8YCXWj3VMxkvvbTza1MF9Ey3BxWE3axmjm5gWv56MYuxAQnMMan
qK7LrRTbJPejQX0KTLN88PkFN2vfKJauSlFACyPBoXRi9ckyU3WXeQaV/JOzjdTLU0ppz+Sq50m2
VMC67YSrItfxoZGAa4uubtUIXjqFuussUkLQBslPiQ+zpuEY0WvuceppRtX8Uodshvn3K1+jESoJ
v1b+ktKWPVcM0TaxioVNmCtceOWWYwaiq+Bp1lWUFA+SVOnLqqHUvAxbOJqahNAhSYCvFJGfM78h
bhHaO6/M7B/k517cPize88TIl5ZU6I8aKLlNDY/q2Qwjbd8MibZDNK29iBWh+kkh5XJhzW57/2uZ
sTvl2TXFju8rFgnonWlFvXXy5TCRFOrAovbijPN3p6BPNjJixcFPCG2Pxs6nSDHM9D5Fb2ZI1gn8
Q7B0S1qePAR1nr0UTfGSdZp6Gdw2feFVZoAbDSIy0+AoZVDd2Vp5EKNWU4XwdxrtToyS9Shgd3JN
9DmZSxjW2FTEuvuquYChKcC/a/G7HcgnY9IgMS2OJ57rfEl1c6IbDZqLE1YAM1vF5XheUxAWFe2i
0qz6+7hxPSn/XsZxD0AESiw5794p7XBOrlT+bOqmGtZxFmuLTwOfumZZcdqiOFLYxyCDO8RBQjAZ
defk14ShIV/n0BoanPCLoP+LHRmEzH33A+bDVwTF/S9OAk8wdUXdNYx7Y1dRl0Oti51fExLCK2i2
za2pD86Sxxtv+9Q0FBgcTcWGR67XkBcXxgxVVISlh4jMtOHy/BqDRaB7+qmrKvfZ9brpi6LWCDPS
TVqnXJeNgeTF5IxKgLkdNR26janrNw48zogh35eycqe5+FLzIqaOnIofITxaWpOrWTfdkq1PsIk5
T1AX6Y3RKo85eGaa1GtvTcLPT7Xi3ND7CyDJPcoPAaQDxiqPhu67nCtPKVnGr25rVgvVMp1X9LyG
JZq7yZPcyMEa4umjk1jwBPoDnK3hmO17kDgwnyhStqzL9sBWwwbPzqhi6fFWMux4lUVu+pRMzUBm
gUzDg7DIrndyrHEvM3T2fdM5q0pmjOh2Uz4tm26yAiLUySsxXg5EhLMWvuKqcc8hcflloff2IvXl
58ii+sqs+L8PpJ82ppuWS8EsJIiDwqkAts7ySToeWKs8VigixuqrpfPn2ZF6FT2ZEDrI62c0Vaub
AufwoczScuWllvE+tNlfVmIkD7lTSRfooUl6Gx3fI3QepmjkA9nk6lviN38ZvGfvPFwatC+BBYRa
EyxhbL6hNt9dMoqY1oFtgyR2LCQzla7alx7l1i58kwPaOcjtyOOJb8sfysgPJDog6L/VrbcxHRCW
8L0Ffzn8Y7RSUnaREko7AoDfhhJi80SHgLyAD/1nLQsMkamaW2/6oLtbpE7SrVnkzYNv5ufYHVRE
uTSO/mXyp1zD7ELQ2b9ZYfHQSX647/vAPELiDSPk1Bjx1cu/ZoVfewuvo140C9ofnbqRNXnbB4Xz
xc/cbl1rcnm0OUBcPV7iMmzYZGkwOGxQ3dav5dh4y45YJNVCRQhTtONHi7qJLMo+5aumNONXZZJY
hTwlXbhWnvOJGjaZbL/5cO1+s+0AZpWOgjMeKOHWLGFGcWWje3NM4Fql7rd/esawLb2CxF2jPbep
7lClJz14ZrqrdcgWBgvSkSFSl3WNyHSX+PY2gpP8mPVVvzNt6eCOWbpWBuc4xlW7kAl6EIhp+k0b
aOYmc5svvpXWKLzbwaJKh+AbvEw32yis7zlfHqic0YCFBn3jSHV9gPr14FDffMFhEjOnQuGSDuDS
I2AgveeHD6KBoEw5ShGs9JMpkiRoxRLbWJPbUc6dNShnucu/9HZ+K8yUaHxWPlM+Hl8hdpZfMkl5
haXQuqhhXp0Ho7x1IVCePAnDY+B8D+UmPcmQTjhhP+w9CwYU4P2ZfpIubkOlom8m7x2ojC3YdKiZ
pq40mNcpsvVoqm13acyawnUJUJsuhcGqlBv/qDrNWakbG876CXE4ARN9hyu2CH9FuQ9GaoC+QNhF
QzEWeHrhIvqOX/3Bpj9dte7w0qMtdC3i8KVWsupCoJVv0tiR4euq9lW203BBkUWyLYP2L5tMyAMy
wdq57y1KG3U/WLLbyE5cPYhBSOO7h7a3gCuP0TfC+nh0ijHsnSDKF/d+oFr9YqjUGFBd2q7z3i5e
Cy1s1ohC5lvRNTWTx4+jwC/rjdS/Ofmw7GrKQImyaenxfmlxaj26OpV+ywlUcYw8/ZFUsLT0O0QI
feeQVsOtGELjaiegWrt6rTvaX5zrioUc1t863WhvY52Qdsqg+SyD97HkexhK6nJowupHpz91tgXL
T+Q7p4I00wIWqnbVRxTPNCFS5IHUuDuE4gg48XW+JTB53tLpijT0LVHjgiJOTGKwzSiU6jp+K0VX
VvXkIinltwhUT4bu13MZyS3PIGihRNcKvPE82ATLeM49g/nsHpMmW1IGYT7nmZwsAmACJM77j9pq
49SNI42nrm9+/TtpNeEhBhweD3tt4O6/FdwsmLKHIP5RuLl96Au4H+0GfRuqbpJdoFNhRX0mlckl
3GQcuYeNlmvFdbRLi2JLuSGG492cush2GVv1Y2qTl/P5+u94hpCcy6BSgPBwvELKnK3dIJAfmzGy
UBnq5Oc8fihLNqCTXO9D24bhrtVRhA89p74OwZR8ceLyXXXTs1zwTY/iHrV14ExEubSlaSG5rjWG
vmvcUd6BlUbJPFNj2MGtYq+YrAa4e3pkdAWZafalFCSvVbk0v9t58qQMyARVmSwjWyOtOyPMf3DK
u/j8Fr57La+w86MMiqag2ZVDfbH5Km0j1e62vWEPN9myvRUc0OqbTIJSNZPwR2qeyWQBHefLfDP7
2nq3fHhOi1apHkkwNZsirjOwLiXYaMJY7LmqW1bpzTKtrOhbkfVLPyvj77JfIoKQBvGLCTRw00J9
chxHDZYWAyyv73QKOf3hrNa6/Ww7jsJP9oYoV/E18A3KO225OLh6Z4En7L4rXsQPpW0BxTcqEyB8
Ex6hIg7XRG6GS+KY+aI1jG+hknvPlCIOOwXi1C2kp84LZ3SoIlPvT2gsABCmyfA4JHpH2U8pb8q0
bd7gRT0Ij8CsR6rWiM+pXZVtm77ayZYX7+GEMPcK+YcT/8uI1F9tXqGecFYBRP7rpifoPqjBcEoJ
+y76wHGfDV0nHFT2hwl70mkwBBc9aMG+js8BQD0qasp6XRrIVHu8lysT/cs9DxfptQlHf2G3Nunv
abRqbBRnDP1ZlicuUjdjU1TzIC2BVGh62+2bhuj1aCvpuxNb3zuQprfCCfVbpvl/IdaeUgDtLHJw
1Evq+GBYcGRzj4jUsO3bKH301ClynTXVnybkWUnQKN855Xwv5MB6KaB+WitK9G4PZb4i7+nckqkB
swyTKrmjnWtKqgS/R6WsxhLMku+Wzk04Oo4JND8kiT3bcqk3if7ywzKtItxi4ko3+772fbHYRFyn
ufZtR7BZ8vy1neXpWfIqBAjGGOKnVotPoC7+sABMngPNWGd+9QQFdbBUR/U0Vs5RT4jjWo6tnHNE
3Zfj4Csro677nRNX6h4dkuGaT02wSwdCLqAMgl3uOcFKNxv1zRzg0y/7/gfFcKPfcWKH1uqlJN6+
qGonW3cQJPFzGXvjgQzC0tclA6GoXNvJAyC2uDAVYjWetXMjKV3ykef7qsRffEeFBsZGBEaT8+E0
Uqy6TDTS0aGp9avOiIjQy4NFSV3TtIuobp4gC0p2wjY3VIX9cqlstVt3Vqct2I2cdVIFb3bVEYax
9OB1YqNctYmh3SLHdzY+xdluYmzJSI0nCozSnWegeNOpBYw/QX3uSi15glGBfTUqe2Cv9H4vbEoC
9AV2WeCgkn3jKGB9V1TCUOMkR2Y/ehq7ZNQmvsqSNBx8PRsP4LF5d1wyGAFF/acG7BEbweiLVJF2
6CjCXbcQMO+SorcfZOQ9ZUttOfSgNE/dK7HSgDOOHzTL2EuCE5jhdB+MBCxsYB6rwhrVleY7LuQu
3aNHNNwxTFL4YyiZ5xqEoku92oOUedkDe+mp2hnZiNFk1+SB3n0xEQJAjtxnkwcR1wsqXwTRI/2Z
z48JRmcJw3t6s5tJV7h5sShGvhH5TO5NQV56VcAQth4mLzEQFpV7qfM/RQehU3lNwjRaWVY53mCY
chaaUvdkWbTxdrfJhrlVY1sH/4qLGOC0oF8NIJKTJe/CaCkbCLjXUlOeescqTk0T/7yKoVqAoRsa
RkivASkLn/slv0R8rmK53cQ8Cc+lgbqvJBv5NlEcl6pKGj4Gzr6pLeL36Xg2SpMHQBI+1IUU8fXn
Z5EdrIUiLAzdCJtQQlIa1oOw1XZGoLGCtjS0VY5JlUuSjqguqL/tKKfpKiuGSwMd0E2G2WCpub73
4POqt4TmYrKFHaz53nizAROd+NJVnbKCV1DnMe3qRydXk20d6u+t30Znv/2LIHh5iZsh3zi2C1tM
gAJR5UK6Ka7gVIYmR1zOTW1d+qIfCJ0iP9KbsonQhAVftRS/u3Cc/GEgb7EwdKl+5fdeWdah6z0V
dolSW1i6V1PmQxFEkPYE0dFs0OZVG4NHy9QVTQepB1WQTtZnCzGk9sSt024ldbF606rHQJAzyWaM
PA9v8J27SSYct6cqjPTFSFEJp151CvUh4CYIlkRT+ArbAt9sNoona3cCp7JuECPtVfiFJgon4deh
awVftHmKMngE8tCLV42l6Ic6oF7fAcz1rPhm9chxeiH3SfYM8+MamKT0MG3U3aZS3rTYKU5lErj3
rpEnyTIcunADgQsaK2nbS2vES6VtDEz3sdKzPymdACOWdt2B71qw6MhUPRhZBF7Oicet4bgArkrp
1Ufb6rEbkqXelNWzNwzlc5bYtxwy4UvuSeWzo3XGsh2Ghl9YuratuFtSFOHKrd2LkeXduc0H95Ii
tg4/Z/jmJWG5D2Q/p3DDi97MiNgkcchgJ0Yj6qjByJMqE6OuhHBVGklPsq3Ljzw/dsLcW216iv0M
ZBMHTQCSow95AxlMQ6viFfUQ5osRRxB4q3CHU1FlviQVsW+AZvLKnrrGICvbPOPxLkWW8ZJQpQQk
VInXYq7qtN4Whu9mfZ/bgBzmaa/B8IszO7xqk42uB08aS0VtH0DaTv2X6KqIVK5h5pc3wjntwKTr
0I7eR2UvSgnd+Pn2Prfv3RWEP/JWOGsUU6xK33bvo7FZNSuLMvudcJaDDtBTO6VhxX1HX1rqdR1t
wY3uDMtpr603WJskGPOTHR0zInTPqH21itw9T5U0z0nZv5Kfc84ZzAI7GB5g19f67trU8Z6Sdudo
aRJsLMJWK1+Lkcqsu6nVuuiig1Rw5VwNoC5N9SPZkYPdoTYt/NMyiFecnwPky1E3sdKOLV5AnlgO
Y2TryF0kSv9nmhvt1zz3VWTCNeNKXXq4C+CNqkmH3RojemlkpMJMJ1UPxNTbZej03ltJ6HijwXOw
EaNKhewHbH+oi0yjmQ6kr8ramxfY2mvztSoSb6f6GaTlHWG7MDHLVSUV5RY0M88t2xuHg4NMhbEO
DevXZTxd6kpSqMsPDh8u9UTJN9FU7eUZj+7Qea8mfx5Fy8NKggboVePT9uDGCBFNPcno9GvoDY+i
F45pdilA54keGCvjpKHQswgmxvSxhOTJ7nv4zqdVEejUNhO71io0Je06uPLPRpf2lkTJ4Wxmw58f
Yhcw5eQ022MdzkV/CMzlp4HMC+VF4SbDdnYWLsQjOOuYcM3/vp3bcmA0SkV5QZhgQ3338G6Pprsa
a6c7DUoqn2WVcFejAhwMOSP7A2QTwaQoJJpikhUSV7FmTDwYCMOOFopCwqb8voqzKcncIk/7aUA4
i1FYexH9mFYW09D89eBRgMhiPQKivq9aEVsG9kRSqlmAZF5Fw5gesir42VAbmB6IfKcHcTUPzH7z
wCe//8JlXh64GYT3Yv15nujOPvOd/guXT0vNc//xVf7j3eZXMLt8Wr7ypF8v/x/vNC8zu3xaZnb5
396Pf1zm399JTBPvh9IO6Dv6waMwzS9j7v7jLf7RZR749Jb/70vNf8anpf7ulX5y+bu7fbL9f3yl
/7jUv3+ltueX7A61DNHega1dMH0NRfNv+h+GospnVkqO8D7r3m/0KPvYv0/4MO1v7yCMYqn7Kv/J
f77r/KrlDhWa9TzycaX/tN5/uj+HGY7enR6yO5/veF/18/vw0fr/et/7HT/+JeLu9TDejKJrN/Nf
O7+qT7a5+/mF/uMUMfDhpc9LiJF4+pd/somB/8L2X7j870vZTgl1bql9HSQjODZSOzEkAjY7xr8b
MRINQ3FQtZswC4u4qsSE2dd0y/AohksSSHsnRpZN67zHTGv0pVcZ1FbVhvSQBTEEanX/zCkYItup
F+dUErbgW6ZxMWcMdPNA9v2HGBd2F56ozVjCiCVsoql62DJMHRBYDdn+CbroK6Qe8bWwpXjf2Q6C
zx11vrYZ3RsYKuNznsJAOnlpUYSSnBgNLAk4myef7jYxrEb69xYAFZGzBmoZsVTu99Q556q8vju6
sEquKiOw4Uk2qC/JRiR2ONmDw0RMdeNHaLna8N0Y1M93xVUnaEDePqS6Z+oOgVVcCyUurorSaFtP
L4Cui9mtVg07twDZ8GG21TsAk9PmHXJBVhQTKzNHlsioH+a1xNJ+p1UENb3jfb0gKZpTmMbQ8v66
pXBL+64/q2ws7m76yBHNUneOXPYUMaMX5E3q9nexeuiRKVH/IFzfyNRfjUO3Nfi/HQHleie/mrTs
XYNJwiimz8MFOBFHcvRD0jWgKuy8oOg0hekjs/Z5Yfn3jqMEDmiYyZ4Dx4XgiuDVfYYwztMka4yW
JD3q9Yc5d89qKNddnKTHzxNHZfD3TSg9fFpLdI3MPBPpNvZKZaBVHyO0NsqddwmaxLuIK8BeHrqt
pbd1gcyS12Z0HhB+nTNG55HK0sl1nnlfSGsfbTuKiZsG+kE0I6GzA8rI+kFcIZg27BMpWYjB5Leb
6Lq67qUUnDAjozgasVlp0Toy8DLUxnyIx5pCvbSSpFyEtUVMbg2mVluKgfvo5C6uulEm5K16J+E7
e5BxMjdSDqUHeI2fvvNopPhPiAypBGz/ZVAbM32nq/bX2W6CJ1Th00ozsjyuvBUj880cNAxB1XVQ
mEyv+vfrundTSvUoNbTX4kUYlqfyjpQJDFu2exCNkWUo1t/b2dpFJtaMmhCihZNvArIF4esB5bsx
7qQPC+hFTsAg7mLpvuB90ocFyx6uVwmGhpUKM/pRn5owzJuj6Iqruflko04P2lgOYst54H9aYJ52
v4faO5sMaruUg0/ZnxKOiCggq8nNl/30Fhopp6sQQQkxQLwtQoMakdoMjnR4ae0DpQBjuhB9sKc/
jZbhPyO0IG+EHfSYc5hnzL6lELYUy4i5s8+nbu71VGM49X6Uo3epSclk5AZMbnoYPQUA1Pa2RdBA
5hP2VrTaTnhQwOVw5nb8mzXB2NOM6rrcjEsgVRYU/hOcpJ3gJM0AqCcfc5PU43QpjPU0Iq5mHzGl
6jdWj3zT7CrMf9cNBERlXimWx4vb1sPD6Bg3vU6654ID9yHX1XI9lHH61dMNUkoArAidDZC8TSko
OXK/FAbA1aiAfi2sa3ch1cNegI0FClk0dWW7S8NwkvVsE7DllKq6dQJ+aykG7vBk13HDrWbz0f8A
evbqNtrDvPjt7thQxV0FMOYicOUenMJxDpxc9XQhLkUDF7sBhKBC0/5uLSnT7gvV2GizJ2SnLjKc
kw95I2Rip0ZMt4s6AGBJWCA3qx7G0BRCdXn0amRzgupS5vA+iyvR5ENCtW2qg+pwq58D0e+r2APk
AJOzvhXOsqYhBx35cKLWVnXt0/g1dB0L8uEYyKkUD+iG/LKFpLKuYsCfrv7JnvTpa/x7jah9JmyZ
n2onj85w/0fnprRWlUPoE1KvnyYxOBbdCJ6kUvI9JLQnebSHbiF8qg4ENXlPlOFTJ6I+cForaesq
2IrLuDG+24GabT/YxK3CHzm84CdxLREy7XstgehOdw7J1PSmAiPl3BdX6ASjS2JWu892qXUOf2fr
Dd89SIg+oek++dxXFVbRF3NE0w6UnizFSFEM8o6scmuYyk3X/fy1Jt7sywDZzdjXX4h61GaTv3pe
KqOg3oHrl7NXBQn5q9GZT2JGmNvxuczZNOY60Vqz4YdGp+T66Ke+exRXSZf/MXi2uRG9bijco1cB
Sebh/ssl/H012zpgpgiMuKhPTKPzwH2yWEes+Ol2NdU6q7ROJk78f5k3O/+cG8ioUFjBRvaDbFuM
uvcgySUs9IUTfyF69270uvIDcW3H0En92l74FFtR/e60ESmdsPUf/dDmN9MIpaNZm/Hx0zoNpF9H
vyvhu+FDfFLkytp3Uk78CdqBRY14zilAXmI4N7ACbtoQ6CVYBLN8CyPJWcewdS0sAuUkTJNoDe9Y
c2qmhmTdx2a2CRdFVtZRaUv72S4mzF3hJmxprpm7MXLQavuXJY18/HiHeb4Wko6ok+TmGgaFUDHi
Dhas5FvRjeU8uThJfAFgG+XLJkXNwvNR2/K1Gp6vHgUuRQv6BaRaHYnzf2ky9HrRezXg9l6IobBT
4LEWl7mXoAJbEFb7YHSLzFxrXQjKzamaTaBEylRy4D+JptEhkEDr/kH0vAICnNmjm9w6PAJr/OXB
rgn8o4K8t1Kk1Yq0o3cuBUlSUcds292sXwsj1Jn+eRCESPHkJIz/7DPPmX2qiXZJDISh5u1ksHow
COXaC1whkavkL22FEt2vzq+RQiqkTUp1FMUw0++e5mXrECqHpfgZnH8VswFmXH8amG3339FpQB9c
AunTz6po5qXmgXnavNTsnCHYRLw2Sfldr8cnav37hU3G/TBG6MWoieWRa6WkKLbcplhWcJX4jfrY
T4MQY9jLRgGZLXx7yTSOQTXp3WZaW5BWCY52qQZXMRrk/EfSBBpz0bXIzF90r5+EhOSncli31MdU
IOmALExy53amrdzG9PcpQhenxIKFizNRHq3EJcTiQ7WwM5CdlKGWm3pI+2pRaPJP1/v4PFVcdcHE
wTBwVhFdouxUM/WA8CIpe7SpNr64taY8DyQ9l1pk6XtQU8qzX1o2bPeei+J0DlWYrHdLc8q+Gki+
7g2t+LMYZZvj6mQD0+gBAmvK/TjlYUWje4q+D+r6T9Frppyt8A0o3flb32nNebq4EusqmVTuYemK
j33UFdSvs59SeB+ueglgRthahWrN2nGd7Vhk0iWnTnc91C1qc72XL/sqUQ6jaOIKgFM2yQkuhOHD
0DSewfVx8JL255Vw+eCtRcGXNJPLHeid8qDKEEv+VhsUkoOimwXZkbSIfxSmWqgSVgmpM1NOJwr+
X/qEwrk0qZyTehXoMZKFH2b0Sn40TMs73hcQI/MqYwrd9er3yxjaikT56MVLI8i/k0rNn8hAFU+S
FP9Brr896VNPkY1+B2QSKavJIy/U4ikLmhXU5+NN+CvFiBBxT4mUGJQMs3pQa0L303QxyXVjBcAR
Wt/3G9hxck5Sg9p+Lc+XHaGShRk52VE4gyIY9+pApZC4PwoR8n6wSUtCXG212ltTldrZkoDHiq7l
Qao81lTliG7hWNVC1iPrnHqS/PZzTtsq2llK4Bl3C0d7m+ewiQ1vqoranw+nZWDF3xIwONdsakhh
KldfTYx1P6mXzjYxkOgZOgkRKj+iKxrh4uvBUw868TCbxBU1o71JcGZeh9yhfXBTKH9/3+7uqVJr
7vYOWNfpJYimt3QY1FN/27lSfTQ4e+awDaj1Ue3Lndl5w85W6hp6WkyxampUrYi+uBTW+xwx3axI
IgLFLaq1P4J/bursbyZkMjWfUSDtlIYjhGji1nNBXU39SpbUu5Fyl5/Ds+Mn2zjNaMzG+TlZDOta
rG4VcPmflzZix07Q9vyXZXNKX3baAH8jvCDxKkJx5ovSOB1PWh2RTtPLvij2C6TI1itEZ+W5CpEM
tPo4/ZK6Q762PcrLOWJD9FzKCyuTlZUzIfORgk6PxoTcFFfCNgJEB1Y8jYgm+30lutCkMewYMbQ8
3fTgzbq9zJ75BC91c1P8pL2piuGuug7Fm9lmyoV3rnJ3K0wdRZewzE6Urtpg93thFE0IMcTWBNAx
8Vw3t7kxn8LazW6gMy2OigZFnFlVOgDuuWERmvI5MUCzUWK6CqHX3OVkq1+bineoCg0khyclZup/
qa52m/qoT92uBsFKhbB7EqOm7X/tBme4iKkgYK9JqRY3MWbr+bbRzfhRjAVSvQCBEz8rjuK8dMgP
w/DimNJzAFPe7f+Qdh5NbivBmv1FiAAKfktPNk17dWuD6JaB9x6/fg6KuqKu3n0zi9GiApVlSLFJ
oCor83wEbNZ3uUdE6lxLQRtcr1o3QYRA6+q9bBhMv7p3K6fdQdJiPTJ3vjW0gbJXNaNF8IJusi9x
bP6m9QlMufWVsyMiV8ZBcB19bQsqwjEUXVsrvu9t3D6AQ5D4+UUWqok01NQgoCurCBr/aqiLGjSN
qvqbW+dsbkVyol8FcQF67vcs8aDlFz8Q7rpvCwSCfjfIEWaP1y5SbGBMhrKxIG3veR1rn2moxsxw
SnUW0EOWC61gibW81W/NCBcCvJT1sWnKXW2QvBzE0zbn/B/Kk9/de7rg+zZf6fEpQgPwwpnyL0vk
5f3s9eEPJDvMDV3RVGQwEEyKt3jtKQl5+pELJxAA7b53G/t+nAuyclEBrvCOJVpo3wepad+bmmdv
myG2FzeboSnakQynO2mSQ2VfMDaLJhMBMYrMJhs13w+vL3Oz3V7G7cg47mDT3LmB3e1JzCY5PSmm
LxZL7lVqtPgj56oDjYq0feNh6JT6KTbsra+KiViTzr9LiDBdhrJq2PE6af16J1vDcviIvPmonuic
l5Jvr+wFWwXwPRtCRCuYuqy1bAOWI9zK6hSVRFFqgXuSVa0i4lPJvmR60J55UiXXQeizQB6G1LCW
vQrdVBZVRTy/rGY2wE6B4LZR8rW1ihylBXBA+7qwsy03Xf2Jwwbu5IAEvocW+G2A+J8wAoeljdT3
5a++BpwAtFjomyWovLN8XJG8664addLvurmQV7IIkaK6s8vAK2Gg06IQbrXo9LgBuEk1rupH3W2i
L33cuNFzkbXNl0Jtf2htuHHssnwoelU8k5ZOeGRVs1IMA/15INpj5Zu9t5WtocF+H9USnQAMOo8o
f9/FHmFS8dy5wod4Twr4QTbK8VH5LXHYDUlLUETvfqVAuJ57KwVg/wmwvGqa6irhp/YoC5KvVDN4
7M2ueCSZc8KXpAK7nLw4WToJ29XMMACj/u7fdPlWD0zzLGzxw0sRJBt6Lbn0OXdKlpPQ8YlGvLRz
IRuGLLP2/pC+NFb5j2kekGVOcaqsaHnt31r+IQqmUysRpTN8Xl7diuY/bGNq/r/63YZFEd//XGmG
lZH4MbHSHsSd0SBjeM45FXUgIAZRyKuu4JxkIet/NRMLGu6C0DtK+3UGOeSvfjfbH30KWB0bfg8/
NLUULDJ44T9e6TZEXv39bjID39DAsm7xv3aUM97mlv30QDHXJXcVSN1oBCx7B6o039q42JgzW1rW
QZuEBA8T0Hiz9YOOhtEf9XlgK41yzK2oHDs6FEWvPBA4aD51dfZNyc3+KGu4XMWGvZm56vjePCEc
sgvjfDhmraOhkkOmxmhFAn3TTFykTRZdZgK5dES+ltVCmYjdLbtpj8+W739bBa9EQ4dkqGktWoF5
tjHcsT3Fce2SpxL6B2UmvzIpjmsChIKp8olB94OLvDIFT5tca6Ej/7sBlTG8x575RdqtKY3AUMxd
tORn3XOQJOdIcycADjEIbnOKhYIsuaHXiWXfauTAwPuWIExylzZJfmcP0UNomOk2+m2S9tKqgmLx
9+VARjtWPujraNn+R6ffs0nb/z5l4bn/zN4U/pYgJ2et9W52qpOwA7RApkFBjskitLrgR0aYJ0lE
P/nLvOmwsb5MWt6sPM1JLnkOSRC4n9iNVqldLNZoK6triyWp+y6HD810DAzCszdVQCqRXdvD6g+j
vJSF7hOg3jW6R7gWMdvEdovpeGseQdy3i9bjY0I3+ePWEIKHRYkNzUs1zR952nI7Bkcqa2RKGHd1
Pr3Lmiz6wpi/NH21FvWYP0qbGgKCqSaHHzcmD9FsjmrDtWwzZhP4E7GdFL1d3mxp2jiLsSNY/TbR
EH96Gtrl11lJBzuQJhct5BzSlrmwZb1kiDbSxuIoXJYibHZwRi55MSLxgczSY+dawwlu5imaa6TJ
l48jFP4N0LRpJauywIf/g0D5CO8k3ZLadC8eJ95ykDQ1ZFtvIRt0ywowNHnCw0gkmYc041CIS0J0
vFFM4bmZa9IuAsu4Y+1wkDVHnQyiFMVYbm0ktxbSeC1qVVw8gVSY3kKak7agV/WzMUaLOq2iteUq
5TksTE5nQfPuElvTz/y/HQKebe2lszhAUTsj+D4W2jIFhkIyd2ccMiPMP4KSxFUHKhWwI0VZx1Np
Hw0IJQe3Vo2tjVPkviMfcgWCRf1i5uEnJ1zVTzvaoqjhb7jPVFub7Ln71hXWMi99bFbbuouctfmx
bdyDbLWUGOJ9MvIVR2vU2qnEQu4TJG5WuqisI2nzP0AqBCRQaEh6z6ZbcbNZMNp3udqSb04PaVeG
sehgWf8zjNzN/5/p/utVpW1+h+y7xNonUr6ajy+buWjnk1dZkGy0igj4Pd5MsocvRm3TCpU/6NxX
2uR4WSUR9JF4d3Mva7d5yZLJYIFsc9KlDi1h5bPMcvpcdgnJovZXUPbupeaEbayzcpcLNTxnfUP2
r6lbD3iDUJ5yPeBK6JAukMUwvw5m+9THfIOVoV6aPWec7PLvrnzVP1Cr8nJ0U7GuSoNUmZmsKnST
Ql7NhewyzXTWdvZah1P6cxLFeOGOBuZ6CLpPklUOJWmVX3zgRlvyy7tdGXoRMjbqp8l3bJc5Nvid
3M5fBxKQtq4zjWtZrYemWyPUlG1l1Zv6aKWaerSXVVfM8CuELu5GbpWvPiQr0o1Ab5WqqpzQfyau
OQO/VqqOeBm07Fe1mv2tsurGrgeKrPvVKqvpfWGsR1/90U2TC/nVUlEdSgxifZssJjq6ZwdjaSiW
8J9ZpUqnnmRNFmmQziAL8SPq9SxdD/ZeWDj6cRvopMOo+vVqXqyTGFP2HAKRaCYbDKQcrq381AxS
lObeSWWKdSF62LO/m93S1IuVnPE6LZm1izHzlHWDVMyyS7r8YMYpOoHIxa4m4s8/VRMIg3C/KlNv
rictCA9t5WRPeqx/IuKZbgvfJ06n9fOTLBxvaI69c5GVsS7LdnVr1BVfW5oVEktDW/Y7gIavXlaS
TOhWYuEKWzk3s2AIpwH+JUugLZma/oe9KDPfWPQO8MmwafEb0E2OgkDb7acOpUuOL6L3VsCotEzn
o+l9HnRxASe+Iy+j7ZsOZkTufoAJ+tCKrnoy9DE+sFTS1iCe+4+Y5XGiux8GnjpOaguVWFihPRqT
80OOYx/A45u0k4eBjEfOI1qD525oXpFk6vBkaJb2lYxStDsJEdnLraMsUrZCgV3wmJp3k7IIS9I+
1aZEIDyzHUjDxWSfCtdayU2oE81ybZm/1LxGvdRxpF7y2kNq09f2siYL2RjF3qInN+50s+tCGMe2
0KcSqUq1dl+tSZ9OlheOi05FVHACMrd2xeBsZTVVzJdO5EvUWNHEmLE1hhYFfGoiOMqreArSeiEv
fd+J68WtSXUaNi2VRmQ4Q/7o+OsS2b+F0VguNMdpOEZz4eOFyVaV3r/ZudVuZQPqWx7SJ2H+xTIy
Mg6LKqj5W/dED8nLYMbuRLOoxfzAOV6LmeRzrV87tRy5aWh9AcSaY6ZlVHQNz01j+xnYaIzCpVZw
FaPnOoldM2v31ITL81SP9F2TCvGidt6vVtB30WHsUYZjneAsyKXzPyc73laRYfyEsL+voxYnH5AG
to/e3qrt/F468hNRTgvVz4I7WfW1IFiXKmgyJ7Zf6mFCHymevlqeU2ySZsD56NrV22zPSzF+JWUW
LCtfYY53liURUodcHcI3w4mBGbv1cztCgUzD7oc0O2kfbAt9WJjpzmKPdoDcDal5vjL+XR2VoZ/l
C2m+Xl67B4RbIR0OPPf3mL/mufbWkBfIFrc5fdd+sMmD2FaZ3R8VP+8RvEfKyuy1S4uWuYGYLzbZ
GqtDf5RFXmXPyuDb27iOLO8kbaBBiKERRbWQIwgyCXFPz7OW2RTvNM5/CsRf0fomJ6lI+k38O5mL
P6A9LWSrGUbvea22u6nRBFkN84gwaDgJKqyQLL3fHWUWGEgfiwCzD7axcQzasmNBU7AIqRoOMbZK
FVubAp4ZtGuhqSvfb34WBa58JSnRCSTvhcyKf8Te+b8i+972vxqkAPzVNhMy/mpwMpvk19s0srdU
ib8Kx/97/v+a5ma7ysf/HpGZkFX47fJuwvndhLM8tOx9e69mIB59I9MXmlKXK3wM+T0KY9m9PV8R
X0ACk3WRFllMASpyVW/Zf3R1k2ZkP7S7Dvk9w1COKbcxr13LkXJqw1G784gvS5qMtAtQvDAN3Mhh
EG2myPTdhcZz9VQ4/VqTVTkuLZKc40zV2Kg+aeOk+XXtMSQi9PbO5KuT72tzw5+67a3Bbdrursbp
eH0bhjqLgCkrhJzthxS3U+viKBVm6TwktWuciHs5yDZ1NuW9DahDH1kdzVXZ0BRtv640112JiHX4
kh2ct6hpn9Wg7Wsf/qgXC3jPUc7CXaF9QM3m1k7sX7OH6nKynXjnhK15bsw84fmacgSq1SohOpAN
ztFkmGd55fiVvveb5unaTw7x++R75mXTLuWfjuObETY/iV1T6+HCmmeV/W5TzXGho13kh+tLarAy
QrKyVv182th3rU8KXlHsZBWtc4SATVKRZNVJQX1U7ROCAc4d+hL2tfirKhukrXOjcFOMQQR5kNg/
PeqTBfo21QMac9VDGHHmZRSCjK9+rPiYKcgz+dMmO/MUbFZJD61DVmU/ObaJWHsYOJivY/+ar66D
ZlvU5GJrqJ7fGXn3q3Bb+65n0UAKPKQlkqn+aZgly0uEEMBxmlGdVxvY5TAnwAyWWumv5Ax/XMpp
ZW/Z4kEQ4YeGNNKkIh6F+CaSmEWKJnwTuUdSpnGy9SZq6UWfqqtrnSxU53jtNbo+BAsr+PyjxZSD
8nk81HO23+QJsgxPWK8YlafcTWQVsr6iMONCQYaZUz+APkI7xEMRHkPyXKHP64coTTY+Ps5dZJNW
NRWleeDM1tr5Rv+o6D1Z1lCRF/rUNRs2UOPXGC8C+afjm/BhIvANaTZV0l3tmVVNV3ufij/ssv9E
OMm1v5G0yglVRZAsA/ikvizP1ayum8Rsj5tiDA/TrL3b20gLaAjobepZbFdn47LjFxWsZKsPmvXo
WTEPqHlsmY3WvaqEu3bui/SBc3B87xWE6fRQW52+qCuoPbDgFhC79Q9da5HH8LsQnLlBiquoxSKJ
3PjchUXyhOLSpYQm/k6YVbax/FoBsOYW7y6ZzPiPCpL90GjnwB/VxPREimZ1Al2NgFCJCFDvVFeT
bwUAijjJr05apeBLSwnPlp1lH9kgq7IobPLYPR9FHj+YmS+3jvJKmZHOef/tNr00y0lutj4Iv7b2
ezLk06bSa1/blJNF0qLCdm2FEGm55D5as4yam8woLo9Dq3MXT90o2eBAShf/YxSxVNFBd/XVdRI5
37WTEXdfNEWvdpEehedbYeVEUffj8mYBjxSe4ViilTCF5jMuSX8vbbcu8qounGnpaZqyujVoo8Mw
vKb+1uxS8g7nF7sa5WVeEdkBvWmlJ8af70K3ccW1RfvhVHF/8L2xO7iq/auQNlmVDbfqH12iUkkW
f9R/T6NMnrH0kNVaytbb4P91Lnt+YaUpgh2azXvQHtM2HOxgUc0IrQayPygAp1gViqvfZYELekui
tmKgUaeY853laIY4e71qVFG5ZIya80cZJ3Enu4AfCCErIcDk+4W5GxLbZvVYKe99r+3JnIPGrQYD
h18zu3y2l1P5Q48hdYRRIM5FYxzqoN30SneIajP/DFKn5impKy9hZJSroVb6e0s1w60NW+POQXpi
2SZjgbSdAH7fNB9pbUcveqHY9zmJxBm4txeP85jn3D/IJlmAfiCkWa3RDaQ364qHujYWaO5+K9EK
fo51wfNTV5ayZiJm9GwP/MicuF2NrLVXtr6wlDB+8oO2e4qHNFo5qddsk9TqntQ8j07cAV9loywG
3/vqsFo8yho4DntbG+RuRipuoSWTOfNkrh38mmyqk3aLI/g0tg0HflPOGmaG+HQQsok5mauQT9Z2
I7ZlAg0oDJWeh/A/SjxSGEdLasDOJvGlt4ayLj6QebFBLOMFUNKAU6YhvpeRVkQZXsomje9lENbc
Vs812eZH0aVWE3UxNqw6bLMpOC6M1QWx+sWjnRv5I2tpkiWyKdvKqmzQc/KEo8g+S1NtdtVRNPbz
tf88yFdmuVSfTU8ydlGy7I3mM3L99k524STDuTSTtbwN0NRmqXKTPNaasYhtFsFxEXYmqODE27up
cokqX2GzRODnGcmy7pz2Nef/akLSigfKc6vb5CygUVRtPU/T+RC9elmaAUdk88M0ETFs4wjZn7km
C9mYzz1u3f7vtrFDhW+oSe6NlXVuOdAJ2VM74EbWY5Q6d8MQlBc0SsolKq3pt/93j5Q5hn/P0Wol
miR67u/KOGme6lF583iPx3yuVVkb7KZ+0JaKYtRPej40T3HyJowkfpQWE40RlAzNfiPbwtG1z8YA
J8mvm4ckEoQ1l8aZvSnK3GnXffY8sgNTid4a29U3tauH+zxWrXPLzcDqHe+u4jFXka7L5TC5ytop
CIBE9d0BhzkhtjQ14mUEvXStis4SL23n2X9Ub62y83+NzfD97WDeppNojrJwVcgHPHRzUI7/2OSV
2kK8wBXscQqSzQGeY4qsrgpZcnU1tnM0adTau9TSp8NUQMeWUPYWBSSeSfZzp03KbuxaQvUzEb6r
pb4E+hl8EjhJOFjovAg7QiKxIAYn7gC76uHZ7BVxjiHIkNzEz+SY+sX62mhFjb23fPVLQEoDRz3e
a15zi3Ctqd12CNiscnfSn8vAqO84/ugWsiqAg9+HdYxIT6W0S13/oomifZJtFYCFWCmDs6xpxVgs
nfMUciu/h4Hj3I2xEi8JAEBeZLTGU1dO+hK5peDT1u0NKyXzS9cUUEUEhCxrVILXYhYEmzvIkfEs
TFINEJ3kSJbW4edUmptstM0vfd8X2y5eBz7o74mI4ep7WKJzODaa8mp1/WdlVvFF1lTxWreN+kJI
XfvA4dopSXKUv1uPk0yR+EtZFVmfbgkFttbE6b2l5Mfvy8rKJqLslWlXEHUtElxD6lyYwQBz6vfV
kELKYDPQb2SDLLQisa79bIAfd0DDlrfxSc0hCvJHbQ0Bwgs2doaK1uC07IyrMT67rSq4YybaI6Tm
fhkXtcOHPvmL2q4McFz6sCwcP7+z2rJ0rpepV+R3mmPigrYLiIzKt1aHzo3DLUdqaCAMfOQples9
sjht0z8Jb9YMT43oW+J5S1yP7c806u4NYFTv08gPxtDL4r5x42LX9RY+Qi0VZz0q1VWgcWAPs/tD
DhqdfQGF6Idt9ukiULPqJesQWq9sr1tUPgrgnA92EEX5zdWjUe2a2Gqf8UnMWmPEtsvWKg98DnmM
b7LRzn33iQ9GNskCufNX9Lvdk6zpVu0sdacn4myeGnTxf84lG0tlcv49V4jgiaFr7smYB8u5IvHs
J6mxkm63zmwT1I3C5pe/7o96NyjOMm0hDtXz2roRsD8meDA7WBHmc6JF9qbssnjdzGvtLqpA3yrc
gbu5qg76dMZrzbkvNUUrxNMQP8iBcjLbLPYoePQ882hHIKgkWyt17+Rcqj789yv5L4Uf8ujRfe9a
+KIxCR0N4nDTdnW7kC1uV/5qltVrHzWttT1xHvvb4KhgZ+HDD1poo85ttCLG7U5YaJsRxspZYML9
dTZ5M/ZcDbQxRJaJy2vvNCS4VtGiwwQiT3W0d1MNCDNuWm/T+/n4VZ9gT/1jbktIu9Ks2v9p/ldv
OUk2+/T+1Vuagyj67uawjQfV6XbsnMxtDI3+2Rj9b51Vjd+AhDwqAIheDRGZJFeZKpmbFdufdpoW
sgeYxU3fuWRzekFBQHv7RY+0YalzAn9iNQl5VVWa/CTrLXHj/cyFcvtvLK2R7cqNn5lfnNGVcd57
UaF2VOLVtvGnbis4Owe7bpVj17liPeV9/QzYvIcrVw/f8kqfbzzGTxxDW6jDizZzp+eOwBb4JCox
XvOnZlaEe/yHHQ21U2MU6rPvwILtTfNX/xChqFv/m33u3839PZv+cn75gf67/+11feb5q798P//u
/x/zy/dfze/fHvP1wAHKs+6aPwK97b+1UKCnOEEfxlmQSRcC/DezHS4D8Q399O9DZNgHILcdC07T
3EEPijae441f4bWBYquUL7aAeVzOdsSLx68QeZbGb3tGot3VPvefHKPb4T1pFimCK3e1EVfVIkkV
667sdRsBj06sZIssZMOtKq+qWmfIX8151B7aYBh2N/uo9SaeskB9QnUZLlMai/eiq18cTlV/wttN
FRveWDv1uwGNmuUAhmWTFG4F2o8CPa3qKKvyShZKz3G5bzQ1JBQeSQopWsXUnGQRF25zCudCVj1z
MJcgXprVzVYZLX5sWfeVKdrohj8t5Dg5RDaMBVRZcjor8P62+t5NOlJvlf+SO2Z47Hpbu9rHCMTJ
kFjIaaookrA3MM5dD/4lTtJDabeoqCdEc23dDOFu2O3KEUcveXM2qciTPvPvsulpCNneuDnbLXt8
Qh1kenLQLiCltEN8cbaRdjMi7MqCI7RI87PEPclt41MzuCBwCcuAfOxW5dIfHDIKEnGWrVY451kR
JbbW9GB6agFxzbthFpPNUld19y0Kxi8aXMKfSXxvQzL0F5ZFfMQ05wmC1V+3CesWkRN20KntV0GG
W79FeS44g4Cat5h6j5QvJK5hp9oBkQEaYDe1LA6yNuAaucir8lJ35XC9VnjGrkyR8JkNBAKRw0/W
UOqTel6SmXiqsmLIt1U3smQGqLfkcHI4maRtZbCgIP3o3adX58uhGA14t4Wy9tU0PMRaPz3WZgRy
FrDcblBNd+00Qb1xBhRjNcUfXpt4Bj42WbAXUTu8jk6kLdgAZugw0DqVMU8UBPCMNBxQKSl5Yvwu
EIH8VWV/FB0Ut4RHDwvoTBpU91Lb7ZK1CKcmkcZtI/bRxJmr5NkDveuyVTTo/Jd0e6Zr5sQS44Jf
W0Ut3gpl1hCvY/fCgVt1ZxBdgjaU0pEvGQQbJm8WZUN2ROY44kEWLO4vuqqBMvRhl13tYAcMpbiv
idx+yBMSU0Ixgd3+Z4gRlj1+w+DtZpqAdO5UHYf2bRrOSRG24cl4HVoDplwmU5utNA8h5IpgnFM8
Cf0LKP7SV5svuSn8swPMcyHNaixQ0DCsNw2qJef9zgYJduKmYhyKK0XM4cpqtq/iylVWbVSxR8oz
YzN1WnpxYj+7FilSJwhDg8C2CEU550RWblUdHTazbsdL6ncW2Tea/RVE86Yw/PxH3jdveaUNr4at
9mtFRPURhbf+mDd5uepF2zx3ZeqtOCIPd7UWTq/4Fwij8SuSL3ptfA2c9qtCrAlpgtRU32R9k/ZP
RtYYzyqxU/x5p9cMZZ77YHIfZady/sqQ86At7BDSssjaraIO8aY04PeR+zK86J17VHjuflgOHEx9
IDgnDFGdJCUTLt3QNx/lSApdbifOwwBZ7K7XiAMYidT+KHG+6a5dfIG8n+x82w+3dWM27/ORkeyA
Si8M3DHrDlUnxJMIy9cWv+vWxxewq2bwa+Nq2vMccbSJKzs8IPpLEiQwqyViX+JzUH6WQhm/E1DK
3Y988cfAtcOdXoT6zqk99aHxYXsDHpu+Ez8EQEv5VvlOQtxNLe59G9nqurORnCXUIcvr6M6dCdKy
8MZJPRL7k27GObTiZrteOUCmnYYv1LXFnDsGGh+xrRsY7d/z8NlYCKEir1YW2XDwJxvX4t+Xsi4L
YRjDQSWN5H92UhtF5djZ74eDGZXMQgBjQIwQqASVIDM91LqzX4XmQ1EN3X3kfkSGjqx6kgbZ0R+9
R9lmu435EBSduqsyYlJ7UgqiZWwGxrrLLY0zrLnuQ5ldcmvOwb7R3TVgPBbONi2h/I2F0HZTxZE0
yew262CNE596Iv4bAcuuva/rkLB/tT/LGsDb9r6wHDzMWSzW0iaLmaeAVoF2RsiEqaSt8cRbqinN
4drDfBOpf8BDMcES7cjdyom1QDtmjn8shf3A6X10SVQXkZnAeUj10n7IUrM5oKkdLmTVtwdxQU0R
F17nTB+11h8GQaSL4sbTrlEMY8OiQ30nABH8qbKvB+UBz1P3MNhlfHBM4S58z/9pFPG85Js1rM0n
q2Rt0nButhggKL+IOEpWtVfWvH6CEABRgie7ZsFi26Ssq2nl3LWBWnNim3cXb5YrABE7PrUtUYKj
oaRvvo9ss20DqrMs6ALkeT8UXh1/ouLnL7rUQNijB6kWO7VADCIiNMPu0mdwsWhhtZH90OL4W48D
4YekjWubpqzJxiDwYGdlQr/rWPTu/Y6P0VHne4RqNTtj6uMT6d/ciqwhviC1yGORXcDDOIuZlH4x
PSFvpuIeQZBtsB0T9sqgvaGfEJNxyI/aBmTbBHb53VDHfZHNEH7PJGO4nZA4SINxYXWa/TJZyOOG
bcWm2q/IkBbxyq396o0IJJQh9Bz4sG5Xb0WyYC/kv42qlR9BiSRL2SuxyfnWEwfZkXkQyJeVk2Rg
UUXdnc3aq/hNWxVSqKXy6gQuSZEu3olcdE+mryzV8RiY5y4pQjRrhuwgkFD6phfZd1M1o3dVI3wx
jBx0ZTWLc9ckmQiUtUBdpH51lnI9Ami/bTlloS/Uvu4uzpxGJjNpZcYtsZgdOPzu0ZnTcaWpj33o
LEknDq6TFE8TuYsHRKa7RVnF3W4gJm6DPJJ6iZswhF+hnWWNSFkCU+YCcmGzjeET84T0jWhd6r1Y
KEVqPYJjEYtxsLyvXVteUIFw/AWPWmsG2vKqpzCLyRwps3CT6TlPyl6PFYKjEjRdRWSTmNHYJ9xU
+rTySbhindger9Wy88SmMQEyORxL82eIoo0Ta6p6UOManS0wo4tEeOVJFul8eFPxyQ9XY5ztoNcY
R9mopgb0EXxk69JEzCNxiAppDD86J3q6sRTQ9yNxYPyMc+M+6lz9Psi78kyCIVTXf0z1fNVAmPSG
0b672YdYMZZW3RUbLYx9ONEIdu6u03FHJHZnNK9TyYmRHG2PddX/1OoJtv4Q5D/Sc907zQ8lNtuF
4ZTjk1NNLv9Toz+ws3VXfZN/sgKwUNHgCLlTs4CTMFLsZPXWcK1yeBW7dXb6yz4YrbqK4GqvZLdb
kee4MIzsXloMJy2c1TBq7VIYbrYevIMq/O5RFoHDR+uJTt3LKqRyDeIvJJ6h7h4VvoWPYC6zre84
qMvPo6QNmibZ61rkHmS/viHxJZ68zXXA3C0XQbapJ29cyVF9ZXSPVaW+IkmaH6VpcNCa7eroLAcR
u5ejNhLsCk4ozlqPI27UUK7Uqx5nLFh+7p7iXfFTf2NYun/Araw9ahN4V9ljsOtPvFvqU6061b4y
637jNWgFq3m0r/PC1BF5Ed65bMj3b13zCJUEhCtaAivTmCFVSBOuwMBWe/yWzpvFwyUsbOM1CLXo
2BODtiw8y3nTg5pboVpF7LJz89X0kD9JnWDZ5ETMa5oT7+tU147Ep4XbKIr6S940xRraqPqIt95a
GnUdvZZlqMGXSeHSW+NXBUGIb3UX7YtY13m2OeM29CaPvBKKNuDm7GajYHeDN97yAOsn47tnJs6y
mdzprow7+yVMrHVQTNjhr2y1CW6qmenDeybwSndgXT08EaiQ6xyBzMPHnLCwoBiKS1tM1YMX9B9y
eOEIa5WaYNkFp9dxmJ5wNut71yXUvC2G7qzbdrYOUNt9NkvNJIU1Cz9qC/VoueWp+n3Y9dZPIAcv
phXn72Gel0u11sRjNoz+Rs7Ys/W4zmjDbT0raY/41GDlz+UwmIT2a+GHGXQnEQs2UcyYEVXxXePE
a/w2a8/oInDerVDn79Fb+lFPA+Mp6AnD6BP7vdcJZVGgD+wNKNJPqp+wiwRQMBVqhqBXdo2i8zOj
vePO0S5lFB1Rre1yzD49pwwRoPKcZaVVYue7VPsuAZbU96gm468hhroxtqGCRLhsHWJ2aAEh2UvZ
qpcktdukFqLtZ94prnBWMIv9zyRY8/DXPstWaxDtStWjGdbJZVSMbE5VG57nCLMiF/uqtsYX9vrF
wRdRsJaBZf+2h7NdBqL9216wXvgvu+yvDEXFiWRq7tQk8jepqwVI0OvRS9DpyraN4R/YXhS/9EIp
DpZA/FK25lqisO8YeSLNra4rUFMfktOkzYc4Tf0pwz0MpUsOfQ+m4Bb9IW2cd3Ic/zv6QxmM5CBt
MkBENtQm5wI1waG2DujYRaHt5Ew6x8hKJN5Lhzt7LSwkT4r3BsXr12oG6OMEhHA2d01+mPGmzYlq
lJ4CY2yNs7wS8xVA/8ugTMlBmm72PLOabf97lGzgQPzXUK8x/xglgul7NdXGTmhadGnT2F7lpPus
zALKurTJwie1YScKF1UrknguddW1LHDJ/SPPy1h2U9zxP/w9BHWwrVu2zt21n5zL80iabObElT+M
iupZK3si3qE161BZdUZe7SpAt4vErQMEN/8PYeex5DiSrelXaev1hV0ohxibngU1gwySocUGllkZ
Ba01nn4+OLMrsqLbqmqBgiswkiAc7uf8Yv6EmE+Q15bXuY6eP8EsOnuVehpxJ6N176xJg2mnDdUP
1/go8mj4LorMWPI1pGdSy+ImwCBso2O3ew60WOCRVttrJXXZWWpd9mypHeycUm93w1zMRIX0cuxU
N7IVMYcOKFPQH0c1zJ5Fm767UW+d4HRnz2bEVp6n6qYJ+NmoCZ9aT2rxBoYPeaPAjE6R4qYPMIfO
sl44eQ5CA9LwhKPSm90Xq9G1smds381D0Yc/h3spEmMhKuonw0r+63AfUMubNeXX4YiwmwffdvWl
nRqgMYzQW8Yu0Z7YGNkLOG30UrevLqJGT01VKxc/IZGeOtFLawTODSGeBk+bIn4Z2LVuVLsGLcU9
WbiKVW/10cNhzqiC09Dgzj6gD72rRyySFH/sVk1QiOcptH4vEtwpyuQOajJL7JmEAV9jEVn5yTHM
4SiddqUf71zF7x07DvFvi94/qqoSz8I+jTwgrFW7r5LyPkKdWt3CCWh+KeId0+6xirovWzU/BXEF
w9Bz05Vhmiggzoc0bd8T5FL2Y1diHDg2UXrWUBxfRrbdbmRR9lPnhnTUSSJWRna9QDVUK9dIQOF1
xvg4eEQRIqN+xYGwJEM+ihVopDmggOA2mtzJ7cBL7Vk0ySIWcfNqGpZ64w2OspSjfF9vl6nAJlq2
qq8j8n6vBFrCY5rgpAbHu2H1HqWrsfaKmzpUrRVhzWDTJbzB0RjoLHiM7MBs83qaI9RdA8g9gh8i
StKR/Y+DOt0bs0zOirW3s2j6ivc7GmVLoo/Rk9PEILPwSv1Ia5B6nvUjAoZA2NieHowMG9phMP2D
KeCzIRURrhUbzr2ocvyKJsLNZNPRRxTfe2ZhUoM+0pbYJmwHr7D3cLetUx265codE/210sVZfpAZ
BrsYLiTWcLxIC3UCapB70VmeWXX5Q1ECm0Tgn+rLqnExsMddPCX0uRsUNpydKrpjZ9X9UZ61WfTz
zO6FclBDoOJ0+Kz+0hV39P7a2nazropVEJiMSZvFbZDuXKysrmmznht0W+rRq2wsZrhIHi7GxEke
ZfLLVsxvLJWyW9mEf0C20vG32MpGliDJ9Vpl6Co36UA6OYh1/4KJnVhh1AS0KYTNLuu8+Yy4+1pR
ddLFuBRe60tPr3cd2duF7PE5IAmRlnLtoQSl+e+LhCl/ihMi8jN/jKyXo+LOMVdujB25bPjl6nyg
eQ4jtbhjK9E+1ZlzG44dSJC55Gjpk6KG7kmW7Dr/4aWzJseYdk82ju54TRbTUczFAjzzojSdHugE
I1VEa5a673Y3bT11T3EXjMsUn7y9HEvEG2vJyJx2cuygMmGPfWBur3+DhsKI1+GaIMc6JLk2raEm
G9nax54A+jj765VYcFaphYVi1xfPnhXtJlW33y1TsVYJ4AfIQ0HxCH/wcq1HlWMVs58/qkPW3Dum
/k3Wy+uEY406p9tMFyuDe901k/M+tKbGbNtU5yCM3ZOlC4swhIaGYJMOq3rAVrJ0gv4CC7O/KDM9
v+I1OakukLM/6oUughWJS8EKjR6ywRcaZhUZCixzlV+oiouw63jOMCs5yLrUjKMFM6ZYlfsmAvyt
sYpfl64+7mMSm499Pt01VY9PUEMscLTr7tGyISPiEHDs59K1KkDNpEJzVpYi+Gp4mSf9QRZHL8rW
fhKMGy8Gg+i0rbXJJHNHDbx2UcynmMdvzKoL5iUMde3M7tHA9RarJgoA4cw4XG2Kt6k73WSFrbw1
TKkiZUXO1nqHyCi/LhCRb03q7jBRy594SdQHFGJnh13q0Qj6bcT1RtUeRJ/lwWq8BGWpHUKW2QcD
nozTEiHXmbQXoh+q+0zJ3F0wRsN2iJLxMdWH3wj9W79FFvMIegkveWEmGwfkxQ3B9PCCBC5yMlZs
/eZk95Y6tN8bHYtf27OSk6sBCqhrUK+KnZoHtBHqhce6h2mOojx4cW8e5sAMcP+58pdTV9YabZlu
yA+j+Ti3N0KLl+681WR5v8SQwDsSvzadVW+r4SpUFHvVpo19wsG7Zc8T8bQERbnrDMMGX0ODL2oA
o50YICkyWe9kJRkt59osggCyiWt1iwGlrlWroXeiGtZ0j3eu2M7GUlh4jU3KbDx8YO5SYdMQTfe+
y4YTkZWTLMkBZA/V1TBvVVWlaFMWtu2yTOrqIrt4vMP2U65ZCwM14HsxH3wd8Q0/i929LBqdn5wC
dQfj+QLlnrB+9SxQX/AXEOfvVf7kt8CPY+ySwvxBhbuyVlMsBgpUWfa2NwV7dkv+KXFD/JCIvTwE
fqksePCb965Mfl5RJwfy7yvW6GZt3SlT11iF6jtTi9G0qCrvFSHmj8oyqksAkwC7R/dZVo+GSngl
ndytM/cqbGMr9FB7ZLc9YfquC+419R36uKsBLPcNzlT1a5au5P/D5NgPlsGWFzqdnRdwsZPh1yLu
lsqCJJS1TMcJo6XerI6RAuF0M86n3WwFJA+1Vtp4h9CnQAClWcjKzz4Gyr1bUaTqMswIO0pnYE0f
d1lDoirimVwIMJpPo53o5IEmeMB+7q/7qnGeG2v+BeUvGIu5J78Pf7+WAG3ualZ7q8Bs85exTBum
Vi/b+54SrhzP6zZKCe5ad3HqSjveVF7fbfnJ5q8ZoiftHLg1ocCs4iLG/hMh2jvh2/ECa7PpWwuS
lDdYmtzpcZyQPvVhK/4h1SjPpODiVZXx2sJGm1Wut/ns10V9ugyt1FhmePP1bdZfxvmQlA5xdL/4
aFM0QGRJ1ht+CIu0HFmLor987eYmVXkuxKvs9VndjCxwhJ6nu8+GsiCAFdkAGOXV5OfVaqeBdzWy
+FvR+2uTqeGU1AM+V+0Y3mdgeZa6BQp1rAAw9EFevmta84zpZfiRGWRD9ZZZ19W2WasVbAFN/0Z3
akylFPFhjIHx6pZjQAQnHR71Ph5WWVGalw4JmI1eR/Vtq8Mo0XtzJnT23eoTL98FQ7t0CheKHgkz
Mix9UN/K5ho+KM4w/UfNBnFbEg5GiiePsYnL76bWwkdHA8aVKQWx91jH/A2jSe522Ny04PFeYebJ
7hFxln3c1cGyqvt8xyyF7GIdmatgnnDloWmiIriWY1Fl1cKoYZL/8x//+//+72/D//E/8guhFD/P
/pG16SUPs6b+1z8t55//KK7V+x//+qdpa6w2yQ+7hurqttBMlfbfvt2HgA7/9U/tfxxWxr2Ho+33
RGN1M2TMT/IgHKQVdaXe+3k13CrCMPuVlmvDrZZHp9rNmv1nX1mvFvoTP1Ri947HfRGlCvFssB/x
REl2JJCTlSy2mtAPFeY7fOW0gkzwzoYXHWWprz37Edo7eKNrq8HKEsnLs2zI9QFqVZmja+Yg1GV2
ybptjOLVd0Jn70xJs5JFtAazZeWk0XEwi+K1XYGoTl9jg2RQMmnJUnZS465buYRC92YWPmVOdpqa
obpoplfsXD/vFpqRQx+XlVnpQFcLvKMsEVKtLpWmjOusduOVU6bVJbe7b399X+T3/vW+OMh8Oo6p
6Y5t63++L2OBGgqh2eZ7g3IOmLr8rhir7q5X8idpCm9kYIqySVgbaTEfdeqz7MVuImEzzY7A17KP
YubMyIPotBZPn/gDaF51xy2nPorbmz96iTlS8keV6lsmqrxquyz8aHhO0K2YPNIFsgQ2GDJK+Bw0
SXufTQ5kXvr4ilefImESFbn8zZdhfP2RGoauaqarqYapwcMz//xlDJWXNn5vi2+D562NWQ1bmw/s
n1oWb5wJJIo8EAb/riydIVhVJDl+qZO9W3L8hzhXTDjj82hZlmfBgDiwOqWEECcDgaim3RDDSFgI
WPGpCpLkeuiGLEL1XFZAjlVV5BToJct+5YIN97uDHCPrr11IBD+hSuKji1Br6iIXGawEA7vSv/6e
LPvr98RezdF113A0XXMMdX7Yf3mYdcChU8eW+vtU1c1GM9t0Y7KG3hPuTZ6iPj87ZqR+y5yURFQr
QuL+QXQO3ERZyIbCMZ/QIPYeoGVHN13qjut4KLEjrJoHTFqx9pyS4L5romR/LQZzikXmWVQC19tW
iTDoCZIWruofLTIXM6J7H/dYun1mZuSZrhj27edYOerzor90Zrz8XNnjs94bgP0isci8AOTlUGSj
f7Bh5OfXcmBg98m3tZWt1tzlsx9CgsF1hCtHfDYnUZpZy97Q/b+ZbXV9nk7//Fi7hq0ZQrfnIINj
WH++Q7Wq1ei+Q4LvlLDc9Knq4rKETpLjQjwlHMP+HQu5U+RV3bFoXMQMurx5tWs9PBhJl92FIsru
tASX1KR3zb2sux46GDJ+UGDcOveTdYgAp8R4unYri+1oZXd9oTsEm5NmM8oP97yC5HdedmuoMx5y
IdC5Y9PImsVQKehXGzGnJcwDQslOvYxtrTi6SQFf6JfTBmHmXTR5F0+tYQVEGd94n4gdc5h1nIYy
3g69EZ7zKNHXwGv7u4iZY4VhZfzod4TyiGZ4z0rRQ8UbJuUtCYLvigpIX9GdI7rc0yOctfvK1Jrd
BICMcHAbX3Riwhd5BqfoBxdAwfKPqrxBDDJq0mfTnQbnOqAofRisKfjZz/FNB/3SI1wZKsxa+SyM
N1l5GX8j/ASB20aMyldLe2mKHj9kXUCPns9ie0LSXp7WU+heK2URQL550/wuYnLk/hJMezyHTZO1
2wRAveXBj3emMyp7ksAxSt9KbSw1J8AqAbGBI1YB3jFRmu5AXB6hAEqy3vIr9hq/nAL+XqNaP918
9sldFrcrWbZ063tk+vXWy5t9qBbBU6C2xUqQozjmk+mcXPLoS2NOCrTpbLyZiFdexfmGLKu5x7ic
PLLXktetrPFKZ5AMhsHzsTJ0oLzOhIexc4lH18CyZCMg5ejcV+giCG8qlmaVjotRjbAJmzsbjUs6
OgvfbcNujpPbqydQpT8PWYZRDzEBe8t+ftIXdZeqp0gDvoi8/Ub2s7QPdWyCs93Ezu2YYWE/eFbw
7vawY+JRsC3ranGxB/Tu3NwI36suh6DlOQk4IlN5IB13MjvPeyJ21S3c6IZc2nhSvEr11x0em6R/
gdu5ZXE2FPgVSPdiMZ5O5UHWZWBe0QTVijMRnae+QGOjYqfur9kKEwADA7sbEXP214Vgcatk4Efk
ODlEnrlBBOEo4V/zea3JQTg/4WFZJ0HCFxuBwVubkxesbLYVa63RWeGgrn+CDZIfhFdZ59rWrfMY
gTr86zeHXE78aV4yLNtwHWE5rqabjlwm/vLmEGWEu7FiFd8UM8qWNlGhbV4WeIsCZHrrBAp26No9
547THogno18w1zsRSolqIaZzMinexRfmj76wRnxq2b+wnKhvhD6oL1FZLGR94BnhjmhosZFFLcMi
FATHI1E742gGQ3W9bKkVLMgbNT1NIkg3ia71GC8k4UZ3fIc5JbZfeuSN4hkU+6U+9Zdm0ebv/hg7
6x5joH2C7uJLqOZXgHGEVum1Hjfz9iUhniyBvl/6Z9RLwLAbKhE6DoewcvKHOS+5KrLQ3MiiMjb5
GVbqLibeVSC8rMPwDrp8H7V58YBBNhmWpv4YR0Vb//Xdcv7jPc87xCYRJrhfQieN8ee3SFXWhkMW
M/jWBS1O0Fr+Mlm1dxelpX3q86pfNKLt34Y2AD/guxZsZUd7QiNngyV2/ya6Idk6rR5uhZk26zoA
6WKALzlo88Ehs3aQRXkm6wKhk6ux7ZtIj7ML73EkXVQWXCVeyBfEArGLHXho+lItjp429scCs4yn
ZhTnoIqmM6JE+ZOriw/yHc2tLAVzkLIpgvogi2kb9svKtft9NY8sfbZq/mTYW9kaghtfG2lVb3xX
T2+CGXIGBrI9djOfyJq149tlU/f1EdQeUEtZI9s+e5W9joy4w24hq1GaaqP+B5OZNef3Ut0iP0Zs
8575udjFUU0wJVEJYcQqXY24m7vWjb+zPciZtTvatzZSbtNCmLl9m1fmqcrFuC/nBtkq67XGsv/m
xssb++tjqhOjFJpqG6rJZk37usDrkaLuetc33kfdr1a5VYCoFUp/PcT84FEjcZ/zKrI2bCmiW6t0
rLt0QnjXRmBRlsiDJ2fRmcBB2QLPplLdOvfMcJHV4GrGHikzeUArKjs5NnOa35gKiyw8xx1Upwi1
DKeOpd7+r3/U5tdFvi4MlZ+zocKENQxD+7I0ik1ROoYWae+25r3UkJpvG2aZXw5DjzoffEeNBcpk
L1LEpW9BjfQrM/PcS5nq+SZme4+REhqkIsu9m9IJrRsVCM2uS6bp1uuGalNgzXyBftYvemNsDkWo
EYs3i3oH6BqUUDKtHS/19ib4vRt5VqhRdz3L/jj7b62fdZ/9SKzFfzNV/8fDrwvX0h3NdAzhzpv3
L5shFiYTe/axeo/S9CPLzoTnvdshiqxTOGN5JD5H6Gm8QvFIrD7r5FncOvpRw2DrOqBEo2YhT6Np
BhEb5biRF5CdZQNKNnP0wzuMJK3Hn1DvDoWBMhgDtFac/vYK/5an6lDPUk1jsu6JgYI7gDCqA+iB
G6bXZ1vqmMx1dthqt9cuoL6uRWPu4qO5skBrdkQGts4uVZ0+6o4wb6TZEE7E2cVXRbMTiOhCwKIo
D7JvnsbXvil4f2chyqDd+cqw6SO9hu7rtNqiHcpbkPLOe6Am2NM7gPGIkNhsYsWr2fjuu9XbzRLm
AuoiWu9cqgQxVn1uQGyIcHAeZGeQNf65mDxEN+eGbGTt0ngjZuAiyG/bQZ3DQzREU/FiAoj868fE
ls/Bn+YAi92wC7DVth1AiMbXyACSlYmGlu27NYAcL+uQ4BfuAutI6e3n0vT6lahraxfMRaUHw60a
TXYrW3l1495LVHgshHjMWDrJ6tECO8XL7TtqoPZzq4H/cHJTXcpGV8eGxeNR4TC3Ovld0PePuBOV
J1EK+1b4ob5sUVb+DswdRpUxvk51AeoP15R9FvrFY6VUL7JDp2T1wmrH5g65x/gQ+FOyTrxB+daE
C9kh1zN3VbjBePCKzMUn3uPVP18aP71H1rfWI6sYYzcYCm5kknjppBZhP7/n/iJztFW1qL4b5wP0
n591VWZWd/KAVMqvdbLz51gl6uprv886PUIpiTXFn6719fqlDSqIbZJO9vzBttVTACfkLTGwF4rL
IdvntWK/9hG68bX91jVw6JJOrVBr8qw3u8QOHMoiC9MOXAkGI4icUQ+9EmpCnVmXLhvQvE6ghrpu
ue8KEn8IhSQ8JoaPXTR0/wj6XDX2BxYeffDs5s2Do4N90fP62YUgcDuZjfMAnM1Y9y7ibiFuxA+j
X3XY3OF7FCFdsWThAsJ8aM+y7zDh4JVUigdrlb6+RjKsyqdkIVuvh7xZmm403SVsiI5i0Iyt/odQ
itQ7+SJ/8imygpH2tMWK+fJZJQd8Gf+l+OVyLYy+VSl0ayHHSpmVz+ulWI7dqAWWRrndrLs+Ny6i
0BoSHHysMZ8Nc51sVQtXv579db8czfCNq5Jj82aMuyXh7vLUz70no7XMawOxae3oSoS8bHXm3vKs
GHzAKfSLyRFNBiSIibUYKGo1upOH3GsQM/DCdDmjaa51jTCnvZ3NcOG5Xzsf1KaF3xLr58+hkd0q
J31ql3006mvUjZ5Mxx3vbHWql1rf1VtZlIch09pF3znpvmuK6U7WaSnwYAXSkyzJ+mJ097lTjLef
Va2I0M9vo0tmiOYisg9PI1VcJzgaEWodX7H1+iDf6F9cRTPvBy04NaM9vIrSMkDToN6EQ8qvvfqY
mQZq5WlMC3D5MAaX0Wik5TLxTx7SZveuqgwPtR+xiyZluPW7aXjQy9E4zvxDx+2ykvgkHlDgXEAK
0rfLFQcyCi8nLX7QeUegyz/esQ0sHtQhbdeW1utrWRzdOLzLxnIpS9ceY6ktTV9XtjCWCZ357JER
9rKrjeGZxiHUO1Z/fbbDJtLeCdPq671skIekB/a5cYUxa1n11UL2li2Nrd4GSVHeay7i2WUj+tvY
drST1wJIAkRafk8QIEuRdXzJ0zTbZugp7oSaF09Yf93JDu+h7ts3gV0rIWp08DrcxrwdHGcgpjIO
Zyiw6QkywOLaQ2Mlc1Bi8/jZQ3bziwwXNasBmWyqDovlymF3HGBNPohh/s6S6qD5iMgHKcXEarx9
lvXGGrWGEmVNAhX24KXfDQR0ytgafmBUBLAYS837bvKRx0kba+dF6sjc69jXLgnPnGvZv1kklSW7
4pJl6bjnfZyiWPHSwvTCpG9AALDOfx7cufhZV6Qmt3EmWm5AuLmLgFzuK1Z9S6kckFY2unsqQMyo
zO1zoPJalooB05jc22mpH4ueb3kqehSfUW18n5yZsqQpwylVCVWZmInoJptUkN/LotHKd3hDoI8C
N4dL07ZvUHOtJCvfJ0D+W6+eiq0sJvpNMXjAw4ax3E2jWW/kYCQhlzk8t5deUZB38uJxLeuDOtw1
kSaeikntbpLeFCt5Ga2yT2pCGMzLeqQDWnQnE2GZsAW94c3ExnhR2tKgaBrvMHJ/l/WaD3YbfLc0
Nhhe4+EQzN31RlF3LoZ9a9mrUMXZrC1SviCgbw2rUFDs7Ie3UTRIAJSLGL+1ZR874slSW3sxNPX0
2vh1jNtTOH4TkQ9vvdJ/GFG2I03iA8JUfs/hRkYEKs4lO/ZgQZp70+dp9RH76Z0ydMbd5IcZjGkx
XDJg80sIE94mjvVZ21dpvd2oNzlrvSGo116ULCr0E8+uUDJvYWgwBCu+0k2c+ajkR296oLrssMpK
ufV6TbkdbHTAYr08yKrPenmm9l7PP4oF55cGMzCU9cSHbavBwqFris9OEiLbYyre05gZCYhmV7m4
eeHfscNxFgYUDjKx1Fl+n52EHtyRojxGqtEfjEEzz2rjizN+IfEsy7aWVfKQArTBpmVob0hFEplt
WTK4qhY89TGAW6AvMSiSNnxCqcM+x13JfEWj5cXDg2985GUYPhWqXq2cMcXzyB2a22E+FHqEvENW
7VQva25Vx+Ywn8lG2a00jWIpIPGtZd2XfmUyYHtpPULa0Y6Vrk6H3k1LDHTq6HEaSIP7gC8+Qnwz
GtP76EQQLjykp8i3+tPaBzF2HQSBr9xEibYQQKUPto5wrAYjrUOw0uh2itlcrkVU5c3jWKMOs7DX
Jny7pybDwKAqeEwikVZPJUTBNcZgwdbxrfIpM5CzZFa3cYuhqJcmRqJOjujlXAxt294FaEkvZdFp
u/KGBWZ0LaKo6B7gJYI/mjunk6Xe6oX/I9EfvXhSvwEF/y0Covk21KW38CthPyaVXq9yxwruYP/l
m6gf1NtBKQeC16N6k4zcpMQqkFjBz2dpqXp7gWEb71T+21va2Jwg5YmVX40am+zuh6YF/e88GkqV
JL9HrOwWMdYIz2U4BuuqACL8u5Pp6Sq2Ep4ANbLcY1/qO2wWeQAK03rOysy4KbxxvMylsin4pvwg
ewIFnCwUzZgQMVXTJ9s3gUT7SnUjW10tQ3MRXXsg8bTq3dCjcudOG1kkaxxtewJ662nM0if0qMxF
2irx0c3r4Kzr2u9Mht1LGKT5roBns7YQpnzxc1cj7FeoqLLQ6nbBUQ+a/L7JmEGEj7DNXG2XZnWA
zSwn1O6lQe92XQy1upWt/FhQuU+qBHwWl+z7VQVM6dlERu9s9+YvnwspMF3LMUY7bHTsGS21q+9x
HMuBJpdYdsVWePKRWlw5VVq/IJf+AjOJ32fUL8l4u9+dyQOoNQ8ScE+2QyCwCp8HBQ5ILQNb45cp
SK6DLKdfOlXhfPf7FIEKO6rv/fmTUj349ZMAwdUvWeW/WIqvfKRl98snwerdTYq1YC4VoETnZLxM
0ctDlTabv9nkzbGOXCbrr1l50kO6qVoEzgAg/Wecp828IlBU+BR2FBgIf7bxQa8y/TnVo7fJj+oz
wn/6c2DEIFjr6nEoWfr0o7eSneBiY2sM1Po6JGjGm8gEVSSLM2ByiwqdwY3jEs6g9Cu0SYydvCIS
kaAsipjk09w6htE5xoLmorErvyH6E57y3Mt2QYLPAqs1hD/EFB59N8kXQcSWMg8H2KXpgDNWYj3K
Hv7wguZb9yDbA2xH+OzmJEuhxqsoHdXkZnSDZ6d2LQRTDHbjqrX1KkOZgYTOEW4p9KC5WCtZtIvj
KAJvRNFNygF5TdfeyaLZWDBDi0Y/BM74wET8rDtWdm/HXXYfs+UAiUmEvit4FpZ+xMMbZulBtoIY
aW//+g5qxn+Es8jwua4qiNVYsITEl3BWZDOblLXTs8Mbxi0BwskgKzkxMXop4lgNZtrRbStU82BV
GT8q/q0Q7TwSqNYoLl72XVed6L6o8vi+xMR678SiIT0WQSx30RJVESbe1mqorMe86F7VjhdzmxrN
2a8d1FaKaZ8oevc6df20mwQwzgBxuNfSQHljIgR2skwccsCHX4dDD2n2Ts2j089XK1oYsq5jlbc9
9iTPI/BsObwupvymIDuMARfdyhlOkZlpdUxBn744Pz/Tdev44LiZuZS9fIGgn8bseJDXQBOJZN24
UpxoWA5EAi86CnOXAvMFn+nt9FnlCjAxxoBom6yTBw8rno2Juu51KHLO2tEsrRcVE92jj7/iLjdS
9N7ms8+6/3b21/3syP15PfePsy9XiUNXbIFOk0NU7+pO8bZREIZLNmjTvEub7rQ0SDai7fLVZ52v
tdOqazVjLYfJhs7Uy6WZ2t32s84WDoJpo15uRD/9AAeOPGatCZ48X90LgzDWJHqUquvQuUf/PV9a
WdC+6Z14BD8WAMJR1lRAYFKd8mSUXf3+17/v/0hkGwZ7BAAZFix0wray/ZeEUWaxyQn1JnhDqCaM
byx7VxvZIwSv5sNy2q0Ya+1d9R2xDHTbOJdo6u+rYLK2kP3zY476/SIHOLgAYcWPfD4oyPqvrBgk
qCzqdXP66z/Z+Jo1MWxX2AbBTctwTMcUXwJnlqb6YUBW6n0ah1XkTjXQBw5mUuD5bNvNjm1yvOhV
72edOthYfONnt9BTs3uzs/oAtQ+4uQbFijQC5Kk07d988PqLVKTqbY9m2IMypmcrVfu3ouIG6VjK
7NJgBW268DP9dmwqQpuDib92nvCSt1xHwzaRFnkmD7IjGfge36ow/xsIguF8mZj4hzu2hYiyZZvg
aUCo/Dl5BIsehEE22w9YTJgiKfMj+Rl/NvLm1J4Pqe7nR6+Ac04Ae/+lXhZlj8++si4ROVqtiYnX
33yRL/0+i59jcxfiDqymCE1Ys783EDc/BMJ9gzhADKQ2RwwabF9sHLOmde4CE3Q5wJy/yCrQWsOe
mXRCm5ZGeZFexcapdkJzhxzdcK8WZY+YxkVEOZdUOn6bftWi2jIPkBdRvDJYAAvwD/IiMMzGU4x1
nGwUdRuvvaI3ZaLkkBAjZMlJej6eD/Ksqc18gcxyu/7SkKVotS9kR4tHZalrCMlWbWEjpxdPy8AI
u0c7scYTX8h9m3aoe82HcniDMRU/XNstQqMskuujbAOcoWdZc8wTPG+sskHL1Q80PBsM9Zho5c8z
WScP8dz6pbOsk611Y9p74aNO009+cVDdluDDmNwJrSiIi//7IBsnB8H7TW6OxUGWP5vVCEljkgYD
SVoXv11lUjbG/ObV5oMKLiPS2vTkzO9h4CHx7dRk5/76GgYkv8GstSX/PrfObj5IcGZkEkELyIt0
ZareiXYj22SvMJ2qPaqrIwuV+V3+3z5V68Z96Jk/PzVKB3XpDAIoQjpNKOhi0JggufdWg2SBlVa4
Z4ibzlkWe31U3vSeKL6BAMOxG/TsnGbNN/yFjROq8uZJnlmeyQ4QlwyrLEy2iRPgEtkQsc/HRqIu
17L4eZAjKnRdP6tUkg+LVouRSWl65RaAC2JseuZsAtVSbmXd5yGw/GDpF2FyQ/Q4PqDhhQPgfCYP
teKN+UKekrVKNmijnqM2SI6Rn6GA5RTZ2uE2rKqoqNYpMhuoSqAHTZBrgPjW/u6XOfoZfZc91A1x
637U1fW1WLftnYttkG6YXr4UWUXopSw6/OjoHLh9e8qi6UjwJ7n1yeEheyqchdeYxssw6Na6FfW0
lcUcc8CFOY3xuQxq/7lixaK5ifmSTGMHYflPo6zukkKSYbnZRMQF9Po7T/PNCGjtxbPyapv3bH/y
PChQtAzvZQeU3saFHXjWZQjd7iCKHAnhwS2+gwadL+AUirPKAAQdEBbSL+1oTgvZAATqjkhJ89R5
foG6DIKycQZ6PXT0G9lBlGhSKwRdOgc/1WIZp57ZPfYum1YPjTZ2ztVmJuF8G1YIJwIeiiGwsWQ2
dl6om89mDeRobo6cGDS3xX7l/7N3Zs1xYuua/is76p5qpsUQ0ftENCQ5KjXbsn1D2LLEPM/8+n5A
dsmWa7vO6euOcOAFCxZkilzD971DNtSGZ4ViPC7gYnhfSM9JoXSqVsW5Ud7kJuJZKzEjKJND2JQZ
vFy7PY1F8I2woY79V/IJ5Q0eaNNlXVWkp4Bgfmz02VOiVrpCb2G6nWziSiUY0n2Sq+OtisriTadf
rHXrkVoxS1A3oeGuu8QubnRdN454KoaHJtK0bSIrxYcpb7brd2GMXe+G7dxcZmlFCm8S4uXrRYh5
k+dF/lHR+FHjyiMfxnCs7gSGT+uVuZIggVYKOAkNABxJD2zPHqfwE1yNlz+E6iOyN1hodGp4dVzJ
aZW7Ro0wgtQjeZnraJs2FTw5yK2V/VKY1gJOQi+Fv6om+f/lnF9vQTt509XLtOD1FlKgin8YltVf
R2WcqTQZ8KZuaob9dlQWImjtzOjGd7o+W1dJ2l1h31F9VDr8MXs0Wnbrbo5sh1GrBMxqMoPu0BGC
nIaNXwRSn/D1mKWbI4gHSVCKgcR/L0m6aTPLmOLdWnqprYx/SE0iU/LzsnWZWZGWNEwMcoEQaW/X
PKwdmqoEQ32v1wPCm6juyrWm7E0dMc619HrM/ptj63l2cYVrqDNJGVkpNGPSQ0Rw+tjPFZHH1PaP
vVoepnyOtZ0y+uZ26hh5XvZxp9miZ4wmyph+7Ls23WhNbR4rG0FR0dzFppQyKzPyQxRGGd0zu/HU
f8V9UbmGyqRB+ou+rmcRAcg8zcLJbN2t/XsTSMtDCVxw2zdWbVymY16hNReVD2rH/KMJW/wfl92o
LDaB5tf3QTbrN/z+mPMtAJ3JxHmpsHHcDFnpWYmf7kKUnK4GsrwXpj9u170p6eyrtVR3lozKGH56
iYn8tLMelIzsIwpa/uH15PV6olRbebn05dz12rRjNF4P9iOu41GgwZLVFH8XRHLFXGUoHwgBmyAB
yvS4fpLYtm/JXOoEb6P+Xd/mRHj5RAZ+BS6c8hHFrdwUH8ss+hzGc/YYzfFHvS50pv2jzwtqgWzE
HPJ+OSFinHgXiYqubrABWy/TpZfiOodSp4S/rDJ1jatrPMTrxKpWutJ3X6dSKJTiuQA7bjd3era1
ork6MB+37kkT32hapH0uhZ+gmBhol5oWlpdB1TAILRVdOF+W/LDe2XIeHMyo7rfVQIfTxI9rPann
0JtTLOn1Vl68GfzB05j+X6Yp84pBscvPqh0/wPLqkfVTxZFErrRZj/OtuzH2wB8WLdXd0JnNzixt
6UOIeM16Qop/lKcOWn1EXz2+zyMCNEuDcqDXrjXN1hn2sHbVlD0pmaWi80n4omQl3ah+45/mLKs2
Ribs63iA4YIu6fumLhrky8rgnWBtUAbK9NCbZnkx1Tr6SVM+PUDziLZtpOUg8qmNSoRVJayfLtfa
Gs6TqecPqCyNlzW2CSxJOCuJ5nk3BRJiSF00P7Rxl7gy9jen9SLTDrwO6bZ7qRmkazPHSXa9MbyX
g2mH/Wa9CNPFdNP6lnFA0qw51zHaLPM0A+xollVTFGvvXnfxifq2W5V+fSK09OPuWhvVhBzWa9vF
XSmqAkK6GblHWyfxL0L/GAW9+FZk6OsXf+rKPyrQuCXvl7r1CskXnpYYMpiQQ5L7vvhQjU2NZAeC
cwAwCdknJGh61TikxSJN55cyvlJmfConX9wls3X7cjy1DaJuIGStdvRvmE0/rccbpiRu1iAIAGkp
vc7asnXCBWoiTdi1ZKGlXxlzNVyC/8QPIkZWt+8A1iDO65l5ax5fivjVmMd13ycZs8N2E40cBlnE
cPRzPiFj2VRY9bwcqyrjHMmzdPwBXLMcC5SbCai2T2fB9BWUWx9HX+ohuDVjP3rqh2qHU3EROmX2
JcMgPHbK7oqVsQidIolRtAjmp2byr4zaGr7gvvN1rgvlozrrI6pgCNyNhL0dVOKR2fVNE0nBlBUE
BDabcUj20dPsLYJcS3E9aS01WotXlGVl7npMqqHMOFJIG9naBhmEaId+5/Na/XqdNWA9FoZz4fV+
Njo2MudwTZPAk4xKv2SNK8NmVZRDbsfdGdwWMnEibO6kkLmyNdf9J5TirvwAtKIjbYK871/YTdFC
alqZTSuLKQgy5RTOIH8W/lM7YU1haFnh9PVoAkBjQ7AP+kOJZ50dxExEILOqNH+Nglp/DMLmg7L4
s60be2ESd0F2xiBeOq2H1lONEFFIH53Tzeu5ZojzoCLCfRrXYqOqU3ClZu2Me5Ux4UyX6uc2lntP
tYv8Hl8sFe6tFnzRRiAwDXNop0/KTYKsz2MxJosCn6K/syPED9eW6kD51lKxGLRqhqTuDKkWZ0Jb
hYjCs7XspExDz9kwpwi7DVW0bUxp8UWgxkz1GB4i/pwuSEiiJnG7p5BdjEspVqrsIijrdl/gQPhS
Cv869qa2CJrBk6Hygw6QjzaxUVglSzE0ZPkoCTbr7roRmpUb3stJKBsKFaMNTrUSQ3ELpYyue6Q3
U0tLH4D8qEdL75qNakB1Ri8DZbCQ6AB0tezaSjV8WJcK9NDKzWB31rEKQvt9nXZuaugjHilA//Oh
n7brLrivA05y4h5vn5h0MQSwFPXtDj9Xvmpm30XU+J8wbY/crFgEyiSt3uZplF8gywuWGdndXTUH
/Y1iz5MbhrDX5ZTkg7ZEmIIl1tQOkX6w8vrh9dBasqpB30SLm6GM4Y+SZNYFjuQWi354cyjNCVdd
dtdj62Yumbk4cA6xiLQQ50Mx6KYmAOYq5MMQ0i2RUlj352V/bAJQTOs+o/j3/SCrH3Q5R/Mrlz/I
4IezWs6fWSAi2pkL1ksADcJEN27BChvb0Cqjk2FmwbmzloST1NbvuiJH/QJl36fuS5omxXOugiGt
a9V6J9HtARxI23Mw1OqxMLNkl1ZddcuqE4mPrEq/9BhurlcpfXkVTPRWAPd8l6519/vInyp+pt2Q
JdRtU5UJC9tCaDKv088xL2KUYW/Jpf8oikX+YNaCU0asD27Hs9oEzZcsmb0PokPmOsZg3U2i86Ri
jac00IoloURXnToecELC8q/yNWZkxWUU182hszeaWUa7rCzC2zC/TZP2qtAC/ShLQjsSLcDQpShT
N+o7EDA6ZANWTfqmkCdUv8ZUpuugORi0aHxuuwdFl/RNO6HfRtyu3UGrIJys1VBF2hBbC+VoLOAb
U4YVhKD0B1VBXCvXPsRPIGe167l4hxmdDdIHBWOV/CbOUVZ+ISu+ssvq7p1kzxgVBSQw4dqLPdnU
zIVYKZ3M+I6gB6re6tBciQknLr+HZhOhIn2SZJOUOwqpTo5P6zYDmboZfPyprDB1faEUWyhc8nbw
U207i8dOV/NDT6jFM4mPuwIh0y0R8NE165K5t+gO/hyle7i4YGVmcEOJKBwkeiF04qEmRTxyU5Dj
SQQazlnljHI03w2IRscS7o1TyJgPvRdNETUxPXBMkgfwrtxOmqU6STiQuk/aaiMjyIbzA1oy0qB+
Tgok+3ojr7w88HNHkqpskwVqeRuDBgRSoJ4RsVbPLRynRIk6HBlCF4Wb8Qjg2D7hYIjweQNBipxh
eJdAmnTTUSXkiK8bIMSqPqDDt0EPk2R+3B5mdOwRaygdYyRiEM/dYyZX2gXwmS9BqO3MkDmTURVx
7vj9VB2JhgdtkF1kmv5+jA3tGLSyuUkE8r3MWgI3VuwW70ijIcdyz6ouu4DMn11UdNJTiOhrByOj
jv3yLtTLeyHa7CgiUtW+fiJ8fYUslvGBvvcQWpi74ztuhfm50Iz4oZbSnWIOA6ZWUeMWpCNvdMB0
fa07aWiCfihDDOBw0IMpGzt937fnzjjOwCC8Rc1zi6nvuUut+RwWAFQkk6w41KyL0sdlVoaRtTVH
XRzLKn5fZP5w9ieCsgmaGZZS+/tuUm8s1qMOXbJ1QLYUUWh1vFPiurtcN6qJcuJY5VjwhTWgq0rW
TtrUAJXTzIuSbOzVABJlMxkh8v0mNrSAbd3Bn51WPgeVJd5DP3SsMDxVRLGPUiaNh8nuP2bwx8+6
OoKN1vgzagBcXVXDWJgVPeBG8JObvkYgwZ8tdTcyk91kqulGkvYoD5WnRirDyzSOZznPrls4ebjT
g6+FJI88xqS1myTvMELPQo+Ahb1LA7PYIKK8Mcbgs6Fq/T90a8rPy216NaEIU0D3JGqABcxbJDBK
ZLlp13b+FdiR+lBM4KnwjjF7CUJOa0osuiAtoyHllX4Mtb4X5TO+GeYuZETDJyXBPj1JjglZ9i7q
J1jD/Lb/oef9OZHNI5o60QDgyopKJsLU3zBVFFlN66wq46cRZygkvfEcHOTipkqVAs/aadirJi4q
JXEgt2TtuE2VxtEGkFarjHA5o8oRT4iKa+lWU4xmS8KFZUvUZjeFnNuePIfqdl762jwZItc2Us3T
M4EHUBE+tJP8T9/4z1Ga9RsHeK0I4PeQQn6hbxLLtIsEZtvXDEGzI5qLxgnEzgYf+RhTphQ9LMxa
fCeH7+oQrvVxPk+xNFctmIfCcn//5drKT+GW9WnwZUci17YVks1vufsjIH+1p0P5arMKQfekqzHw
Lp56K1xIS1O7mXU7cYwYpRZrtJ41KXns2na86AZ7PhS6tatkkzULYcM9c8Px6EshgLM2MrdKWKEr
P6Mm2fXhBzBg8mUzh5dJYyqAO/ronHVquutw4hDeGv7AqvJBKiLfUcv4PuqqO0Yx2wvKIcPRLBW7
WtYeohSjx1hHtU03ElTjlgRD3NkdXxciRF1lyJ4S9Icsa1Q3FHLvToFS49VlQiNadmvDSL1mME8B
1C98HzInG3GDRKjz2W6jcCei9qOaz0grlsVtYen2UQ2U4xBJd2iDxe8TfrWOYtlfsgKxQG3q5BO4
HH2fBwwghZTGO+Gr9YlfSr3gmrvuWUz6Ff0BLLg69aYB/djaT7oLVW5bMLU2pg1yeWqrrj2nGXbM
RlB0LnrFiZPIVkScSLnGPEEifxPhVNpM8/Pv//7KL7Ma3kRSeIJfvq6apvVmVlOglGpWIsi/5qY8
Xve1XWKv5euDS17nrglVlkUlUXV1eTvLqghvBH3B759B/eUdXHK/YFR4ETVSqm/zwIpkNiN01vmr
UqSPuLq1F6A3UtTlsgCUKkoxa3JaTeozQI8dK7DgEE7K6BHSBv48FNY2EuoXjAm684hZLtIwk3RK
0RSIp1zeDEOvXswDtqC/f2zlTahy7ZiwGdBtS1XsJRf6Bp6hJCwnwTWZX6Oal09OxGe7G9QNxoOI
hPhBdchNA4jM3L4XoUfw/oB4uvapsMYDQzdkVXwImYSUw6XUlw7RV/vYmFPqxBbeBJgZuAp/M6bC
lnIfVYrsTWGxRx9K3rRNcFIstCd8LAyNJtvgn2IcxmBuNkROrd1gEesb2hSdlQy/UMyZFpnv9MGX
xnxrDqgxh+SqTxXwUa/yfZRYgqi/MI2JfA5pZKi4WJJ2Rdw4VTx9yXVymyGMSDeRps6bgtHcFsIK
WYcW/aaJ+wo25GRvg07bhoWob7ShzeDOp6Y34tu19XU9ZkZiM1sVwUB0b27hu2nVptaD1vVLJq52
/BliYNhUXyRdF2d6drGRJOx7FQvj0AqaumPG0UQszL+HKmcfBj167pj3wVpa587jdECCt9yXTQua
mKjLjhmDckRDN0I0+FHWsPVFIESre3y1ijY8GEuuTWe5jftlhMNkqB+aIRi9AQkzhgCR39mosu/t
vnsSSClmTGpUZa9AiLsuG2aqVwCQWN/J4GaP/nRhq2WyD6tBcaZej2aiJbkrqtSdsD6/1kwJW9kK
LctBtsPcIXMh3UT5h1wHwIAThZKd8Ntkbpgrm2B4Rmw8u2sK3djrfTO7LSFoWSjXCNwvNkewCYu5
bf5hGHhDCHp5lXVkH0zC7zaye28IYZ3s2/wuTf+rUUchs6k+dxJTsrcJCKStIkcdSee+vzQM0V/q
gYK/ZxycihRqO5OH7aj3d/1iOAhz8T7jj/L7X9qvHQQzAFvYAA4UQzV/EZjR1GGek3FInoaouwI2
rNwpNnD3GoSx69Nvb6auTq9b1NDASfSuok4w0hRLcVvBFEbScPVuGqX4NFodCNrE1ABBxv2dOdzb
hfVlCqbyPiDn/09gEfvt2MpcRVPJxGiaZev88n5eMRpK1GQNlgVPUoDwzYyk4lCY79o0ZuBCvnRr
jOrohJJfHODskB4CFnuH2vC1mdrHXDHEYV1M9bJ2lpoRvF5+UAfcsoqO9Y6CP4UTgK4026E5a0p5
iAkc7hQrWIQ4INagmGYf62GWHc1vdlgDPU4gxT5qiQVwpa3PcebXO2LDyX3W14TN6H3abnz4/V/u
DYJtfa8sncWbJQsVrKv9Bi8zZx2KAGMSP1mZ2nh2YgSMJz6078a60aIyORmjYnhwpZ4mCaOobjxK
UyNO2Vh7sJcQIB7CszbK9YXIwhJ9a+WDiXH9tWZJBxwLe6nV30P2xQ0SssYG9GLkVE3auwRV0PSI
g+pyzv1PndzRqfksquC5vvPh9ZzqDi3y339W3p9f/t7gfxhCVYuX1FCMNz+ieshEYwV5/pQKIW9A
0g6XsIFtjLb7wDxETHqusijZgJPJz/Yc3Olt+OxXs+omsiq2qW4H53VT2IR2Ue5BxECArIRuFXdd
ckNX5R9Kq/mIBfN4IRHutdrMi6T6EkPlEQEGwqOwGy91nu1aR3Ao4t3a23qAp30q6dcj6b7LJP8Y
mQcsNVLcLPFxQA8ntzVHlBZ0V1l7Vxmd55Oj1xJdOWFKDpa/7WWUdnEJ68DN5NDjS5OxhLjX3g/i
0O0wDXGaIF+SHyyx5luR5c6kGxKmJhkSIBB0rpAzyC/aRfUoyOwKC3sEwcHS8GCik95LU1ptSFFc
gV8sLtXxvm3naM+SMyBOb0DqzvISl+E+dQGCq+6svWOCAsSzGZ46ozvZVY2XD701YuAOScXkKmVS
58wAWr0YxxMnW3T4DVFjVVzll8wg7ZNlFNGJJFbhtIku9kroj8fJmp7HqFPJOuTK0V8cXX01fwq7
CgkH4pgOpgHjRYlLh1/hS9mi7TfSFW4F0xQocgQ8ZERrllCoLpYIXN+bDtYzp7GvERWL0/eGXuNp
uTjwqhYxNzBDcGOUUxNOzVnvn0nQt1cpswcHeYwDWm/DTvfr5D1A/6NfEyMupi9WKgUXLHqq7Rig
6l0DrXPiCdUhYuPySSwbGNIODq3lReCXX9Deearhge+VQlwi7Kzf6l037k3UVAd0aa/UCEjlKLLH
vKvPuoEqfWsF1wM+W9eIpbqNkt3iHFE8mwFjoXFJbN98yJXZcCZSD6dcVi9Hoah3kxLuJqtMrgdW
PGieTe2ebon49hAOWAiFMGnB6+2NiNA/8qQMxmVmezFD+QnE+3QOOkJVs2U31wH+Z/8wvzR/meOa
hiI0wfrRtBXwhm/64R5nSt46vXsysI9xk3Bi2pPBy7Lsjj6UKcOVZVW8kM1Wxcu9dOIAIQ9DCTYh
xow7I5ofszESuzRBcD4WCI9/IuphOshk2YckXiJUzOMZ/y5wiIQMghQeXVxwhpvhJEY+4P7iG46q
QZMOhsnaKMGEfH82TBdy8ylJ870G6PMWiYACA8G8O6NeJbZxoTyvajCwRnZ4l2gHMZIDQr4s+Zg1
fbqBOsYo0oUszLnXkEViCydG3UEegBsaRMVpQFQrWfw+86bu7rpYVdy5v8/IfKG7NsaenCMNFM75
02iBNDLGvt0FPgmlZHmF/Tq67ON+OkeGuG7nsn5Z1f+vn1TjmlVF7rFAVgwwWPtm97/ui4x//3u5
5q9zfr7iv87RIxnJ4rn97Vm7p+Lyc/bUvD3pp5a5+7en23xuP/+04+Vt1E433VM93T41Xdp+V79b
zvzvVv7raW3lfiqf/v3H569ZlG+ipq2jx/aPb1ULLt9WNF7Pv+T1lht8q10+wb//+H7Nv4rnf7mg
mbIvEbJvL02/Xv/0uWn//YdkGn/asg2gk3Astta8F3/8C9HAtcr8E9K5ZZvAM+kEIAL88a+8qNvw
339o1p82sqW2ZQNktXTToKrBwvSlypKJBVEJcUBVqfr+VXwTAnz5G/69MOBy+x8oCEIHggL4XEOO
TxcauI43i8sJdRYsD0Z5j4+Ag85LFjyL+dQFwVZuWEdngyPrMYoaFmumJ9GETtNjSxdCkfiqws5u
ZN+L0CANsng/DPRKezm6Il+u6JXTRtc/fM3fHv5HFUMY/3/ztJphAMPn61Ft5U03UQjDgPMf8LSj
fFRCvMubrLyWTeK0vv5hssuLhh9TgOyzMPdSJt9C3nLK+XLCRrOS2i8q3UOvq3vMEbxgSDw99c8R
i9NBMw6TDuAIv9eIlGlHfsO+MrWnppwcDMid0EcL4LKC154szrJ5eb00RzLD9ZdjnJGAhdGr4nE5
B816VE/izXK7Qtj7wfZdErg0bW1bxvpSu7D6bj20nLI0CaBmtzyBVQ4kCYbtIJAgtzpPLh91Wv/+
UJWeb5ZnWh5wfeAKBI4sPDI27nJORHNBNTn+YGzg1m+aQnIQAXQIamLJITkV5WbwXZB6wJ2TbRMk
XmTJV8s5YWZ4tdhVIZdSjaScE0AnrJZTA47FqjtV+cZqr3R0pVVEbCtSC1XNbISr9cjey5n/CUhk
6i1tRAXuN2FJuAkHOq6tdHryacciaTNk9nlpTo1P6DntdQ3EBrtJNNxUnF20UwKBlj9HKz+rVu0E
SxRXvxLNSS+2DVckQJ587rE+FzevFHP7/aMu92ukEccrZdcikZ33+6VK18L1/xHO7RdU6121gsK7
fADaQU3IQa51t3w9y2dfbr4eRxeoyjGLW+7FV+gvZeqQl0J/ahMn9yBv3EnL3+syPX8dYqWX6ibf
l7zLNJj9Oj8NVhD4yKAqcR1DWQPaJWMKILfHCHVLA82lZXc5uVFGBjgL7x/0baXUwQLN1eN+28WZ
23X5aTnuk7DpeyRu5k8R91jabZJ+GyUMmjS3NIHLumsTF88RBF+eymBQ+X6pBT65IrGdDDH6ALrj
U17qqqVZuGp8MlpL9AjTe6W9k9OeVJDiLk+wXDakW7w/Qf55wBv3PSoiPfwPJ+6LzxnujDYCvrph
uhkjdVteqMFi3BZuPvdj5tZdcjtK/r0dIHSZauWnpAGbheCxPWnXIFnfoxUVbyLsc3ILe7zGPDXI
7FQ1A2KA6k+cuPhVsvgARJwvEh9TtRtYdzuqZd0n+QeER2EY44vhIsq7CJINj7kebLCGw2Ey4AcD
i/E6hY/R9AHvWYcjLmbscDdLo/E6XPyiRLuiEwteVu3/fwz9hzFUsXX67v88hv6fOpqL/Kdh8+WS
b8MmKdw/5SVyB4tBJ/Cos1D7Nmwqiv4ngXkDvSkkU23ZYMH6fdg0/5RZxxqWzJgJhM0mlfJ92FT+
ZPhl5DRRzURRx/qfjJqKob0ZiWRE1MBZ2LhyyjwQKo8/Bw4yEpjNmBgDFh8LJaBq5+O6GcdkPio4
eh7VeSzcvAx6tBnl+uhXDRsMC76Vlt1oTh/ylin90IKTQ5UJeQ7fnvrjWgKok+E3d2ylKj92E1IX
a2ndDMvueszMBqL/60EJkf6drYYHGUmfbVBM92HRB7NrKxkyGbkS1B9kdV4Yn/42trT8+LpRmgZ9
m3UfCW+KvZ496OpsepgN5sd6eYSQ1St5hkBiKyojh1Ms4RdlR+Vx3aiwgmd3Hmv2X4tqaj8Cd2q8
AIdEsm9Ldd/Pw7cz0eCcZjdN4mkT90gRGmpcyS/fmMWacw8n3Ysto0/xQOFbfKkequzU5MeRhDTr
zqOY/OLYGn2JY8n33RSsV4rXRhgDBkHnu22P+ZwI2V2LwTCTCVyL60aylfZojRVqOH7eye6Mja9b
LJ/8daMYy8dn3WES+V++fjGj1oHSJBrzylgcQ6IcR6jwpexBsYtSRwSGAolyObye8HoWUIn3QHyg
rDPn205VdTvh3otNdNYc15LyVynqtFp231TL0egrnqbF2VYalXvf6ppj0iJQ66wnrvtqv3yRP1S9
tv5Dm7m2fLVQGCsHsI6yeXP38qV6ebj1kdY2Xu60Fl+fc70wK3flxLuWSIl67FNLeSmB+lJBmqes
utbiWr1uqjn9ZOnMIV8PraVsaWAtiUpCnL2IX854Pf56gWAFfCzKXSYpxXHMLb55LBXZvpTXw68b
c3lXXurXg3+7/0NTazGqhphQNqTW5R7rJWvppZ23Tfxw31+Ksf1Vw33y8PYOP7QEVcggHEVG+oer
f6j/zcP/cMEPxdeH/uHSv61fz3z7aG/PjIgAOTo4EBNcEoAlfv6vr/da+o/HXn4Xb6sj9Bn3bw5K
Bb+a9aeDEn83u2/uUALdkj1pBmTi6Eg+7FS6tNdrXs9+0+xaYcw3YVQKtMR5FdJALY5rScnpO153
3xwr4PLB41su+aW4nrpWraV1sza0Nvm6K0Dvp5CDaSNbm1uLYkBp2fn93dcT1816G8gW91LHbGw9
pCaoHHxYi4iH9LIXN7Oyk0HJaMxwjoawyiNp2oy0FSDr43pw3Vipqs8kQJaq9az1aBsNYnbNuWJx
VcXI7rULG26tmhE3mO/WoiyCrLj6oRnVCGRnLBV0WpKgSJ2XtiQAvvGprvEjWCB3mylV0D+usXQ0
xi9RreMkCIA2U4i6hZnqjnX3JSGO59btOHp9+nUaZEB4YehlCxYTuXTVHazoVKZwEMHmg5he+NBH
zQwetbnvtygnwmwnX+P6NT4QPzzly8eYdLCDU1SHXrcMaf3Sj/dLP7/u/sdjzToE/7VZr1ivfbli
aeDNLtZpkLzfNP3faAY2QkeAyNqvLTNbZsxZm34prkfXZohOMe7//kkyOTqG8YTawg9P04zFtlSn
23IdyWQhsqOdjZj5LqV2+Sivx96e81r9es7rsbIyQJu/7v9ds2qPlI+zXv3axP/sNmuzr3d5bWY9
ZsdE3xIrR2yA+cK4DF3qMpqupfXYussIfq0gYrR9Pd6HDRno9ZSX4loVr+Pqes2bFtfdbB0h1+qX
M9eL5uW2a+ml/nX/pc1Qx1dPQl17VtAiMQsJamEpTor8CSRBBkY5g74oY0+QTYEzdsO4a+RBAy6o
kO/Dc72wEnkz+xoYNd0o3TgkjNwbM6oyduQyPreeEZrguEVi7+osQ/IYoaO+VXZ2CcIiSaxPmg7D
rIyOSfPJkKyDAgzvMFgV9kU+xoy6eYtqzgRyUgJx0lSP+HDpm54Zhhdpl5YRzNdB5e+ackQlu0Yv
Jo2qexlvrh2Krx/SSHpcU12T0tleMQvcUmSIFOrsBuIBVwl7h8ST7YnBdEUS7vBNcTuUWJ0ewrJj
tJPXVOFj4qOmMg3GXmuk1hWQNkI92WYIkXgo2w7b3NT3ZVJds25/TvLBd1hxoHRoGBcsEfBFRpCK
1Sw0vRSOvbCS/BQxI99YhnlMVfkh06BHZFF5IU+NVzB3B2Zm3qENFx8E6W7waFigVraXYTzk6UtE
oh+iW0OZJRAgaeJ87vMi24Td4qEkycpWL6L4IhrmD0UafTbRvfOU4aPcILJPrEgXblCBoJYzrzSX
fg4n2LnWiARh/eUkEXbCAj6n0/mxcMwZHOWNbqT7yuh4e9VadfEazV1EGT8Vwzg4VosJdFb4CzhQ
u1G1rymew8fMD/t3qQkijvj5bdYaFznUMoF37KazfGi7N3jaou0LHKccn8tMyY9SVfskloiEiKEk
i9wimotBFdE0bPEOmLv4THVrGAnJcWjpVMke5Vu9aVwIBY1HwrDDmdl+jBVCT2qDjDuybhvbqIKN
sIvoEJrqxz68wfgnc8sowvFIr61NWbY7xZfRCBCmp7lAHJj7i6jcdhEfy5iHw4jsWx6q8VXflUB0
Plh3yML1OzOaBkc00pMU7v2KhFMayu8Ley52NYbZKZI6eD4i/Je2qHNtA1Gid2WXtotbou4qBNz6
MpyJa9W521pDBcMQOESeNocqTgmdxVG4qazaxItlEaCNzI2P2+kgsmqv2e1HglDPOA+MG60CwZAl
V71Mbm8iF3oloBUUOFXa/mWptcbJQjR5slOwjeVXyQjw3LHTbZoRXq0KvDbaTjnaTfmcY1IjOl/Z
liWvgweItkEYPCp3Nnn6uO9RWFVTrKHJ8ImQYJCWlfYm86OIsB5DtJGysgH4riCM1PPjmZXbch4a
h+Qi7fhk1OPhYzuPN0Zr1F4Djcvp1A5UFldMZYjnjDydc8hGAGHKjxbWeZEyn1rTJOYjPzRJVm9g
PztNHN90zPadskmtk4EW0sa3iHfKXXZtq/qxKiblpMZYRfJ5wB8GyuMoQFJB70tdQeL+esyJro72
tK9TW96UluaOY9rdlPyq3C7KgHy1ReiCv86uJ9BjhOpsHcEY69089IzhiLe7ZYf5I1r7yq4S+r2K
wOtFFbd3Na6Z+3k+ZjPiIs6E/pRLFo0FGVPoCrfxs2wdszAUu1FLr8eB5V+f6JNXFOJdKHXQ9Odp
3w9JcRhhCfcdorZtUDdeabXbOe4/w3qDqQ1J1Wn44bsFfJYtZIOsVWtPoATSiQBdoyTH8Lcr30m4
jDii1fQLv+pj154+oWpC6A8FCd0EHY7uIr1bTQNRXwsUPXun0autYp0S3saDqGenAw88CboEUZeR
G3bpAxhyVxu6wil5so2mN+cKRwjQK23lyOH/Ze88llxXsiz7K/0DSIN2YEqCWgQZ6ooJLK6C1u5Q
X18LvJn5RHVVWs97AgsyGAwKwMU5e6+N32UujXKlG+NnKSlmOumwr/lyV2Yf/5z78CeYkEvSQ7dL
x5ewbGiM0ib2pA/joBHb2tCaQGqWthor+VphTg5issiW8mO8k5b10iMJC8g+gPDqlRuGwuk2pDQG
rESjbcWgG8d5tpUF+rO6WvBVot7K0FRbLPi7CCxg04zX0HI/Fz5+eTsjy7GAtVuBlQ+m0nxuRP3O
1ZcSQ6HAx+PgC3JuST/cVoPNfjRLAArO0Sk1m93YEpunT2W/HovoLeEyRZv4YRBXRAFlbNYkf9Gf
Q0mOJDsLRB8TgYGQqE+phpIycM4i49VQLMtIYT/rzlc/D7HQmfEezCLRoGHurQyEPVZYzHDEsmit
lVmzjvV85/rSecnrdd975klB2G60E0KXFVeatQOqP61o86ybiTJyh4bBnACfQH3yNpF7B3tmBMlS
ZxzCrlv09eZhdG5kk12bMWuDRnDuDZny6HNmh0x+QgCJLVGs9ZDhTsrsKxuEaj313cqXvr+tiMVY
OW69GMStFtFimmxYSR9aHXWlOXW3DMbOlNoppjUHaDYaqHma7BPtgTDgwgtUJPT10OBYsRM82PMO
tZK/Vjg/10rYu6kP32d3qtb26L/DB5jpkuDCzpEWyCn8aJVz6qFTgCYrqG9l7s+izbUAQmKy5kop
9yE7ARoH5ks5Ej8OYqPFg3sy3ZgMnQaclxx9YyvjJqPzn2BcdJcMZkVKbUuTXnjc1dY6VXCh1Wzh
qy9U1ApMUqyIlJtsNcd9G3HyuCRllvNo04gv6aXyDQsiV1agXs4Edkl2691rqejmK2s2176FqtWr
hk0/ORndAirunVd6q5ksMqtMn9pnpBzjFVXfVqSjPFZcGyILhy0DiQxk/9EruEWhPQaJG6IWI8eB
DZ7DCa0fm0yWGzLAjkOWTPtE4Q7q0uQ9LEhomlPtKpT9ze4x/iIvOupevJwZ/so2QQPPE/36RaK/
CNIAQp3D5ZOujf5a4cBFYMjIRyK8UcthUy5ES8tLftRGAkLKZqHQJXhmpW5XQVvVLW4uX1ubfb1T
afnqUSBSjMdHkgG2cWcMlzJdoFSOqTY2xEMV6+4msmp6OnqFirR/w1LYBlLKm281tFx6DCvSrJ8c
13w3W/1UhbvRRXnhWmTYgpDrAqWviiZ7UZlx5kF8bdYdpUG+novoDBb1Wz3wr/TU25Z6Nq2FI45o
+5qzYcbP9pgjpksl0O74Rza+uwPUB3P8lQ/atG6ERmRzZBw6QJb0fTKBnBioa+F27Xr8ZU0MIHoD
iwyp3Jvnx2Jt6fE17An6jT3NWDWinwDZpz5dMi3BY1yGh4YltN5WJBbM5cbVbagS/ToXHpxKzToA
0CBrMztjRR3WxL+la5KUusBuLP3QiHE7V7a1Z4zbFAbKObdMQcr035VY2A1Gtko8PriY5IpUaS0r
H3WiX+RS53VPTb0v8ylBPaYHUXfAwG2cpD+XrOfB36bjqjYzbe1XtQWZsV6b9ldCeqynzliGTmQd
O3ccA4wH30vsq5Eb01vJwmCOvFd2bDXbul3V1dh6beQefvE82iUCo7K+RJb+bA4FGed6+eIo9SOi
MbrWa31Vi/hznuLVJjvLBMDa0H8y1R4W7GZu6DRWcRqfEGOjWDpOxPQgVTM+ozj0VwyG7ibN6jPz
IMst1+PjrtO1qvDpYSJa1XZMHgz2uF3T4FAjaYwCwoBNXv/ay+mr5vTbyAJFSebac+F7CTyKIgxK
J9or2CCBbrY1Yx7If5Wk80bvzafUbW95xGQM3vOgAAhd6rS/OsmP1jOv7WC6n6wSU3lyrDXW22NG
rXtOf6LorNayb1kc4RLdeM7MOYpyQxNLVGlur1iiaavBC2NEtoZCmmtw8RHwQkg7K5O7YQ7VOg3N
q1bzHJVsqXSHlQtE3QW+kYYbSfbSthyQoSi4LIlU0U6082aIJjQZsb4to/xTrOZoV7ZztlLsf0zq
FW8S7LJJUACXF6sDQxFfPVDuGCUpKln8QRDiqx7BxCzD4ZcpjbPwewPvfP/Ljd4ox2fboZt+DcVo
oVVukKBr9bKwHK3NYAhUTUT0XNwgNUx/HwEa0TpUSLKfN77So52nXQp/+OZPXXahcoQa27KPxthd
uixpyPiODhFVYQRd5YdTdTB35OysemiYcTjvhK9+1iiGiPbexHryHVcWLUPbpWjj00T0B3WIc/mj
LUJ/24zjycPInABzDAyXSaEW/ndXK4IqVbjU/YuDid5G++f5uQR2Hd09BFSVGe4Hw3uzu95f9WyS
V5aYXlsiBjEyvhnQawiyQIIt9Oza692ZUTqhRUzprk03uVm9Y236iKvhDBxjNVXo0CbSkmtM71c0
/7TYpRHve9M2dy08nUQz7q3MtJueOuGtnpv8BpzS1nykqI+7hrE/tCPw19/3GSKqocoOxeGPv4pM
EnyKdgRktjzT4xf9bH3IWYxBI/vAiueXrnlBloYuwhh2UrSY18oBc9EMEm1xNvFCojetxplBY3c+
po0SGyxYJEIlJ6QbK+Kq8mtvjNFdLocpD+8tkMuyqE4iGshBWg6UI2d42jMr0Ur8877SpT86k8+7
1v99n1r8AaadmLvGQ/jnOeETntLwSXEy1qK5cVGYDPkSYn1hmrd5OVCarffeBITpcRNmkHVLW5E8
DRiiHnf9cX/n2p8Slr/Hx12e1pi3HGV9UAxdtfnjsZYZmocuIkHy8ZA//QI/Muav3//4cfeSK7pK
pqo8PP7x474wHqCpSQv/ZFsHj7sev0zwfZwcd3r5/ZdFnVyFgOIQxemdWmElsukmDSO5D82IhLAJ
D4NhXfQpzc/j6KC8XA7ezHVVSRed1r/vy6e+hAiN9z3TtVRDTUIks6WpY+Zkzi1ZDo8Hq8SlnRNm
eADQfhOJFvOl5hE0Yqf2iG5YbgPXb7Ztldvr+nE7rh2TldF4SzvvafYZQ+CfDFw7yr75fqY9OSgg
lxsW25vfB7ZWX1Qaz8fJznnGfHEUjCV2vT8eN6I13eez3vx+IqFX7ikqkltRF+paQxT7fUbNdUK6
VixXfl5AxmP1dbc1L7qbKfCHMBpPj4c9DhgZzVXolfX+cfPxWMMrZeA0g45HmL963GdOZh5oVXYh
PGYEixz5t3wJlIkyXrBlqa9R2Pq3x/2mKPonAvmQIHg672N5WKimQy3MGGYyf8ku8KYnBkD2mfOv
mhK51yLfRWVfiRtmadJHY28OFnLk7fELQ6bdgZwqmLrL4x6/wMhuXxtItlaaSY2Ffyy3XWFZ6z6Z
WLn1Dp7Afz02bhqx8jE/7XKzIct4SqOAwKv4jqzfC0Z7ggMtQpJdBQiRLQEVat01TXJXy8GWnTxQ
UypX8Tjqv3XL/19F8B9UBBiOXBTc/7OM4Ppz+D9fqjb7s/zun3/0L/2d8Q8PeSsRKrYh4BUJGvn/
0t/5/xAs9XTXXpT/6Aj41T+FBLbzDx2nHg5ylxhHSoJoDP4pJLD1fyDMw4yHShDwgMUT/j/o74y/
CtIdmyw2wDd4uxzdQdHn/k1/Z/Ru0+tM+4dJJ7Cp13P5HJoVnRqmCVXMFIgZ3SfqITCWf5FRGu3n
fPB+Kz3/IvT8s7DOQE3xFxXg8iqIhIMrvrggkBz+Vc3Qd7o2N55RHsrcb7aQdl56v7jM/WRcAdoW
hEi2lxZlT8/uxaXtv4kc+WsaKVvFDmUl22RB+Kfv8f+m9fur6/Xxwdj64nvUgSQT3vm3D6bVLFPU
no6hYqp7MPaaDHQ1G2tMSz8KcBm3fFT7purkzoKVYTuCGjLywIDk1FXpaM9hKRAvlAOpmJRAeYIi
RRI2Z2sU0c5a6Nqwqy2CIEDiRhuvDomAFu1eG7r9YBqYiclq+d/f0d8MPI935OiCs83jhELB8rcP
udF0Wi8dFhGI92jAxYivP67aTc1u1Kp9e2+i6N1B7TH3Rk16CNp7shjcCimVN5avSSXMp9L0PoWm
7m/+w2vjVP/7CeBwoluLt4iL5BEc+CfOK4NX2g6eKA4E8D4v4kF4Ofmh0t1pFyFvxRBFgXOyKCf7
Sh5zxyQviZpV7sbs0MCwPxXaU6RP//F1/bcTE1m4rvOqbGBpfFF/k9mkhH0A9Wv9vZ0dGqwFbPUU
pUJtIt7dwK8ALJn51t/MRpnuzGh4r+muB1XZjMy7s3Ep+vg/nJjO8jX9Ae3maxSObmGHxI7Ld2l6
y0v+00cF8Vafo3Ds0YQbA54HyApuW2ywnGgXar7tC5rSzLSiezPkEKHwzkzOGK9nm+oFmT7jSgdn
ei1tFqoV4fQBzQz7OFm4bqpZ/wS/ZyX6sL3MFqiW3NOWFon96k6jcXZ7/Wgre1tinr8Y41PqOQ40
hcpZzbU5B8kIJdpjP9CH07dKUSajIjCii6zOdrcAfOoOpnD1JZbYVkZWNKs8NfaW1l2xYmtk6LQA
BtF3TtOvJAX5rscu6a2i7gNwUuMK69G4cf02CWZ/iVUDqBJMpvf6v5+JJtXo//4Bo59nuKYG4uvm
Iv368wdcsjeM0kIq8BEKPVBRXTEgn5qSGAAzBZORNlG6ypbs+jEcr2Npz6eZGuwtJSZMU2NMB0nL
gtLQopPftz/bQkxobPiAJvWDaHne+8RqPwvn8BSH4jvwgmQHRNHn8zUDYjnw81B7+hLKDLiL5y8Y
CNxZIcSmwbSprpmvPpyRQ9wRAaW1HB4/ZX4UIUJSYGtclhvx5G5AFsVPj0Me+1cj9KrDUBnhRrms
3zvIqQsIAa/UuO+AI772Nhk2CI2RrqpbKQt6+NlsvM4de72ujZ/8tG4AE+gwn+2KPWMEwKWixC6L
dFfrTrs2jDpas31rtjH0/ENdpgcwg9lF+nV2MZ1vkzJLKoBGdDHpnBAOoXIKEyLQXZXC1miSNXtw
TJJTZ5/dIQrSc0agxdn1ePWyyZMLbrk1FNvoXqSfJq1Te6Y28tmMeTqVbW9c6ceb2jRdXaHfPJQ7
dAzp9xikfZ2HGIKG7VQ03yBWrIyqNg5M7GkgdZJaB3uq8MsqOKvgk84Kpkgq5+moxfZ47nI6PQW7
06wLP8q+f/Pqyjs+viM3j1sEvJYRiIEobOTtX3B6GMeoQfxFvd85p7I6WIV2jWqqdKAABbCd+eA3
IrkL6Z0KWVjnGGTlPdT65K6nPnQsHZZ2WzWAWRrjRZUiZGT2YFSO9taguHl2at5j45XTddA4W0yb
DF+VT2dTpMJeRXZz990kPVQot3aqll8TGZXnbjTKYPIh4VFkXfsZUNBJLNSgiVk+1aICyItt8k/y
9Ex5LD13k459a6BwOYtwi0DtUa5gmPXGZ5xYNO8WYs0Ibmmb9iBOZqXjQXdJ3+5ja75V2JBvoQuT
j8bWoZnUx9g2000Bybj1RCb7WXaalbT2szFaz7beaE8JdKLHLcvWXymu8iEblf80TSVZm51/dPL5
oCJyTR4HB5HVwffo1zxuzn7p/f5F5vA+ZD94m8d9cZrgxJnrkSSGiqiL5QksX0/oeJZwvMib3haC
rnRNotSdFlh0z4vZO3CRYKxebk4NgymdnvFC2WD3uAueEdCUwTh2qKnWiDXjnQku7CUrweVHGTI+
Bhjt+XFgQ3+M82m+6ssjYg9Xau5Jsmjqi+gs9/Y4SCrabKmm749bRevNV94ei36Dsbmj8NDDfXh5
HMY+/OLNotxODNqrDi5luNJS3VgJaW/avCiO89jUNz8fYG2PvnyJSrFhggWeWyO5VJb/biQ6wZZD
N7xY+LONKnqvywJznCOmPeFbknJUpzZS1diX/U67qo6IIDWDLCKMiFYdoRWJ+2NIsuRNTpzEBGSs
7dx5p+ZGhkpViINhk/BC/VcEjTl+zyvl3ygf58L86hVWf+txYKvpXbnyZLtqodW0dIjQS5ZRvwdk
idDcdwKoDfkpX4g9XBcbrbNXDqIjQOFOA6BBOpukcM6qpaafCHLhMzs3NpGYB2ovbbXym2Ha5SCX
ttGADL1PM4PdWfILkk+x9RfWtiOVRw2McaIlXWFt7GZqNQCzy6WuEt5peX6VlopprYfmvgClU0K8
pJ4DJUkjMZDAnmKn11h1Iei/pdIFITd1zY2ci3uiD68kDroU5cBj0m4Pj76BISHPfVzxHi7OmHb0
49PM7Vk7zER94JGxDnVmswFPP1EzlTddUlBrakKbl/FpBkb2OnEut91n9qz1nZnqSpLGcELNUJLu
Pb4Id0joCp6I4SH6Ledelu64KqwRbeowfrXB9m7tpLsqc4jWamCQgJYX2LPvrzsoGuj9532M1W1v
WPG65wm+RPn84kaRfU6izt+Qz1qBLSbtcQQ7r/uJdmxoURlUxv0Ylzrf382LkuEkI3ET9TzSpyUL
uQGDvfZi4sxyunuaAe2MpfCuDGld2ov1jbc2befCa4IxiSiVxuW4bjXjm66VLetVtQGFCEaqVNUp
7UEAj4mMz6NFMTv2hjNtX8so56uh+hNaTe3TPO8pR9vBYMbTHkVmtsdJfJ2VV27ZkOU70ZRkyWnx
cR6mbZyRU1NNLFfG8FUn7IRNOyTGaApsuhSIUw3tPVKRF8QjSiaFSX9yEKB4zR13OS7QLom2oh5r
/j0+IF16TKz9fPLGFqTyBNd/HEjF1QvPPfr5fElSLPGUkQ5ZU4Au8gpW4BEz61RXPihD1gGFtoVH
h9gY0PVx7npacVGZVt91r8oCfajTvaVqEAhmddX9n/FgodoOrc+LKZAKf/szSSsNqYRrHTTpPxnK
EkiU53YD1pe2b06LVglrfHbt2TihYmE69ujmzrCudvDV21urkIL0pWt/YAepMQPH7/RanaPVtd56
sOsE3kyBUgKb1MFWUXtU4bF123rndTmZ5kmfHfTGvcKyEtR4VmVX4X/oij3NOjRPRbXTSN+s6+rQ
+DgjpKi8QKRguj0RQmNYXrwGlfJeK/9S4QA66qRWrZyp0lEuJPrFh/E2g1Lcxv5r3zctw0CfHCxJ
Rjqr5XjvJOkXUmO1i8wQI/DOJq3FM5RijunspDjBi/YCP1W0eFmjAjKw9rScnvK2b+EdblGi14cK
rdG+H3+2BPxewIcMqJ3aX/UMYWeAuHtIHaK45+ZgpI229UA87vPKso5MauXG5sujvt4hDoxK8uAy
IYKuYyhU4fiJ/pi1jifeQpYUZDZplXYwU86m5TlkGJaU7oxmxxl0sJTlgKJMoVCYkdxYQMXwjDmb
EZLXmnHF3w65ey4AjoEW1855DwZibp0sQAew4TQx6aatk9T9mdPeu8VyYxJ0dTCl70H6gr9lT95R
1bTU4sRLdwm1ilWPnLHz+/xVDQFSP/rHsDdORCyJikidFt+LF7XwcFT1KZwHWu2JjxgC8UsyAyEa
CAjh5UCo98t2C7o5fVOT/qtFiL4KJ5E+t5DhVTdZHz3wqPWMdn1raLJaxxr6EUzk9YnQNOs1d7h0
yZ5kapIp9BLB2tTC4KfFILUeN5XqxzMzCx9xT5aDZI7qHSLOVFEcMs0HpTG4F6+Mh1MNjgJpuRte
WKaagcCd9Bkr900b0v6nJTqgIPrFa+uR3pefLT5y94Trwzn5AOmXJtBxZBv3uCcZBqQ1Zk4s4WzR
Pc4Tmp6P39SPv1L1qe3RRpCxEq/zMhnOLeIr2pQZuOxCDmANUdMlKOw2dmtyUwt/+IaZb4eh1umI
FF9bNmSnPkqi8+OnxwGPeRwMulBoWWh8rRrd1k5+Wqwas7ePj4dAgz2OjdR2hL79EpLGR69PV81J
raNLe/v3ocz59pq+CYOkp10j2H5NXblKAyIg8ycSg77ooFy2mn412NLd7eY25q570yiUD1VYP+u5
6ewbKjgrrZ9qMBXcp5yxXZPw6qHEszSW0mTQz1PcPoM+WntSNrfHrdAwYQp6AN4eNyMwApHEnS4x
6LlFsiGuu95wylj3DH7ZHc0FIJm8RYAyT/j/qbYcGmuK16NrjFd9kGc6Ss0LRd0108azAGiB770p
9rbNy2lbo4Hzl70Z4SDOhvRI2BhEYOs1llJyKp6hqQC0A/Jpd7zAUPo2Ug+dHRjRdpSmhpVJF0Qn
kWhj1mL/SBHxGH/Xjg9Tw9G0J6PzdQTNun4cSPrDpLrcFrVNIIldNwGxcvSLq/mkTZ63Not8wiMf
zkdbi54t5bVEso7eqY7H4dizsENcOR8fhyr3FBK8f9+OpynmehvnjcnnzJQ5uT8To5tIF927Amvj
qnHuea36o+AiOrEu71czzKlikWnxF+lJxFG7G7vmamIA35qJ85m0Ly4HgcyFdQMebzfdoKzJN4Bk
z6bKP7eV+y1E8HTScrIA/dTl2ZJzX+kJX2x014f06s/JtUXC5krzlRUehFZ1HYmiW02GzXMXBkOk
lZ8ls4DnDBrsgfFrk9MKasz0k6ZD0gPvB34zeXVLtl6tBRF53vYheZSdJI6gLfzvzmx/iFnsB69/
00gYWvfzF+I358AtiVeJXuMajEePLGVXjho7QC/iLIU+bnTDPrXlncXJp3iZYWh+7SY8m7rZBHWz
N430EOUHjJI3shfCnQxZ4YLmRP4egYodqpKxIqIrPR0GAQew6Y96p39U6pl1frgJm4m208iqxmiF
cUit0Fw7/bjvbUQXea8Z+9zlmkLfcYIb0a51T/20AaZtXSf7wJgFqFV4n8zKlSBOVmPICt2LcvdA
qQ19TR6k1JSOYhkuH4eC+M42dvdABH52M+8zVd2uwSpseJK2h+3c3WRE0NLCJYdYu6LxDlnBxpXU
LwI5C4p4nZr71NWeNSvuthWAoc1Y5d9GX7GIX8o7hbduMu8dLIu2CV1vYaOMfuCiyUcCRtMRjCrW
WhAeCaHkq6owfoV81PUQlrQmmLc1g4WAzJqP7IuV1sWNpMAGqelYoEWIV2U9yx8MHE8MQ3CgMZU/
eRpQmnIQaBqL6tewKCPRnJpbY/Sd98i1rn7jHKpE+lRAXeNYwo5nfxVbb65ff24VsSRImaKz7Ycw
nv0hPZsN5O+mFvdscWHrZfs1Kav6E1/JRcvD97bpk1XSNh+ukimiAXKwuwVbge0I/Huc6UhzrWc2
7dkJS98IlMqiYCbQ62i5H8jEbK8yy3H3Su2d5hMlBnbtQHG9TV0zfXkh2APTsFr0/mG8l7nm72b9
2Z+vqk6qXSfq+p4kVAxb4NwqI0baFYJNuWvuemNCsxYW5z6vTTZLb7oh9TMy6zrgFEaoBfk/VWZ7
shvZnurWzgNSD1GZaXp/8B35taRwhIygO1YmXWDGPcYvR8cTYYhbTIG61Nyblx56e9I/AM2QphgJ
+wTcfNqnevm1YS21y3rvrs/uZQ6hDZPBhzbPiJFT976zzYZebvJXVIt42ZO0D6hSN09EiL4IOwMj
EwIwGf1+nTrUk3AWklOSUVJOkSULNbsnO+PqP4gxQ2PYCxk85o1IM9/8ybEOLBTOVQb1KOt49Xgu
7p47hG9gz7bAIt4BUYIFiUz8/5NqKFQT3IrIsgyMIbsbms+4NUbV0SC71ajndWIO+brrMLIrzmki
y5unvuqumVbUa0IEEOFMrGkTPQzZFjX7oUNpHpahR3DzAfMj4SjVPARRPYLTVRXzZiGqbSjmN8/B
vbKUrmeS3/mxM5JHRra1SmT91VN5uBr1V7Iit1o22AWjEK6zuiC4N67ZU9bCDvLmmzfn31IKFMeZ
NSBqTdPxjo/bpdmvxhielkugw7E28fG1y+Fx83GwjcVk9D/+OlzsfX88ehB+t8W9STR7uTPqAYs8
4e8ZbeXOJmx042r2FuB+hnm68Pft8gAqU8e5ojffONOq9VsI+7Fojo9Dn07GdvoRswe3yMJjsYZE
TCWE/hUsvZ5UTbcGqOedIMlz5qfesSxoVOd18TEVUBk0q/M47ZV2nM0nhImKnabmwextNaSL8bCN
onR+DhtoQCKciy1h9Hexa7uweElE/9bqnrV7OEz0xRsyRj4yzdY8TQZt113tD+JFtbRV/N77pI+A
a33CiV5nAc8uGhG5DgcsWSjHLW+6xlPSBI7QOpidkPR8CHdNn2OIjSH1S6R+Q6eoZEzlYbZDjYq2
LMyVhhniCL9rRXHVfhkZuOo6O/rV/IMvWzBka84BMZu38sxUorGcPpuD9K9DPANk8d2ajeI6TWZm
47ar2AFOeBiwTqyJ6UYLnUfVk5N2F6+qylNDKJbPmRxoAEd5FIxLa4yNtd5tTG/OPrtF0Z7CkmJD
mHRwFeiXnQHDXC2j0t5r3xu2gjXCIZdwwX0QzEv7QX4fcTeIWe76WdovQsTVjksAiWQcl+9VGZ5Q
qWlEQlC9sz1UfyNRglemaDZKPnZ8FuMfUU2NByd/BWj3Sx/FdzdMxM8CEXYvW1LCNBcekdWfyyhF
gadP+4aMo28FWWJsvcAoC0Lk97mKn/2Rhk6vKPKyoRYQrhCbmtpgBaKw570K/Xk3L46Gycot5hYJ
CozCZFUP6U5vxsWw0R1JeUCbGyuX9I0opx5YGYHmKu0sWi0KpkeQa5L/sppuz4bSPbgNYudIlE+Z
0RuvFNuOGEqY4gt/Ojns4B6o5VaG2A+4JRracaqQ4irp8a7GYtb2ra3kxp7K15g9AsnZ7IKjtgAH
6PXVztbl2g0nZK+szO9jdJlSR1xSVBYImN3vrddNB+drOUp5VcnKGEcIHI5unmqr5oOByHIY0lEj
8KgXl6EtLl5aJmcj93Pag+OJ7mR1YMy89Eaq7mbhfsBFWAOwQ8pExfeW6h1yy5hJyhg94NbqWXVM
xl2kIxbw5h9dU/R7OwRKpVFcXdG3KreuTgO3beNtSgbmSoxJd7GWtKh0UOwSAMEN2C32Sk1f4liy
RB9a4/ooS/mOtaNtBIxe/2gsu96WVcUUJr3PCIHrIK5j65gnaLamGh+FaXKOjYt5I5rfE6Ade3Ma
Xvi2poNb+uyBsn7elqYifMNDY+wLZe6ySJ+3BicYQwSmA5hJc0Z1uKt4fGy1n0BK5OueNlIz6erU
5/JMmdM5j8YXoYqn0unaO6AiKK9uJC8aGJLCZkprIebtnOkLATlXfD/6OcrkxuHjPU7gFQGADqfe
dVF3p+61nIZPUalVN9WEZxErrsABJbQ+0rLJJvfJr3NtnZnuKpuj7mmmtB0JOjYk0ycoNJv4JBP1
PLsZlXTnR2ONm9IxUxRAGovtFNU/yZXLTh3BS6N5rI+LjRosUOKuEwXjIL/rhMacZs3BXtGP2KX2
sHoAm1ajuiA1RxsVUUnT5gvSaWdnTa0V6Bg3SLSmctAVxUJNAcPpI4FuxQAePcNxkniNsZ8WKhVx
W9ek8MSX9g2IZ+GE8mnCDHfEAPQSjWZyTafaPGXSABtu6xskcLDR47q6hFBGfXaRPiwgIriTbQzA
8hhT0ANVSyZzx/afUnH9idGeVbiebmdIvl/lfJiS5KjI9rm6uMQ3LJI6oo3bUH9KIlZCD0pf3DEc
Wq3Uzmmr8aRmBFSMYsDYzhfPDo29Ihlxa7AJ2UR0JXDn8PmxsHUxvIAkR/v5Nox+s2vMNlwbbWm9
CXsKGHj4o1o6uAmU39NRSc3TGKY/eyt3t3WeaqSnPyewHj/3k/5ZSWZYUaKKjQ2+Yju3jV3dzvEh
UmD8Y/rzmMqnu5G61o5AERDgug7ocqQHXLPwI5jtTLChOPhjRQx1Gp+djqhV7AX+Jq8B709FF3ES
atnd4ymCxMOWYVopWUbxDpnmuh/FPmH/f0JJhlXMn1wiIGIYORSOst7EreRFzcXRdHUcY6qmTmVc
kth91wtb7Rmr3mlVwGspq6YjZYGlhYEscE3cMPUlIEmB6dUgWabBXo0kQ2yYHWCgqCijcAKzv2fq
PSLLm4+1nfVIwaezwYLibC2HhFxxMtrVCTubs0UX36wUbaljQnCgXyfG61DkchemWhJozYlKanGK
rNJYd4P2Kw9x9XcqrF8twiSetCzbOd4X3Zmc105r3deZor8csi+JDvWd8CkIjirci8HQ2SKmZO84
TAA++0Q51c61aXC+9Z4kG4HC2anIbXyKUe6tydK2143RlKcRHAR7yvGipSz5Yt22gtxxFenNUfLT
TZt8q2LHPrqkZRx8+V6QRg5mBuOQK6DBIOurZsqtJj+26NqOSVbXMNrZ2bodAwYvcDyW/8XemSy5
rWTZ9ouQBjj6YZEAe0bfT2ARIQl96+i/vhagzNK7t8wy7c1rAgMZIYpBwh3u5+y9tqQrsHGlthv7
kKKfnUzGVijwpBPqQs1QB82h6mTtBb0JTQctxcaMub/MIggFd0RIvhHY712S0Yjvi/ZZ6PFwwD2Y
oHldUmEQog3XkFgjVK2YI+3bpiaIp10O67STMYLRoaQHe7ylKcBavcaBcGMvbWpj1OTVHG9FSNSL
kzDDJ0iB6Z9pKWFfnNmx8jMt2XST+modoPzSG3V7r28ynguKq1X28gKGcO+wjD031mj61ZxmxyjJ
2SnAuS8axLO1qz8XTcZt0lAxweMk584dWlc8MEC4cvWKpBh/GbHXpAJCioXic2Dem33dhbdD4prc
Z+X8GWGnYoecu4+dFl+LtlHfA30uvGiwCojrUK0lG/887yo0KOm4lXFdINwtlVOlZh8DMn4vHdwz
4rhi6ZrbLy4pIaz3T/DOwqem1c7xME7n0OyEFyV2t0Hk8z1FRrMHwTD4SkSCN32j91FFZodFbdOw
JL3RqjC4GiNJLLXZ+wYFlFPPUk+zS+0rHerdHOd0D1iEFg7VPxLvG3qbBKuyUNUFHMlauk+Q0PcI
/bYE/caXMaOe0OfipGlNfVurJVHnjZ+movoce/WnGXakhRTlIXDl9FRRnqa08BRXenxAA50vwsTh
ul4ZgVphzFZbv2qzErRXHhyRdzLOw5grXqbPRgNww6GcsZeF0dwX7EynSJDhrU9QlyiV0Yf66KNW
24JEp2sqiuYSJtoTDXDVywr6OT17tx2VLbZ9tDvxxsmHPs2NY11SqUhGxOR9U44vhWv+VOTMU1mm
7llniueZEECvmMW8XydhvaSrFDus6cyx/cZ9CMq9kSrenhpudUFns0mEsu8IdLjO0n6JCOB8KlTX
uEa6eEnre4v+/6OVmvGT22hUqItY2wPlRCawuKqNoapUygKcro91ZE2/z1aj8/owmjC92nFMZpnZ
ckuIITHq5LfMWyCl9Wk9FMXwqjVp5o1IMFaGTIdRLiNORwUqsZ6mtLWPw3Sl2Fye1gNO0fLkLtuu
9UztFtZK2VIAZ8hDnl/ANg7qaSLWcxuz1+/zIkbhH2K+M5EoZMcgDvJTMUAOWQ+4EXClW/VZA5B6
lHr3I23z2k/miRdYWTt/qDtaWlrM4dZrYuPKxIGPCv336bicxgtQoib6aBNJM/foK1cnjZvWaV4O
68M/B5MADL9O6dUiJIZesrzA+oK/X+p/noPC6c12WB6g7jYLLgclvjkOL+uvpetz6wukaslbWt/C
314wrRBnIWZ8qamRnkpr4ItQkqg+/X68PBlGCkY0RBle0ety62QFftqeTT69O5gpy9mfh0GksFAN
W9ZKf3l+/fj/9tyfh3/+vU6bJ8VG+K9XzkIzo3ZQdCzt+QKjP9/i+ljB7IDRRoYnLn6VxmVsnAKj
MU7ZEEEda80cQYab7ofBAT1uP66/oBhfrpDVcbTHSp5XCtL6uvZccHWsp0HZF3SGYdasZwtS0FeT
9vvPU+vzODf/+RvSdeR+suFBL//oz2v8fs1ypPBnVOjncjCgIKzZ2yfS+ufZ+nD9QRezA8/SztjG
1aNL8/PYYsiFTE70wco5ymqQBayLIMnp2XH9mqP1cvvzteK77JdBtY6kkTCG03rolzPDmrC5zTER
JQSBn2DujSdBeZ6iHg//HNbn8mhmZ6hQNU/bAERwlpf++oeECYNkPUx2E/ph2gAUnp3i2U16pE7o
BTKTBjI6l2az6JoiAo0I/LEtjM7ItSkMqJPv5HBISH6HWfqkOBCeaDfvoT6N3KKtHYEKYDqjZ/An
C14184Zx8YWxOo0wRcyhhuxg2rNAE2fHZIuvpcDs2OFtaB0+Z7G4zQUGM2Imfzgu+x0a4c9WyX+Y
t0tnkTGtFOUroS3HvpDk+wRRuJe6fjW43EDIIdQLiSanCvoiavO2FUl4CY1wF81LsTkOLkFqRSeb
N7gZNvYkv6jF0SunMbpBAJZWUFpZWcIaxukkwRa0AdX/qTaobrY+/Clc76y0j4GlX0HsNxu9u45L
e7WDvi+t5Fa13bMxyWBLtQ5DLz3SbvJM2b0aWXNHxWzfBc9QxDWPgMHvynxtrdzCn+Din0i/ma09
moD8PWG8T9DgI1WYvueZ7r2R83XTmHUmF1dpZT6Lwf5U1L0q82Q72u23g/8dw5itbIRGv4CoyBnD
NR2cSLBZ4DYeG9kmMrtiG3cpOXiB6nfUgK5hEH/UMdT8oQP6oJGWVSK2SOjc9Dl7yyC4A3hdbsOJ
pXxBQLtdEVVLeFaGv5ZuDgUZgGo7yBZHowXRiB5lZuumtUgdnMcsg3uk88lJdmKnQPRHJexIg5UT
Hpsoo3/uau8lrB+XbZaes8SvmmAn++A+bm+KctL9Mk+3houRGEBc7rWo/NnTZtJJPJZfNAItmoO6
RupMDhmgrjs6VlQlhYivbqM/Tq1wt4HVdlu0EQ+UqK787RJEQ4yiOGZfZWO8HJsF52zOwFKt4oXR
+UvDIDpTJ00kDW4W+Ecj5OLSNHEguYceho63v4+h93bqFxsIyZAVWoOHT4OrWoSlR11+M+6Ctnqd
Wh3TUhl/xdUwYfZUPRSSgT+bds0frD1MtvkjsALPHE5VqhB43fIZd40q/EDkE02UPNg3o3EwEHlt
VZQ7OxUmHGbbdnwWGYT1kbw2n1Wy2BcRuRsNQdSHJBzdrRG1xtM4wX8d8NHMboQaIM/NJ9zl8p6u
OqFfbBvWp8LU3TTdoD2oxaRwFzJdcB3zO7YeAgbnFnJ5AoEyMSgXzKGwj6E52tCK8GvoQaDu6Csi
6DSDpxF18dFlk7gp64IBqscwKy1zIWkYJHTwF0ijKu4Nq5gfo6jyCOsrUfoAjqCGM+9cNH7oWtAr
6bTRqEzI/mkksvCmr5JnbhT903poyfcapfqYlJc44JWSWv9BjJrLHisYnmwDE1GCy1ZJ5p9ZHHcn
EQ/xXawrzmbId3oVCOaqzD3Y9rwMEyV+IEzkFBk60Yo4mHqzP9ezSY+g7ZRNbj/orW4/jFq8m7K5
vwNq/1gXzXek5i4/mqhVwwq9tYy2YaOuDcRkpTqzRoPYBhe7p+VNBXCE3HNDkkLPzq4vi/aM8PuT
9U66SygjUvfDDJcVxoAJ7iWvEofV/9D4gRy5CgYCXCG6i34YSOZwWTpVLAsz9VpbjnE1xUS8qECu
OKJr2FnKZDGSExPWt5VR9icEK4y0i6EZ93Xf012yyNugXAXFVnnVx9666q1zGdFdAV2oYy/PoxG/
q1Z5DS5I1OpkYqEP/zll4hFlRfTYUp6PgjZ/tobzNEv30Yws5pX0Ndem4QLqsLomivawqm5qyBtl
XBKWNzfkuPHf/3tlsbY4Bv4i3HZQXRGjhJtDI+jg71aLuReJG9sY2lKNCOOhp+mNAVWBPGU/O4gW
H8dcNoQ8TTtzEXeMFqkV//4tiP/l9nAchwlVXQJ9aAT+nRrpBkDoEwT9h1xB7hR04tYOmQGIUIg9
bmTvGI/KRRBQ7VwIhDfEDWxdkWtbpcKuLGvgKjmFw/MiNlV7Lb/tnfCppbl8ZLuq3iwq0LUa9R/e
9SK4/tsH59iqinsCHb6B6v2vgmzcDERsliMfnNtafmZqzjEkpUXTZ2TvuNn2Zu+U3ohbtbcmuBFz
nr7P+kEz0q8YhHogDfdz9IE8RV+WgNhCMYfij/kTgYppMH+xBKYacwfUBDpEHM+n//D+/5e5gU/d
FbgIHNfiz1gF539R7Cd4ZjSrZKojcVQxlNKLW8kfYTY02Sb1iCoDJAwW6d2c2W+9FTM9GNekdVu/
FKXho+2/DM6XmSbNYbacN3epgNRJ9c7Iu0sINNqPVTlsgXWa+zYxboyW6NH1j/g/C9h/sIBprvlv
HWD/1aSfhfyU/68D7Pe/+acBzHH/YRmmgaUFoLqAacbV8U8DmGv8w9Is17IEDizcXi4X9r9IstY/
THXx6Ggkw/x2ef3LAKbreMM0fhs4u42XR/x/oWQFWpu/Di9N4+VUfcHZaqZpUCr56/BiPSWMimL8
0cwQrOg5e70wlxRHzBdY0vGxEzEYIsuAcLez5dbCNHfEh/Fuj+QwdNQ4DiG+V8ciM97NIs+aIWaX
UAQ2OCCesbFdy3xAnzd3o0+1yzpFceahgO3UifANkfdeEqCa6jv7NZwSOj0wryMWLixdnVNLBtNk
2vPVixzicIhYREWsTeZOCCRYMcXVKtW+iMoIaIdc1CLut1GO2re12WgjRaFdUNq/0l63HmU8bAdh
eAL76m1mBodMttj/O7AqpGWACRxVc4/peMPXMm4tlZw4e4rujMIVxyVHI80/jk0VPYNwQAZWO5PX
1dCO+tm4yZ1yvkviRKOZPauevI8sVEqKk9AIIsqWTyN1D2VGzyFNjnGZxHezqWxjEuu3pUjGW7O8
dTWn3BGKnviuyoQr8CMhJAvGbdiVPwvT/hmg2NoTY/LmTpifcgT452HmpjabUAQKqiFZH2xutF4O
x7IDzRBQ3mrw1/c1HpZE31OpfBly8ZhDEfCKPHp15zrxyYowcNexlrN0nNfz8IvUltu2Ce6yBNBD
raZwsvqIxlVPkFqT54e0i42zNdB3r1UQ9a4htzOkhaETiNQN7TUo09hvC5XCeBrsgjDeNZZV7wLo
C3mtlDvD7YneGswr0/jOqcN94jqnvtSx/S2lVZwH9F2aMdxrKXtZtagtHEGU4UPTfarMwtzUDVrv
eOE6WChh56H4KNX0gQrQ0ZbVR+PQaqO3Pd8ECigy2ap4GDENHSdX3oiwPsHnY39kRWglFxGEcnBr
ou5lsqcBQKG4+E7IJCRQ76FtQYFPyYEEQMjE5vgROShQM4RjQ25wo1A1XOjhcbIq7dAyKauN2bG6
hP/futoPpY6fQZQFbvXUZA7Q1izn79LsT2qL74YDl8BCCrCtzfLT7iEOoews4FopYOQUBdlZKK55
CfQN3mZwhqzDZi/1RWqBZkMZye7BeEfM/nMWDTWeMu6xExi7gT52C7oqy1hVzm2P9kpJeLvhZ09N
+Jgie2S1TWN1ekt0caCnuJ9E6w01N75Whu4DpmgMWT/NOVIf5Gh+9zF317QID0khf9A1Rq2RTREf
qLiXAzumiBTTlzJx6Afyrjedg8xHzYbt2Fl3TapvAVmgjqM3gOAaoVFy7g14MtzMSy+AsKdJothg
TfJNUqEU+gdUGTIlA7T5pWvRwSFmlHKX15hLalNbUiJ/oHTU7625t/YwcV4iUvUQKsNvYkBHInup
VOO9zOwt8dyE94QbFvjgqfyhHK78TeWQYiJyHhJGHAk6FzMWN0FjwyUwiWNjfxdvxh5oSTY0e5Hq
nkKIVJ/Z92AYAIthLKi75DAadYd/TSPxEJAoa+tvlrvJZsrzuxpPjz9l8VOokL+LeuUautBq80IT
HlT6JeYJXj/WtV+KjopMyTA0kmaBFNbXlSY5OYrxIbOIlVfTHIP32hrBNYyRdWJnDoMv7g7xSGVF
a81fUJgcYP9jcA4fEOZAkw5q5dEQJ1vYP7KCqkSeJAba6Iyh0+bbMjQiH91kunXZ/gKbohbYtP7o
hm/pUuziHsBlbjjOpoQOtsX0/j6wThpHHawqmvFjFaIWHQL9mjj0lHI6Ep7OBar3RNwLFM9TBftR
gCA4oDPQNvm80FHpXTOXxYif4vFjoAXmYRRjf29/GfG1MZsfqYkRIQTpg2yj8EqZ5bsmEiQnFMse
IdvlXXKrp7RuphQDhhWyQs5pNx2cFNGeVN1jUjSniKFC65q2SbOEO+Pcoi+fBoc0q+n2/yhH8kfD
gaJN6NyJ2Co37EhUz00F6rfMxvrT9b5iuc65G8IH0ZYKQBSl38Fg2aomJjLlOqkTmhMqvdsY8EdY
aRZlGVqRkyWz/WhyZZTjJQ/kFSmi8GeV/aLDTnM3Ev67b6fJhz6Pe6uKaKZGiBwpG4a7ts5fArNQ
uZmN2zaSMTvUgSo9HemNMqNWRgeHvbTJdiIXyueoZeIAkYpbrOqovtsWt/2IPD+2nYs7tDcjvEh/
lOObAszyOHZvSltIJLLqYkiFTaQW85YqnwPpjvZrnN422DrOTAZMygVIAjRUZJM2zVZazHiEHTVj
uk+mhr5AM7ZeppsvDlah2lIwdPSNAjQxDz3NLPRNErBliCeH3jiOQkS8+yFLQ29YajkiTD+reHhO
ymZ+mZ0Dq3HH63TgDyL1e53uV5jgtXT4fFpgPFwzED+6cWOM9W3Rz5lvuqdQp6VmFDYdKoU7ohWf
Akc/NAWHtKJTwqbZGzX3pbei59h1YC+iz7LcPS1AqB5VfwFSxlvtQr7ZGRkvaczkjTDt2gF31R5/
toUmi08HLNRQv8AmIy4scAOvYnMNcgMXLI0QbRMIEoAnbF5IGvGj4rvixeCdKYd44ZMSVn+1avIl
0mC6n3LrA0jpzDU5HOdYc89kW3pjSekXnQx6QQZyiRdFq7qINBLrEk95e5Fmv23V8lBRQfaGuEZI
5SFcPxeBrSG8NH65On4gbdoBJZbPmBpPFX4ZNUNthei1JGIZxGGnRLdi7rMryWGLFCo3RyqAy5Yo
7ixS8XRMWnygcUdkyhz8dNvXnJ3QtjFLCEgDDkxKV8GY5WBZKUQq9nRn3nY0G71Uqz/QkEBNG7hB
A8vaoDRAPtJUZGLnmH26NN4LLrgh6BrmFuOrYSB6mUqjXSnldsqqvdVllje/IQz6mEojv6iBc1ey
ejtn+URu5miEZ7CxHzgrql0tbFZAQ/qUKIq7tZe7NhyC+uioqntK+ADtwMBlEsrA03P5Niu6uo8M
jHXauKhyniBsRDs1/ylqrCDJZO5pcB6DIfs0gMcRZMOdtEB4wnzEZCVjmRxsdUYw7t4L4Y5bM2Ml
GBvT6xQTRmpLyDjFXNMfqiXbdhU/MiMMSm0rjsgXuDw6jWgbQtA9EWlsnevxOCM29ZM2Qg5VBkfH
npFSzTNrJlKbjqwCu03vHEedbz2d0DAhNIw2fa57LnX0SyXnGDGDlnsN0ggvDNxD52LVynWQBDi0
PjPC6EkUaHYoWW64L42+XeqTF9pWyxXJBZoVwasA1zh3T/3YU16Ug3oldjWgI7rrMRV5RijeqO9V
uIPw7jgSf/iy5krp6E+Dw0edSK7a4CSVpPIqUiXNrDvgZbpUup0cB4tb4KQinJqjpVZDdilxFZA/
TT2Gl5BSIq58GCa37kDwCSUo3lKtPsxZhdmlofBCDxifPDpMOXuYsvC2tcdO01/xNU5HLUFNlBRB
5lPKYCmBjl/pa9sbEHUcspYYX9ek5c+Xuc1Hy/UxRGZHC/VKOr9lrF32fYIuT4xNf0VN/qHl9VdH
6K7XFOFXPHe+6AO50RKn2I8LRDPJxvOEP5S4A5MUGdH/0mRob0IMTL6tMylPA2m9Rh0tyzaD5SZL
TZh873056DfDL5S7n1Nk7epSv+YCJ02coaqMOv0Nr+6hS6mdGUl7QlaHGmd0diwRHeil8GFJcWyS
aicHRCRCG8jC6TpSiaP5wYZn5WV5k+x0m4ajHJ/SvsIVX8HpM1sD8N/o6Ow6AJ41KkkKKBkeZMn0
birJIx0/TJRtOwFuZAlOq+IzVtVbyGEsN0tSjWx3G2dEM44WnePiaP9w7NA3VYwivVIwTgg4dwYg
XFl/LvMfc+QqG7OvCFh3nDM7VxU34pEm6JJJ1+ziUn6zVvpgpVeM6ETK0uh8YA+emaq230yd9Nux
9yzSsjelCINNa5VYBwEqboRV+1Tc4IIjQ8gxRahsWzxwu5eQ6ggGA+vaBSW1wiH4nq2h3AGH3nR2
oftFQkdCyl3WOgqELqB8+i6NenvnaDq89ihi8ZW1t4aBrmbuHaY4elppqZxTBuCx0cVt1JnAkZP2
1YkiRPN98pFLmi2JUoGmRNqU11a/Mc2CHONuOIPCde+7KbkqkdvR2IP7GDpwljti4fVmRlGr/8r0
7JE+N7IF7epEwL96chG3SYkaKFVvQ7lTY7slt1FeCqtiG9Pojg9L7thPzYWmz1FJ1Xjv1PpLiHp8
U3dDubdotG+4h87swsAznC1xixaTW6FKsEUxWphwcGhMkNxCU/nGoqm2LGUL2Rs+HF3wU1zIOyMI
vEaRGM+Ur2TQwKaYkDID8pg3YBniLZsdmI14cXdCDU+G37KZb6fo5BBfvoE01GPL5BITi0A8YiG2
TUF4O8gMybhKManlTrLldvqLMuiCJNgRrOnuyxRrFb3f99gQr5oatI90fSjd4ztOqkMGGmebhM92
wTeXxgAvQ7bsxcTepH7AaEh2zdwTBmAFFuLsaSPU6lNLAYRbceruLMkqK0Eykhh0MrMyfXLt/oJS
tDmUnfGkuKipqgb4AkjfTn1KcNLJEfl13cHRjTQwg12cbvJ8puPi1C/4qZcAk7byw9j8UqT5jOmU
r128uWZOCydpuO+xjMLtb0Za4Q9DEnsaQKtdnVpen1mnNIWRuxjcqDEbOz3Vhm1fvrdSCbYlKqed
GD6GOCrPJVNBXDikj0fi0QFVlalG9WQQ9a0KYKqUQVki3KnSsT2Uu9zzUm8029R3Q0ksTPJdhNFr
4qB+pIx6nfEZbbhfjtovkg0+QsyY2EN2RjPXeyD9tHDl4ItcR/CudRcXRtlWMRnDEXowjfeIEMQB
4wsNmBJEcAzhMacfQztlFzFIbP1Yfmx1+NEVv8Tgul45AN9Qu24bmCmE6GHAkEhQ5miRDDcHMDlo
wewKC8FfToAySWU3mJID8AbAUZEon0CTLHlpZC53zpUgGZ/dm+LnCgBP03EeMnwUiP7ibd6yq3Rq
le3p1A2HqbO8EtFnSzg4cyo1KomelaTdJzHU9tHR59ec0HElJcssYXIpA+2aAko+tKx4rIReVz8A
AWxCSOSNU93Qxkq5obJv0rPiqpmg41tn0phP1Zeqd58bnZFmtS9W7cw73RLfQ4ktx0q4lo2aYiwr
hw653hV5mW+K8JpX+VOvMkXFCx207xibefI4RuDUClRFuCSy8DFbUnvafLq2NaWhtpoGLidVPBRz
/JYKVT5oUZ4j2ho+Z3M/yKQ62rr+Zunj9kot+DGeo6cZiA7fKBNYTLW9XcUPHd/179P1cZL/gOaL
dpgWOKmDs181Lbed5aBZzh6ojIG8kUdrRkitFe0eqeWdQM08QUI4BlHhnkQ2K7ugU297WAEMku4o
c0M7BovqwJyceOZq4nTInMVExapLi5nJ0u6wbiYdBCO7LByxulqyv48GTLj18KvQEX1HGjTwUER3
0hYvnWxCiNz9knDK0qGHnIq+2/weFGz0Zvc1ZNWxRkqPzMUsiNh1ra3aWQ0ljoFmf4yBI++wvSk1
sBoA1d+WPR4RMlOwMBGtk8Tl80kXvpYTY6GJ9HYZrhvMPpOvPKp2ZGxUdbjTA/uqDPQ12c92XhxW
R0TrFIG0mC2detBprT8ESjmyOPFXQpZi1t9MRfhxdetqOPkpHbIPaxhuylAZvFJRt9Cbb4R9bmLj
GfsBfuUYWi0A5A1gwG2O6duPXOIIVPUD0isc265XuUIcuZkc8ZC5Dt5du3rn9nDW1PZUJwl65mSe
9xB3LuQqsqJTUmPfVJrr2Zlzk7bWu1uJtwoGa11VkmoQfFiEsehpAC/n6tawtG4PuWYiQDMTXPSL
Wbii+8xSj4tWvetcmD5TD/2ntDXqs8FGFHjKqlre2AsJxMyKx1nxWZLd96aS7km0gmdn9285pABb
D5D+5jlmC2CcWbzI5/RdU0TbdFWNYDYLwHGnBErrN4YuLtOk1DuThtFpcHUSoLuo89RVoPQ/B31R
LunLr4jlORAKktDusdiuSTPDmPc4I5Tv1WtjzeGt5FLar48wlDzL3PmKe6omtYSkO2cow9fBsVpl
DNURTDKLxqizTnjc9FN7UsemQt0zUJUBcKaP9dsaITPMLvE0rCErEqXAxErDYqZa3pYyon6IMQlQ
K4HOvr7Vtp/Qj9lDRLR2qO/DPv0ojfm+SVjyO4t/aD38Tqj581jjiyLaJjqub3E9TMWIkur3eBYH
g3L6sWRn1OqJuyPeYDUJJW6KBqYfLXtHAME1lBjJUXxTzGG3WR9b53UdjLpNRQup98FY1E7rS2ph
+K9XX/5vPY0pkIZODjmY/yRTiny//sWm3SGqXD+H9XERuehrxPRg6t2X28MijyifDJJv1+yafRDV
MfqjDmvrOBssp9iP4SngHbEZC4eT4bZHqCHtXln0TOs7XWeR9WHZ6Hisln1Ts8xq61tv9Oyt5m7F
LYaIMZe4h87q0ReYRnsogtJ3bKbfiAB5dubdPekRxm40E4RdY56HgBeWeB3FdYsd9KYHOhVLTI5B
JFrZ43df4tRy160OGMQoS+EwwrSk7HVLAjklgvpMMKaBHBMjYz9Gg+826XBSQ7QzbWOjsFrFeTST
0c0t/88cNuxlMhBxnZa2eHJteTIVHWq/FAd8V5a6pbg4VfBNqt9TchoJhLKFvGmJ/uArrCj51y6r
0RRdXLCI49az9bBecWqs/JpxOvlTsaTLCfIaAkfNDr+HyjpeloNYErxYp+NQWgR9XbVkkiWLLtDl
H2M5lbZXxUnHla+TmiALpFedzkIv9iHkH6upjthhmD/zsBOnPDNvHCoFO3x4uGGXg243pW+2DHnb
znhY1Q7XvD7a28RtqBsFyOTsjNlmCSWULNXZXC0JK8E+RWh5RoJS4exn17MOxvWwOt/WsyhG2Nci
7FOaJa/PdMn3CmvUluthXi6N787quMuuRr3VstdZz2qRtMf1exAZ4Tu/vxGqOY5QvpXeZCtoxV9E
F0wXtnrzRS4OSzNMGvBy8zOiedsz4/x2UhygrMuhjqNdp4gJHET0opps6UZkXL9/pjXK3kwsB29j
aV4ylEKbWSF1r2LDhOQTeJVDpSuLrf36C1DE5VlYxEwtPyPS+CKt4NdgtMwZtYKkGU6NmvaoJoaw
h98EpG2vM9AAphU5TXX9AIhFHiTVUA39LRNUYEbX2qQGYY4E3Azp8leVuHCy/pHaAhXchkWSWN60
irvJg07db3MWGtdoZFuq9DxUjBkaMwm0id5dWnyhvSwO6ZxfYe5QviDU4RpMv8pOiy4WBukR/Kq+
maMpPcZNcnBCS90lLbvnYYBaBN1DaFemTHHtm87GcEBDwUizS5TWeLtqBYNyn+1atlg4fpT3OoSI
0WEuV8r87AQFGHQwPji0R/Me4FCCVyr/qCaqPaaavXX1PPhmxcWgDc533OR3+ZLjABYp2Xc1a2z1
EjvIyyML95RJvEyH+HoDthH7tCYTtidRSF+TAHL4Ynp+/nOwR9w8WDs1mNcX0dvWDt7aPYVbtdz0
U52dkYlsy25uWYOQo9nF3OrQl3nmJMTJkYpgKcSZkQhfgcx1UNUsP+uzk/0+ECZAEYhcDZBbP8fJ
jr3IzP3YJdSjnEIU4YjBIBdwho5I/D7784NIVsAnAhLH0Odm2/UHKsqfjajQ9f75vfVV1l82tPhF
Ul/f1djPTtC8rJMoEwzp66lra8phMiIvU9BvEeq4Pvvn0AzA0daHRUOMVmkiZtN6nSXaaJ+KtlU3
UKe4k1AnP4UBwSYjQKsdev9DE4DmZkU4SS7OoSYUpG/Iuu6DJfVGS7f5sHeHIDpXEyPGrXSir098
L0yPoQ7dhRvnsWJWHSamzVwhtaXOBmtrh+lw1iYC9pJh9CTc8S1Ih6MhmNcA7JU7k1lgo5vatxmp
DG/5GrfZT6or29Jq3/SyZniBbu9K+RQjuadM674OqRNsYUpv+BwPlFu7GySZP7IKGdtoZ9FWH5DG
hI2PBwQEJTXMk55mH4QXJNNAHYNKWm9BlFNE9j2qNYqyhSfXyG/XpufttL476k+J+2ZMFMZjkxy5
1pieuWUL7H4tUQcDla6yebQdGl+OBcAdBZ3f5jbYe6j1UfwUqRny6tYxt2yP8Ornr5lMdoFOhnOh
d9xk9RPmDqIXJGKp1qTcViR3joxOQUb6EErupz7/gIfjMK/d6pNSYgjIb0uhkHuTB89Buwz20leN
DLB5UR21YqQ6VLNYmKOtltjZprGL6sahrK3h/9gEQX8CedKel7LssurX9eoXdEKaX/bBqpM7HZm9
J2xupXPWfnFnGHaOuM2U8UQf/24sxz0RC2819Bc4z08tjVMuLEYMdouheGpsFKtBTNTJXHIFMFPu
XXdE4hoSp6IHye3Mi/VUF4ux4TPCDierkoox0LfGV6VxtpkUUTuaAqvpXE03eQrIPXuSbdx4GDLu
ZiZARnDgg5jvt6ImsVmdUaMFwXurUaZEF1nW+XF0Rj6f+BPy7MbOI8BA9U1W0s1R7hRBhDh9EsvN
7oGntIvwtA2KG0tzN1psH6PR/dHbxU0dJLQU+vgT4YY/dn5XgWWy4Po5ONxSqftuCbq5gietuA06
wnCTgzQdwP931Aycfq9R8oNdtTHcyodgd6EQSJqMo16HgJyZgeWnrvp0IS6Uzw3CQrJfiugPseRb
NZvvscIwV2RYYsKzFOFLY2mPmnUJUGw2+k2a1xTCBBvSgeIaDeRjPbrJeVIs9HOIrjYzQTtnRrt2
Xs/WQ6eHeK0d5tI8Sj4qEKcbwAikqxpztEOE8CrMAFIw+VlU+qOIznpEYDBTAD2HmjGOOdCRCXjq
g+uwesNR2JACzLC3Gpegu/Xxf7N3Hjuuq116vhXDczXETA48YVbOoTQRKqgoMeegq/fD+t0+bQNG
o+fGORC0a+9SYPi+td71hqrSMA7NqLo7jIkIsicEJgRhbDq5oIdj5e2CSPp4UnaYcT2wUlKrSWOf
CVbByaxBS+fl+CA+iVF45qhxJxi2Oq9AWzcTEr0lsZijzy3ngkEf+1IJqPgTVPw9aJq2q5J36eY1
0LH5R24fdAlDgar/Ut/T0IoTmhhtjMzErMXX79rgjeYj0AkyHJTGTM6/v8QMtUrIWxk7lT+1Rf9X
oeGMV1sJUDO5GSHUE8KEwpB7hXAxXIRkge0QIqwZjdKyiTrlxI80fFgOVpsi/mEJNqz2qXQkyLzx
wOr6acpEV+3mwfiQ0PLMpzdprLfr9+Sgp3yTdDJueX//aAxE8J9qahFlVs6rUdVPs1aRTzs+7cOR
P146wijmqPTggnadr5O8xuxaZfzGf7T/hkNjyQ2sDMwrpWbRBxR7YpMAxY8VqlQNBbtGRuLmP39O
BWU27YLaM+qOae8/b4/Otpwz2GPSzdoyhlEnkaxbanEniH2CnOfvZ3/P/h4mYrbMuPWpj4x+Tqmi
+b2GgV78/pCw76FzTc9Ki90Ke4EABAfIRHINQ7pMuhNA31yn1QtIuB2HhZS/UKCbOVBgMw806Y1G
QGEIpArsRuND8OaGDSa9l4INk9bMg/LE1OI+Cf367xtWZIpjGAg3uqxCPCaDCTCWEL5c9FqnGI2I
4PRxD/NVy0o7L6es001LUt5Ya9N70W681MCpKlZUnvLDeNRmYBlw+P9kvbR+1cN/RtbDokX6O1T/
sh63P+vP//b4+831Z/L4H/999kMIx/9B1fvXb/x76rsgkPou8R9F01RVZahy/4urJwjav4nkW7Ly
jgbVkPj+3aqdoHimjRj3GJCdYPgZ/1i1C/9mGAqcT8bJTKLQHf5XrNo1QcT1/T8SYaHowdPjcxk6
sWeMAv8vT/JIuBeNot3VtTCErR/RVEHcDSDojWniOWEZKGLGnvLvIX/VrasGzz3z+gr16qsSsf/g
6d9DWEmwo8h9sJpCwcFvfHhPnizT48PfH7M+ZJnGgceNO/HlS4Swz/8e/pbTv4X1P/xsxAyIV1gw
T2Ut+BMFvf630E7EeXxMStZz667d8bAZ4ZSccoOafnx6L0TcHVsqOzm7vAmCMpF3JU4RlPFCU3Qf
gfP2LhtQl+pi3RvdC31lYjCulDULjx1e5k+9pxpBR5eRrJ6E9aZ9D+ZnJIzOarbWJsXfLje0WTVE
X0aqVnDYsXd6qnLzr7j7SSsIDJyr7UThR2WdslSgT4zNoMj3A3MJd6LxmYJQPzWDMdNoHV7IOWeS
+CZmrEK2D8czB/gY8aK/p1XJngBHBzGhBLueuQsYzNjPTkb14N+zF67qM6IF6S/e878H4V08CU9+
bfq2yvxXOfh/Cqgx8Sbqg3mBBMbvxRZludq6MDH1+jN8IeUm0mVaV8wP8XTJ710+A3AxOT49ehD5
gIC+sNEUzv90hODr6VzoJJxLiboE36Fj/uchGCGNf/44jOCGzdBw1+tC40YjjvD3MB2xhr9nf1vg
3zNRpw1iXzT/5Gn/CLi0ESz++9nkzbyvTwiMCltSr/4+T82cxQ0iT5z48YEoIeaPEfU/I8rQKnbS
ksRZCufiJCoHmDz9Tzm15R79EFokwr1ciG7txGX9h3nh3r2nxZILE334rGvw70MhpmbT7HlmNJ4h
Wcm5pVgUWfndYbqpcRvoKveuLiptEQnYaprpNfoVbIgbl2yFPjJUHNgxINcY8WW9SMbnRuoPcv6T
KS5E/lKmGAU3HrBzeoJrzJ8ouqxi0UPInpoN+h4LC4Z29v6anvBsI0ycrKrXfgp5oYVlgw4GYGCh
TmcR/anqGiLIh/2Olpq8DFK75SokMewREshi3guTMUlB6BysMOiJh/QgIaM445NOg8Bhw9NLibB6
txC9o1CMu1HphpcNaLNfMHqPrBphSU9EmVUG69z4yn8SEn/MdoNcZaeeJwb+EQ5TlgPpnxwJzQ4w
PCMQurAwM4jE1aBbd9l8LbJdHlnVnp/nH/iFO5/RLDTzxWSd9JYsm/lHk9EcUSFZJOpSXFPuYF0z
DuYt6iyZDRcszBte25ysGoSHj0Y1u/Ibj1fNMHlPNZoxHH5/E9sbkUgRMZczxzE5fnSGhZ0Vau7a
RIBTrfunV8oWOvtAnDPbxamtX6Rb8SRdEhzJwf+xD0GVG8DKhckWUIIf7vP3rKV/SB1caqLApQiO
9rnuw27Al4fqZ5rguOjEBxJsU7O+pF/aKT0zvt2EhP90jtYsoD8bL1PziSmccBYbCwQU2xewD50V
qf3WqNiiEyDwCvu/6XYo7KS2kUjrR2k5uaLa5stw2cqf8qM/vhQzWKjzfFaTCW+1ODSINsYiENcq
N+B2uHvhdwJCDKcptJOVKLFS+PI5WjBWmQRms4uyQ7sszv12tFf2S+LSzM6wuNjaJaMuTmrzq8Zz
stY1bJHJZk0dBU4ZsETMlbCo0asxQb6VC+c1I5UvOyJVxmZPs/BJheIgJI7g1DuQg/evMceEpTJF
F52qZkVz9df4fh6lRfWQf6S58vn6MXasO0PlqIfAYXytiDABT/fY71vwLXuaLfItmZU9qYKXO9ZY
lgGG4uA8PPKdN9jGzNrNkDoYVnTwLd5m9Sl+jnrQ2Ne5HhI3fznPH3wuIEnk9k+7aiS7XeVMES8y
5rlWkbjtCgM7Bp525UikcMbm/YqZEildq46RvGYWi9ouj8Wqfi9eOC0R7Wz4+m/6doczWZMpRqv1
tZI+WDvuxGrSp6g/cmLHGiZxDk/K5TSciZ8DcaxzeI1sPTEv12d8WKf8wLtC8sOfOvDwk4Zp4GfM
9GyOefX5Poau8JU9SNDGGUv3BxWyE+/vF6UVXoeTssRZj2Wx8wixnXXof9DjWsrp9fEurM7NPFbL
7tZirzLLt2HtC3gn3j3O5bMiKHg9nc7y430u3L209uPt5BtfZs5vN3E49dx76bHHR5Q7EfoiXLFl
c0a205f2dIDWYhu42PI9YJKVJg3CpF8oKCYjP2WjY90R5vERPmJb2gHZK590MOTxCaUDvUKqvWno
R3dH3XF775JV+PUk0es72Nf3ubLRUDC+pYcOVIQ9wlMDaLlm7SksVhFp4AfiX3FA4mXuo7uSNWDl
NLlVGL6TqZpVy/JbONTX+wrNIyS0aDDbwA7OuHUm2ZkwGqb7mOSYUNizxKuF8wB9bbqr+o02/cU7
oontABsVVtvEAclH25zED3xkp4SjAWDs+mv+MvUn2jdTO7wP9/YmVg/UtCZ3bzGAaiDAA0c348pg
KJubarLlNWRsyKa9EzUui4WGrSFsmhpXYJPAx8rgzBBTd3u2F7mFuDe/4wLyG8/4D6M39947fDHW
fwArV50/vwM8K80jhrC7IL5G8kpcp3zc2sLlZ2bdr/RHBEOz9S2mhRuTmpb6ffDdqsuQOLBkRgLW
q3HxuhERxEEjzRzhuc3KxeTlCPWq7TBWN3HqrAb7BZcvW0X44G/4sEIzq22cXALzVKSzPnNHZaMt
VzstgqKcL6IPYy7Nw726GHx5LW3em/sJM35LAHRfTK4a2ZAsMRHme1Mrv/IRRsuUagNl7Cm4qbTO
q9iOQ0e4++1rnYoH0bBlZS6k1n0fO90R6M6WUJiZMfgTvRMWpGcktFG/7GQ8tKxhkTqRe4bvzRlU
foTnt/x0sWDvJyZ0TrjjcmnpJeVXdych3ny/FuoeBOFV4UJoFV91AMadolmjiPR7BX6cH4ZegTVh
wPYJHnV8Z26jrAQcnmVouiv1bvHvRXgf8S6NnKAxMTcqubr2LET4j1q0lcnmCcJHdWsas/yRwSE7
TbYyRs0q+RyAIMzdoC6Z4eMVkWBm8RQ1ejp4sDawVRIrqyscpbEj1ZvIdlSQS+yE0sKIzlrni6Te
M0sWzNe3fMlXxkeimykMRGtgpLZ44muzRioRWfqlQE3p5Htx0dK9LntP/5IvmT1dxvuhsgFhC6v+
nWh2uQ6MmeoSzku8iyfahgdT6lbvyEzevZ1gOxHmzPM33UL6KPwdJKD0Ud76df129E3Oa4ClL2Q/
9dTMZi4bdiuMhK5T/3U/4sI4FSx9wTGCWj1geYs05NBmFgxMkXKVqX83S3VwqrO0hQnLSKwRnTSy
u9QsvemX8TG9NNWl7Zzy1EZ2u0tcxg3VYVhQK/EpIOLh9O01Kt5IZjyPV0hrw528iHfDpbuUJ44/
b/ZqFvkOw4ByzcbR9o6Vzapjd1QhiC8GUvkwpu6td7zGTPUsnN6PZ+/gp5Kkq/cJV3Umkrldcw+K
TvDdbPNP2S0rtlZ0MlxD5IBCpTc1WLD7ZhYcJkdocQEfXjhN6wsUd2IOJE+AJon5WwUV+6K/D+QX
T/kknwL9zBnGF5y4ovbLdt89PSXzFAY9C01yBcNCynxvzSW2ySE0EVZ4fHdu4a6WTTLdCF2I/Wbq
ZjhPR3sC/RqkDnBoEmB2t1Zd6ZPg3wxh1SeS5032wz5tQFlCKHzGiZos1p+3A9183dQzuJ7i/URX
VWzq0/QrQbNx1d3X1I1Sl8hYaLVVtYJJfH+7CZzzatvuy30poo6w2j0EMoMo6I9XZzL81BfFdhBx
7HeLQ/TNly+I/NzwBkTMBLFlvObFVoS13DsV6kZ+X1uLUwLs541u4pM28t+A5NFf+ulermeIM9LY
QVvOBR/ehsq6r6PN/cInaoaOm9lKA7w7vRZaV40trG38KpTnkznfJZd3UeeVr4OWf/WJ3/wUmIV2
1xgqmmQ3swFVNl6dG0iJmZfkprzs3lJlp3/Y3lMnYoERs2zTlulzpQn1udQBXuXNLMwE/DjHB23k
vkwmqM/18gaZrZ23EP2w7WTs+ffs72d/D4HM3xpTdOamTk5rXGfVIm9USK730C4rFPk9wgWqfdpl
NG+M3v+edQJGMn/PksmEWjgc/yaWESBF0Cx7gkmw9h1/pVekOvX/n78t5/BAFbWjjlR8LRx9fCfX
ogxgRaRUikrFQBD7S8a/4xuKOm0n0951ZLwqj7HWPMVCz5dHQsMdBYWRwpMgDZWnUk6fP8Tkmohb
iGgZ9gLZJXhkjxf2cNz+K1q0iuURrbZVl55SeklgQedDPk8oZ8+7cidDspPN7qHP0kXpS/Ks1eY6
tpxfKg7ySzoeMkYma7ygXzBwPhR2CkvUlpnoVqGNMwQN5qqFL9Oji3cN1eNFZXXdrFpTs8SDepBW
2JJm4WKiuzDZiDsUNSd5pJdhO3FqalGGw7wH9SekTvO+fFqoDT/EDxqk94JvvwYjfkPlq31Qxx16
psaVP5pVcaPrDDpHl+0noDRone5Qj0HzaS9FaKsfxGdvhZt6qL8mcKwfCMQ40MiNPK1zRWz3VWso
sCRBpmWKj/Yn3NKk5vFe+YIDu2Nq37796LlX1kwv+q/UTWcUHuRV58t6yQz1zV0IpG/V18gfHk9X
uIXUfR+Ij2ysBjEZHdbhD0UxnR7TsftH9chuBc4BlRXWFrEzcP1Du3hQXD75tQDsox2bKfFcHlqC
19mQ8DBgdV1KXyL7367yOCPwV4tV4oBoxvbT5XSPmpbtEJqpr+zqebDqOlNaDwJQkZNqpoQt8WBO
f2AQ44xhRJTscMz6Be/GYLmobSODm+DyS7zUe1/Y1fXu5neLmWktajDeLAKjRqszN2BiDQJkpV9M
Deip2gtzhmnHoZ44373Vs469lvcjjgBWNFNn76kZre5uiYui+5qD5jYmVhWNx5iRU/DDqxaShewn
9Wuc+y3jKxXMyaF+Onh1Rj4/2E/2UKajlZybAF/RZE//LC3AURh7sLAcwk3AcE+AjG5jDhZC1/+o
JFPbTzuLa4UBnfwDXfVS3unwqamweTIj0Y3ZyE+wYwVbngcL2QlwwrUzWFdesQfIz0GGMYCSTX6k
ErXkQX1ksTVWUzIfzN5vTiHaT1u7FHOBvBAv3mS35wF5hYRL1g9hc7s76gbiQk71nSsT5xkTMc5X
X1kk/zwv0AenW/XliD8I4FDQCROcmSy+B7OyhJL6IM5Kv79wNgrPcPPNHUDogxlmdAKoTlZ0L81Y
BPqvG4aeeOUwfiFN2yWQXNhTnO/yxCHki9MOSzmuIL1bSKpI4sAHN/JlWLAKqkGXAaIq75nPjBtn
AgMGSHw38kMP2dMJP7UV7UCi/2L0LU1WSjlD8mB8U/zRnqpePhvBMsFU8Pl/OgodSvGHGIARYBR7
nv7qkGKX9JFjEv3tvby3n5Do8AR/sU9UfAiPsLOMspSttHKbT+Ur8bXEegN6AFZimYI1SXBI46Ny
cafnfpZvXsBMmJMIfv9Eu4c9pwVBBVJwCw52ST+kpxm8PQi3+dR+I6f6wlxCWCAPHvGWyqpu41V0
0x+gCDIADBcG2jVuQwAgTnizAxWYXGm+lS8ukucVk7SeLJab9LaVr2rYJfH6GboIj8Jr82CJe36Q
GKBGUFup1RbttlpPmBVjdHjJMW4nKmfN5wKcmKk7TJ1AucJtdzMECyhDxTiSEky5RDnIpEkMyPSB
SU11G3Bg5aAxtOYojAkCsKUt/bcC/4rxkDGTmz5HcwjdeALsE7zm3cqgmYaS8XXX3SmX+kpqzOT8
tmEMbjRs3hoTdu3N2A8KA1aHmaUw5mDu4uiIX1N6CUjwiKwWLk23qvoRZmEJVcN1j7y6BhwKlveJ
Kx6milWE5j5j0aNxAHQAJxgzgpfvS7tlvubfD/i0cTrR5+2Atay+dji7aAR33CSBdNAUNk6CCX0J
cePgJYwcXy4rtGRXJ9GhewFJ8ws4lKdkx2itWOXdGdSLneiubJ8GpQKDb7P80hy8C+mrFtKFexdi
w7DKN+p22OIHiYDVYFVaVhQLmanOJRc3YtpRXm73yvecx6KbDadxpQit54Ezzy03uTSrWN+9yLBh
hUX0kX+xa2AcFTLil3CMalh5F9kpWnVb7SbbDaF+gT19YJXDvLOJFpOvRrEjyZ0+fQj3o688SCjq
Qc1knNob2ztVjGaydoEjZpPH3/HmxOAMsWtZBPQPezq1nrXHjFxZ0GffvXxT5a4iIFe0WHzQeGgU
Ifi3ZVYpOgLNJwr7YoDPRTyCpT/YasmCew3eJL6q4YIdilWUC+vVoaWi1TTrY7cXH0zc2gO3m6pC
6nCAxMHuwoktiui7bRGWDqkasi0QY8z+yo0iIroyn+sMpZP5JMUTuS+yhE+YgTmTgCsROcl1uHUr
7jQW7ClYV8OrYsq5isPTVFnEkhXPyplk58zLNS6nbEaHyrGaSCeqhU5z3j537QT5vydPYPix0Ev0
t3x2jrd8qFAX4nyULYl6zxfSTUEgxQQvwdZyNkbY617Ru3qCkbmp/7wc2mNXwTk2cDDxVYWjOjhk
sg4K+55TNkjjbFaQw/idWVkKB6yTy9HkEsNcKPGVL2TXgJ+c8Hu7euZ+oG2j13xAylrRVbJtM/hN
YW9Z5JvInRWLUP1J4jYrGTjFrWMIjFTlbGvdim2jLJwXfTLupKlrrFl+zc5Rzy2rFjWUuIgNl/uu
ewjVAcFj1dJdrqcnNkVAQcjp7U+2q4JZ5oUky2w5KdJFPgW74CT/KJT/6xbDL6DN3iQPsDIDn5yo
Efu1he9wC4OgR7gwI6SIexTGERde5oGLMKWdntDh9CFQHL/dPai9MHmtGQ5ZNajPXoa9uRG+BvS0
aAq+eg4F5dyuPkIo0c+D8yJIKbDvu4qFZISjI7rFbAYf0O32WKfNk89oP3XUGzY06tOluS//AP2m
mwkXxe1+kXYEb4voJ4uxTjqb9N955lde4OufLL8yl+WJTfItu9MDB/bejPdu9aAWb+Hi0MWR2pSv
Jp9s6dGczLq5vsrJzTKDX8KFB/wP9FNdY6WFQHJKoAf4XaBZd3QdfsqP5BFYnQJZNmA6yZqe/4bF
APeK+BAbu8yhctjdiSj0c8IdQIHXsfG5SeoLikU0GnzH3ycrsGHGvAyzYQccGBzTSE2IXkvxl1V3
CgkBY8RNsOAqqw/pj+ykTLJLu+dKMPPlsKsR7z0wbGQFV3GuAAcK52+GH91Dsod5uC32gc/V+s2H
vBduVS8BS/N8w0mGUzqTKd08hTRO2vabfi7WstMvXl7swo+u3iZOYDgQTK3ml20ZH/L4iLUnERmL
iKZkHi+FjfLeDgP0e/6RZFOc71mjSolgFTdmQIYLjzKWGXeBOJrlM6fvcfEbnWZLWrv2y/ji5pyQ
LXbhYhF/sB7g+JnVqjvf54iZufpP/QUGBzeUzeH7ucXH97I8VCcWxRD8BPzmiKcgFfZM/oC/eHnj
hXiCPZTc2JcUeRM3GP1/s9FQ/t+X0g1O4ROzjm+qk8nTSlOvDGfPfUL5cFR2OYDOAVklvv4YqqpL
8QhBJL60fvOI6Xvm8SZa9bvpFe4YQTJvM1mmCxkq8p3ZCcEoGBVCBGbeYooz4otWwRaOzdPvHXmT
pVTgihOeRVdyuHeWKLt9w023xqL3+313FTx9WbIk0Syth3qsHOoNkDiDiqfL2SD+kGCZ2KG6QDgq
fEFugtlJ6OG4bpjxl1CSPeBTvuNROB0xZx2jZboxVj6qydwpC48rXMY9b6l4hgdM0B0JvKSZxtoV
UF/SbVQtOghvY2VoHt1y4kSGl+izLHb1Q4OL+gK6J8wR3gAbB621CUMRN/Cz/UYjLPiUs7Di0zmi
DfOGEln0yV6kQMyd7luYl/P61h3bylVIJ71ipmJz0qmYcYBTaA43dH0UpvsMRt9NcdRZdqLjWzAQ
wBDf1E4FK9EqXudPfFcscL4390hkVh9TkFYW/cDPaHIhCH/e/e7a/xI7ClNqsioQvLvNd32+i6bR
+dC10HBAroFQc9YX0y+Aq9HS9zKBMOQ99/0Z1zKldoEusp+QColPBZqv0pBN/Vqaq2/8zkwRRwiA
JhibLwdFUPN0AswWGeNhlEdm2LJGWtEAp9yU58hDZYc+DO+l5GiefiiuAYgSIyiKcW1wEsAYYJK9
HN1avhHBI9dXd0AoZgzYB4AX2uISJP3bx9cfRGjPaSvuJtaEAG8mbvS6QIKwNbCM+GSeT35qS/uV
zgw97gFaKwzGmQD6r630XgmxXXFZoJS3Cv1UNV5euW+ufNrgGJafT4KJBmmXEBdP9jss7nFJIByW
0aqHz6MpWME1Bh+TLQQfsjgef+h0UWb2e2HAUp1Kg/Ai2k5avGETr2t1BKWyrf7d4U/FLcENhTI8
djDbuCgx3Q793s/gytzUzBa3xTpYaIjZHdHN5wk3D6UyG0mwwm7azT6bs/JVL8MWZZ4dfE6Bkstx
+Y1+s8FMfusPvR83KmZ9qlfN8SlaMWMNfiFeesaxmiO5o+EfbvJvj/TtRWjMOBt9YuniK7rLnYZx
Jmqe7Zu2vxhnnG/CC6fb93vNKz6beX+94yQumgwkBU4byH/jTZDURfPsbSnyEmNKhnTSi4wcS3hj
/Wm+xj3rJHxN31aq+wKuA7CNA++OTjnBQQSH/OuYHv5m6GYxJipRu3hp4IljHcFMlHhQst0413uZ
ohznRmZ0V7iDTE2TwM2gvk4ctoWqt/VPiuP7mpzREknqrJtTEDAvpPEjMMScfKcfCdjaBNdndCw7
RfFe8Vnxy4NguINOAWOG35DNxi3LjvzkswY9L814akdMg+MNAw4soNFIThOfxoVUQe7FdeiWNF+r
4Ia9T0Z1DzWWCRdnjwo42r0iG70Dn+CNEGsnOhyc0a05cdnOHGILNqGCA9EM+S8bIh4KIDEeS/aa
r0tlHF6plpN8mfbMiDIE3abxqZ0SyUrP0U9ADBOzwyV+JY7+ARKgYR1O6wXMlOz6ZbBmfFofQ2zs
NNswvPZID89A0fgokTwCmISXIlpzS6MWxtRw8ui+9Q82OVGxxw2p9Q2Kjdv7Pm7f7HDQfVlc20O3
lh/JrqDEmWnfmWoWTjRyHWf3+xJ6ouopVwJLDDpBknYtIXKZ9feD+0qdurTTweWiHddqTj5l79Eu
UEXDH/lkJqzBGv1mAyX57Gc4ZTqEcQp/DmmCJcq5c/rNhOVIZDIFETdENWhIDmRQTbKJ2m6407iu
JybuFm51iHRzKjhRtUBW/rzhX1Vs81OW+drEZ7jAxAG1Y525RouAfjt0Z8KS7hm1MwsFxQYfxW2+
InAeD892SlpuBHKpnGo1rNKZYk58oCOuBSq73G5P4LLDCx8MMzpoW4W1dCPO2R7lM/out7pIiLYn
PtYO7UkUrDIEt12+AI0jYKnWwYP3fQjO7wMmr410I2oZ5StBhXyVzEftxmBOq60Qu5kJXFc+mjoL
ni5RpR2ElOdNXRNiPsdytwmt8vqCbBCeivGzvj7JgsBqgf/hccteO2wZmI8GQWStaTaQJeUGll4O
yQyMjc8gFw5jrCtEYPUkbCezZFMc4z2bOjILdYGViSf9MDAiw+aFTe6MgQMZL350mMqbcN5h9gET
2oof98v0MtD7UnjPio/UC+eija89v/IJ2F3fwP/z+Wiwi4PXoryR9+FMZvXpdeDrYIUgYC3Lqz9n
LwgGLNdYd62CTb9KPSy9mKeE44SO5AcuGmq7+FgeuTX7IxcZC56IYO4gXXUW7k3fmAIRBhZKOgTG
aPelM+4Nde11vdOnbtwzk8UoiiB5M3+k0qKM8EHGssp8s0Vz7Cl3Er8a/Cf9Vc3MxR3w82Z5Iegz
crNoHqJtyVdCYD+1WZN7sCAb2Xv3zDJcWGTJ3SUXhSkCrkzMH3rR0xsCLx0jusQYy9faop2shRUb
SznMGX1x9LS/eVyo2IgDIo15tCl9EFR7SL4Q9KUPBsI7Xp4rZjwJUFWR0LHUWa9LtSgfJdpIhS3d
1JbhKZdNfa9Px28ntX+TJaCtwmQESL5kC+p35OzwHckieVOGXdCo2fjGbKAJWdOFvmd2COlV+8Fo
Cvti5t2WNsoBTCVcqIv2c8CVinvQDH+Zc8zqddmbdWH2odd156DBc9IhUugZOekuuGKthhZkp63I
zWU2MqW2xeKB4OXGlpAzChYKCr2mmzWHr9eFpuKeeCXSKiY6DE+cZq5wn0Lp+dIXeWA9d/kJA7SX
O5mxOkxdKfTKbGlk7rvzMRwmQAWqno2tnniUt8EDN17mzd96bMEwdvnVxwT0NgOWsMUL79e6fHcw
q1V1QcJ6YqQ4sbPD5EPd9x9B6AszEa9IS/yuKFF+GpudAiDuNAlmtWV4zBZPMJ1ZMqoD9kq9KV+C
A4uCOp1DRFNkJ2/GJmWtrzqfOQPWcAYeWkRqua+t4HXf0RZH5Plk20xNrvj8JH3IDHleh1i285P+
NZBMDvizaI4MT95jRK5TejqSniOvUe/K3fRLXkQbg++KGxEDzj8+Sn9+30oPwxBGrRVAA7jogSEz
7P+7A/tNvOKxdXjeuOwCtL1mbekbRj75YCfLz0/a6giEwe89VOv1Q+vM+lQACllP3ojP+DrILHiH
8PQ+wA1IqWpZwTM4xEQwIYs2iy+D3zGWvzEH1FjGHq5VLJxwF5iNHpK7zViZwS28KSd+DAeURLtq
MVbIPRsvRAATCskJwHJRr5ONup7YnFJI9dxYi5db7vOdMVO2kU3qqid/SQwMOxNayEL0la1uOPX1
deHWfc5fdrqL153NdHHoESg68F6A5Sk7d7YwSz0cE0QXW54BdYbP1YSnl7qXWDwIuyJb9FLf2rXK
t2V8+zNCtgGnminl234uCD0bOM60608zPcl+vIervFR+CTbi/lLRoILVzTjPP2AxzwBjdK9RTOgd
EN24fCHegDowRNTm750kztQNJWZUHI35dJGwfLL1FEuuy3wen7KXrX0SNAp3STClB0sEF4rwEUKn
obK/lCvRFqjYXlRE5Mdvu9oJmdQMmO/Ap7NYsvmGcuBJdLYFmi6ze46XyPRYQuYHrrdkOmrcP8JP
qvdcOuIg0b4dQfQkenfFnH4XS14JsqwuoSa3ynN3wBOM13ml4yRYX8iL+9NWPptjcgwXXJ8Mr7MG
/ju96zw6EC81j47NDBYVZsJM+eka9+LyOdjdjEqdHHDsvDGNGhvEp69fGGHjuobJwAe47qOnqloG
53Q5UsQCW+9v92FmbIrP54xb6w2eeoUTwtwmt9rGjJcTtnvoc05ubO4wYuHDncsrUadJZ5MIybrd
Xwumu6BT8+AMo2OyVHegAriI32/sdMcomus7iGU7aK67+qO4YLtNHR27+ScrNgbsodXisbmTNuwg
7DTqHNaQXEBDAwhHimsKxSogzWhHla1t0cMRLUQgVlPuhmN1ULbdovRiVIGypVHZnkuPBWbTyC4h
xcc4mKnrKQQSdmbgj/f35OVhEz+/L0IMzyCvuXAegVmoeon3lXRv8AybleCKFXN/ZtZdnsOzcaIp
rXUQf9M4IUvXKb8c3NTn1/i+Sp9kTZpY7L35KZmloPcMxH9fhmVcwyMNQ82JDDwU76pTbMt1SM1B
W1NghIS1LpWyk/zUn3Sqr9Yj2vZ2P6BXYEmclrM6sZ9Tv6C5xOWnW6CKCqe++q1+RyImSOaTg7jU
kI1GPmP015WeqkH4xTjEQXZznG4IgQ4SK9p2P9Pazw6hT1gfN2ZjYYW/ZadLpE0SfBRwWCQuLpl+
qvOnw7LufCPdv+JdJ5HT5xaMWilMHwXzvws1BFEAlBnkbIM2ga2cgu8eX8g7MIfF7cPVGOtOkvld
7qCawr+tKS8RIjFaPRk3T7MUYMv6XGU4oPQac1fAK2ZNOIpBiFpli9qz4huvNVBW8XOWltZR8br7
SAQn97qvVzobZfO+iuLCeuKQ1TpSyihhXJDfk7GiCRInYbN+jhtwcBj8+tF74uLFHdSOswXlWF0i
KKqB/8yWiPEIVXjKdiZhj7p6wcwICF2DveNmkPg0mjZL+B7mz2UOlvEeS1i6G3DLADNq58leVUCU
CQHNu3Nfb7ABYWyKg6UEDXXJPs1Y2g1YcAK/G/YBwqF+XkCCQBbZuFQkfOAkvgp3KKOE504oRNtZ
k9kCmwrDCGprcTz8hehEm7ybJURz97s62+OcJyYYfvgSllS9BcnwPTlPulnXbtNhrjPtYgaJp546
79uVFH8N2DfqkMXOg/4/KTuz5caRLNv+Sls+t1djcgxmXfUgEpxFzQpJLzANEZhnx/j1d4GRnZE1
3K57zTJpokgpKBJwHD9n77Vp1xQ7yhLqMmohigToqQ3NEEp2ym7Dd+MNayUfx5yg1Tt5YkvyQTqt
jGkXgE6y18jushfr3oOueQWiIlUrxcC63AkBG+6qIE+9fA+tfTueJFa69JmFOYYs9GR/9LeXwX63
jPh/zfkvd3WTVd3OdeB4fwgA4Bgu3ZEGPRw/MNphqq3yJhi20oj2l+9NJDZvACDd9kHu7V2IhHlH
YyxpORMqQVMOdKkijmYgWnD5Cr5jdxgmrEF1cwJ0yV7x8q3Lg8ZcINhUtLYv39Pngoe95Scu973G
ggVTe1tlIbGHh0dKyhh/6cOitb98r1keqFOk9pebqSXj5/LVrwcuz/v5I661cA1E3Kt1D1rz6vKk
nIgkVrzlF12eqsKSjUlipAf8480NGV9jxW7cmhCqEFRm8mJ1O3a3zdCSFYvbaUIDZCRKrcbBntak
WMVPaTddN+F0NwatWocun1qZm/KGGOubLIvePTO/Ny3xbuAT25A7Z608xhtxOu1jKMgN52sX3IzF
aG5BasKeyV4C4bXQqbJxk6GnS8N+3M6gWzd5UrLJo4PggbEF0UYz2Ey0tSN0tjSuwza5QyeamclZ
xOlL3pfDvo+pT3GccOmzuW7aXczgqu3GXW4z2Y6H91IrjaMVIItqw93kWj6fCrxN3iMJzKiFUc0x
SGt0uAW0ox/JiGS6geHQ1ZjFu+amcphPpu3abaY3XCHtVTZTcHS9TdQ2kjTSNdZ5FjOyjNF3StQW
UL/I2uuQNYJCY9FqaTYP2rjPyuilT3BIo05djCQB44HOq6qdJhWNuaQjT419hCyJaddljfDSA9Eq
Y0Res5Ugpuv769A2vrcAn5jwofAnwG2emZdX0aABLXW+kly+Fx79jCyW0JpkupYOyoTRRfvS0L5J
UFNYDqM9PJLEpgmfBU9olQuIZSjYsd7kEWI7BIFT8eWOReIPLbO3+L5i/9CiFmt6tgHJFK5Hi6Bh
WS8/HnnZMY6e46Yv7sEmI3iKjDsdLM1KmnIigrIstkVO6pYGFvXQyo9x2smCMF3BGjiBkV7zlvvt
iMRdj7MZZ2D3QqBtta/yH1qC8iFoEKw7YzaQCy8PHrOAHtNDrNNzIFoyOSeKDEq1rDVZ8R7XuC30
c1LViBRKF9HCrNiRp85b5DhqawT2hxfN15NBUgNOEJTHmtxMMfLalL8otOhtGpE9nnNZo2oBAysj
QlAyTjUoRp1f9uO4U9OMmpvMUpEzU4Tp91xzJPr6oNOHrPc4ohBHpixmiZv9aIaI3Gt3uplneiJu
PLFAF5wfwRBp6DTghcK8vh+cN5bA6oeVh1+J3dBay7i2pTotKpiimKsJvq9Ff5rd6UCIBmdJQjVg
Je2rcLkWVHTQasWAqLFs4RuQJa4aI3uXdU6rq0leHIIR8fuidXaqBy1lSwAaj75yz1RVo28YJlza
EtN76KwFMlClErpgDtsslzdEEgljuA04kAgbohlhhO4a2jTq3Az1d/FjEGl30lNWbssA+djVVORx
Hm9tj1F3R0mTBOG4DeYyXUEWpmCx0Blq0AoVuWsQmCQX1LLP4OFJ+2jzBmCVxufbcZj1JHpD+Yus
nQuHSM1NcupiCpW8peorqvRuCN/jdoRBgO5LQ2TAEhsCVnFXIAIwQaTDV54RIJrG4UtUMlIuSWiE
25duJ7MlV7RJ5y3M+GLTQuemB8bwvweJ9tnMVswGOP3WzPOzld6OFaMpxQxxTMG96x1HcNS4V5mg
iVUy+Iw9sc7TSbtzrFxhVGcLk46fmqO9jiOfdUkapi+m1EeW/dGW7O0PQWTw0U7mjWvRchTWc2Hr
XKsvEqCJgQsoUZDXBRpc2dyP8AReU9qNhsmsEgKDEUb9JrMErksAtKPNBad11SHt47escxMfE93R
xB+LKpJUC0lKYzuSqBoEqERIsr3zdHXldkl2LE3GxElN5aB0U1sD/Fu8t9ONQQ6TYTsh6MSAbU9j
PmRdViB+p2cIDoQowTGeN93cYL9xoptCD42zZnQvjdE9lQ3nSTeXgBJBfhsEcy6gvegMXOyqBqBu
z1K7sjRgeyW7OYcUPH4v65shgnsRhMwpQG0c0CLWSh4jGD1raEGD450ClsgSRHlKmzLI8QfbOBT0
ZFK7diQK0c6evHGxK9jdG5COYK85lMOD/ZHZ+fdJAdKV49DDxKcHD7mKgJN1GiAtMYw8WmN/02+6
Eqm5p5cAAS32S91AS8sI7e0cdndx1RLLEnnPFrhbOs30KTjNUMq1I0IRF2YhRzlKP6KL8fcwcR4K
spszd9OH6A0LrS1WXI2ete5+GtrntrxfXuIhcCIOqsgG2EOujZ6YkuMke449M9pEhdRJ0mFG0xDq
u8TWsL0kA2ztKk7FrJzUxiOYdl0w+Oht0SGB1latPomFYhps+l7epAHVqCOtEuzPDJE0qnxQz3d5
nk+7gjHP4LZbxzIAB0UzwoZ5wNGbTwFCe9zUtkNCQZ62GET4JSM7HDDlhOvcFCGHvJO0PaGqbCta
CnEr5jP1NJVjS0C7sqAV7IbmcrXgKsVE78sINIYQSn7LNJoGuXuaFVA3q0Y9UQ6tQrk076qqTw5E
pBwCGWZ+WVBCejnWviSkyw/VAMxs4IYbaCJo3+KYCRpbGIQnA5KF0KVrCB4l3TjNnalXwo/IpqBY
ZmNPjBJ+fpu9X88VFq87zS/Hm3AgZswwBVpslCP11JOzAI1xGxZI+BxbnicygtC1elPPLLZjvh87
5KSy9G+iBqMM4TwtlFqZ7GIG7fqYbWA/1uBjjW+6S3dZcHz7ioZamUwxm0Tx5BGjBR8/Z8g5SNof
Vv5gFMmzqMOdPrIgh1070IdnM6IVxroLMb0ULTxLxcUkb5xvbSqN59w6TyZwc8updgJKEwL2FMeW
Kr94x9myQwixXTm8TJ37GWT5w2io+QybrT0O4d4cmQcYdjwc4f2hNPfY1Pc5XajGg79d5O8yCCIS
v5jil5AvItc5kHnxNHEEcrBS1lDdVUO7XYIL24USlgQalFlqr8Xsj/eG+VNuWy95ziBLIGJLnICN
b0wPy9QyaG21/mWm8rlsah08ExHNw0SmFKLPnv3LWvYQ3Srd2hZENmRRez87zj626zW8+yfKsxqk
aEirMMTzY4b2m9kONbsvoj7jkSaWKM6VHDn0ZgxjDA+q3Nh4Qhc3Ha8fBnHYnMupIVQhep1GN9rZ
cA3n9ZTk1p2ltF24ABpyg8DP2unhhaP/0Vom2xaAa/KvEgIvCRluh9s6K+NtQSZZFNO90iNU/GVS
Y0OKO8yKyxZINJkfUQu0PZfp2DuHgw43pqP7QgAXXOIeFFXFkD6LQP9b17YgU84OGa9KGyOjpv+Q
ZGm7muJp4S0y6OlIfccbVj0F+ezu65M3KuthBrgaKP2qyrGkzRQn2/k5SmJrgwN83nn6AUAWjQkQ
NoY+y9MQSYYptcDaj1bIMZp9LOnSjy0pcPZ8W4U5htsJK2lL6KirJrS1OVj/2UF3NVwDvblSA7Of
trZ1kphRQw7ds2mayZ6QvluECKPRYLhEUF/rfNSxGk1fEyTO4fa96p3a2U9OfbSAsNxXCdxKCKht
g1TRNS17Y9XqzfGq4QTM7Dh5bFc8WW378a2Q10YVn1qswkC8iUgqCD1fxc63SJdEY405XCIIOVqY
oCbMyZdgQ/A4he5HLHu5MyfT27SFutdBxp1yi6WsmNJXmZIhrHhDJX1ST/b7SFavTY3EmGDfl9yI
mWto5TkOaokIeITvB38vt5urSSnehVgKNiUZlibzQcuh0sT9TVjR29O3dehqG5egKU9ROdVQugYZ
fTkDwRki/AhSOjtBOkmfYmxTAM88m45+ziNhXQmFSmFj6RWS44qmWseul8Xfq6FJMVFRoIm31aLs
Tepu7zk1cE4T/ReGTaDANDFCas8Wh0gtp2drzDErurHCfNzqvifrY63lftm6r6XBdXjIxDbV6R2V
RYpSCPwtzl9x22AteNQYmg1x+5qPSbuKzAHd5JA6W4kwPz1CmGcLbQDvJXWUvhTJvE6R89WEdk4L
zQbgMfo0aQIviZFqNLHFAvOpzXOyguTPX3qnajzQA5aySJ9C35aYQ4cewIU9hUCCArZ6s5k+BICw
1lnHrJZPA+6aBLOfaS0QTCZG7KLp50Moj9l27E1h3+pOTb+r3aTaBCtv2I054yGXIYXJLhUJcz77
XLTgDAx7zmTvvq1OJBJAZFk6bmgFOXnQOFX52ouGvVka24gMAQQAkbqjp/AkMh3fRi52ICIXaXBD
D2Ts3tKuINzEcn2qebEipuUUTExrNZmjgqTdOCGWlvadzW7ooMu7QWMgRoJNEna7C/XQiXTCIaB1
+JKT3XD9ZPgmdWGtokBHVustftn2GXP3eDRgQl3dWEUBgb+cd/USBmnHMoL0N971vc7Om7D3q8BM
aIXW7hnaa4XwJbyeg6VY1jk4qUsR5LTXHOc5bEyP+a734TaQeyaVHHXR34LXu+YPn6/clg2bGFo8
7H0NOTd5S02Sz1vJO9TlLH5lgUoQTLcxoh7vTYW0ZOL91ZbPPUBPaurB0Qi87JtmB7QZhTomavEp
5j0TyCkrIFKL7QI/hwbD3GUEuNfxUVqKwYZMm+x6XPp8bSXOTfTRjfLQTCo9EhvL0eFajHWaEJcP
klaXbUU4mQytZ9y2gwnLKLkvM2QMYaQ+Iw1NRUNzoFZsejzm6qOl1pqDt78YeHcrmjObsEOwo2IG
3qJkcwFGHC/3NDY7rgIYoBsTnS56RLu2iV8pnU3lyWFpZeDxNhDFxQbR6Db0e2xIRrHvGvR1nTUX
7Lat1WCiJteCyt12aFwahI9A121MVc2PiaVXetF0yjtwWURU2IgYUR+RUR+swVwP5zaNdn0/X88w
yojqRvc3ztWRbMAWLgu5lGYQ+zIJ7lJQZ5hBjKO5jHekxcJk5e2zDSJfaNraHr7NYagdAII8A+JD
zNW3zhUvCsA6C/zOEsSdjoQo+YWE/FZ0GKUU2mkCP4IhFxtT4muYns3MxoqqzQvbCGVVy+Ug5Kgf
5lLbAAoiZ6kvvyHNqLTG+Jzrh8iIdX9Z9R0+UAymZJ+fjTjGG2zGdyXCjspAYVhN9a4lvBqYcvCg
EYZxNTMX5g/L9OxbZpubft6bLd4KYQLIwdtIx2RGbDFsC834wUL5Fc11vXIKdncFgZqcAfmasDwB
lQzkT2JkKwmazyeOjg2t6z0Wk+QktDlQHYaF4JRphLLYYM5yPsEToQlB+N61Grsde3jFQUUEOtm8
p0nyx0YoqmtygDeiTphzCBXdTfaHG95jcajoSV2FHixDZzDeNMUwZVimR9OLM7Bzyez2zdDY1oHI
D6yXoMRbigXroCl0HlkXvROYQTkFMyApIT4ZA2UVeRZ+W9cvnHI0mCBfU0RZr43ZQecxEZ5qdmEg
c9c+THt4mBtmGso+pw3RLzBRkPPpCMiG9Cty4uJ2RqpvlIzKymUfSzSArlPDVQPB7hgn3IEWyJjp
p2CO3QfZMBAZGF5NNL9CM9bPJMevS4mNqu2RaoJDh6Nrah9upUcf7G2+ZMAprduPBEvT1TTJWdKb
19ym9yJVSJV1U0II29HOlGM4bsI6frU0C13Wvhu4oMYWZt62o63G0nDKUbhMBb59ZUC+yuutDCli
HFgNjTlsuHQxmrAIowLbvCr0/iMwkmploBQHl22uJtjbuK77XWRl+mZ0Wd6KSX/PAu+pmBP8K9ll
sWL4FIzneMxeXb0dtrOdt6d6tFzmXUJf2zHxH55Xv/eDtV22GauFRulPtjUfPQ+IYkLdUs5Nsen1
4JqFLjm6ROddhVVBc8PVHytwdFcZJFaknpjiZPfCxSu+S0c1raTrPZBR4PnBHKD6r9sntyjWNpHH
BKvU2FJL88FSrH+FbjXrLKy2jtDEFo2qUWF/ClzihVKNHs/I2leMWgN1ZEmBbqwDGQb2zkF5YGZO
tw0ERaiLk9MkrHdFoYIfgSpJi0t88mz1+ogVxVXWXlhwpkVYrdIi8XYmtcUhLK3POBfeTZxUt7OG
qXMwzHHj5ez2ZhfHS15QyFu2bydyE9TapgfcT25woc4mwGv40Cz8K3aENdredJ07LVOH4BuQV9+d
iekB0rwbouS9qUrn1qUdza5hurJ759lDfJdj9cPzYk2wxMSPwuq2g+0SGjCLG6drvkIab37ZoJUY
KnPeeigx5opmfR1Qdi9d+1LLyw14LHLno9DZDcF0dqE2XwUOM1IZTBRyNcWBA5D3KhBoECaDFUOn
f0VuqoGUdRQrp+tew1A8J6Uj18QBMV6uihdjmvOdIdNjELQaLETsh2a3iCyVWhNCxFR3YCFdogpA
bt82Ap6iGcJDd8JIbtq3TnTHpp2YJs0Dpg67gVfQdi0XK9Guex0vDwFHLRjXgtn+TDti5Aq3SnQv
2yUGCRS1wbsqRu3T7uS92eby1RNorNykekvs8V1T4mw09olr7e3AJ/tcBRLEpZmtoqJFsdJyDuaZ
RRzJy8iueBc0cGQEaobilA4Y+ROk7/nA4q+wZXEhGa/Yj3B9tuvPLIT8F+su8uJyIe/86y+jqbkb
1GKoWlDEoyfL5Oby9LB23IlB9bKJ6IdpzcYfwO3lScvNr7tEVcBEuNz/+eXlx//l479+fO4bXtev
+47LhHHY6mL4wT8JwBt6809U8+Wry82F19z8QWm+3L08cPner7v/6nv/6ikBtBmA5XoT+FOKVdjL
x/wQpBV/zbT8iT+/vHz3cn82Rx4SObQPwysfLkjryw1HF47bX/fFHPzP/Qv8Gh9N/OLkswR1K1Yg
5lpjZdHKPGTpwip2hdovidxZNbm7YDSh5bhMT/O+lodIi+RhjgJ37bmUNJe7iuzlnw+ky1Mc22Ly
IMzdrx+4PO1yV9AU2tpDdLx8CziodRgNFydbp6UW/mW4PZfnXR653JR5wz/OpvM+iU2M23aBoStZ
XsblYWVIuS+Nz8kyJIJhr8fdaqMViKGIHSkcoGwttCKnZpgfZFyL64rpLwk0DyphQNM3U7OyQaUe
LjfGqBBERGR0oW+cUYhAnXFK9bUkdmM+XfK0Ejh7KRdwq2FiFrUt40IhVimwsV0s6oI8JkBRxeUA
X+5evpfnA9LtzmmaXQPTudR77A2XR/qw0Gcflv33bKAr/+vnsjbigkrewyEAjrZNL7/h8rurUCzk
EdEf+XPInP/j3/v5r1x+7c/nXB4aFZMUnRA7nILLWbe8qPSPV3a5e3ngT7/7//rwr99QuUm79bp2
/+u5f/o3y9jdxWlzzHQKYJhZLH9uDkhBegSIhN7DYCFcNHR8ds6kTimtZ3BS0DN6t2AYJmJal++p
pdc7pw6YCpTR3kmnYm8TPnIS3cBUKWWOr8JdH/XESmVE1KNbIXHIWoFYWQeeeO8b7YcNfP3Q1wzi
m4xSv6FyYccp2WVDKhC2TU+MmaURsPP0CnOEAAODqPfabcDsQxCN4beK9LrUe6QAK8/pwJLm1RrS
WU3zQ0UyaBX2NWYlhvV90SD8dNmLWCNQgxaGR5F/78NY+E2FBopagACT6bajRbfGLo+6yC4flc0A
oY4gg+goKXq6ZGuKbubdCr8iqZMhhFL9wXCKG8rbdjVmGkKEONllXIJJ59abK1XA4NHZl2lBjJzK
xc9VdreZXnIxi4PuPOoMljommLrJmK5b1OBZ6BE1Ok7rIMW0lQi0xHKuZk4toDgkxl7D/ZgQSrqV
aG5LZosQaKNgzlb5DLne1dWXDFPXnxMyqAxPP5bR0CE/hQoLhvUQuhhANMf7liKrVMxB1mEY4yDq
UPQULc178d51aUYsQvuhOZs0y0DTAg7EB5Xetkv4VSIrNNQRft0ANajBcO1oyTdHmu9G2mGeXbIG
rUnfSRvteFQiDChv+hS5oZPV33AZ5Ffk2JBhosLwqnbpk+ppLLkEtjNADtYHYZXjvnbYO4TMYFMg
uUdnEGfmBE2vHmuNulhnZ6oKGCYTGSwMg89Dqp8G0yXfkShGX7nltVCEtQ4yuBGG9VHUS9+WlyM4
hGmOGBAxkw5kYIExJg2KH04WH7NgwDge1uI6KuihcTmDKRQL3pPMOIdQRkytb1ZNSzugRgIzVaGx
KlL9RVPmdzsVJARiruBHr2kHcMJE8y0ptg+gmMdbeo9GSLGWShRgtnS8nQOPBr6vfhCWNuGaStO9
7rILKjxxdIKH1OrlncqMH9LAxR9nTyEFCo76At2u9dq3GrgUNX+LdiIEXa3NRrKz0kXXa6tPhoHL
xm8Qvluz11Nkbmdml/lVwqpm5vrMcIWa1SwYaSOBbQtHWzPGMvwydT7DvomeS9pbAaGw62iIN/UA
uC2gr7sJ8uCgpTHRJfmTUVvBvuYdEp4paHWW8kkv1SnLPTRwLouolQ/Y6iy5683I3akquG6juDlY
VsE6UuYHWgLXGiasse1f66x50ypeQV4hgs2Du6rUb9toZOvH+90Lv5eUgmY3fZEJKa6bGJ+A0dLC
E5GOmgYdVhojA09k8BLFiKrnQoOpE+UUnXiAVRRcl7NNr5fzA3qE+GS7hqJC2xceBt+wO1oo7AaM
PW0DUonlfGMO0PgqQSjymOT1R27TNmghJK5NG/iehb5Np7WH+CVtN85sDQ+5alAZJghleG8RMKtI
nKnpAfjpiG6n4qicOLx1Oq7JIWMhy4pDUjf1NzfxNNQwBfpLI32arLjbtinbcD1y5LmPgk9FC63T
JUgMA3nX2PG66i65jVUFPnA2cc8GHWf32PfIYqYrr6czJUNEU/0QbOQ8Gn7lqOGxKwfGlsNj3bYa
2tLou2F25qqmWbBREs3vSCA3NTy/lCkxGpducSISpLRq8Exnba7gnSz8+P6Gl2isjTZQKEZpfVhj
W28LGJWM8VHCjlN5LMJBgc5DTYqQYzsLIf0hwVQBDShPURrbrcz3hglYSJIAWWZUotG4kBCY3m2C
xFV7BRa8ntGFMax66sgooKNxN7TtvDJceh9TpWMv1ELrQMLRZwIp9QoiyteYgCQcCPejStOehVa3
vOsNHiQJKbNW01GTLsa2jkjBpKOFX5o0eExnwYAWmC3q8WFUBnpwK6ZbLNazUc1Hhbgmk2F+vYjM
OHKdso9PaTXnfpPnJ/qkN0K7CNBjyy8TMlem2mm2nUL/P4xzegDnH268uT1bYQycpuoD2gjjq5Oi
AcnG8Salb38YKgYruYuNa0xMTMOlt9fG9HVA8OqM42tmM0zX7OS6mwX66AmrhW1gYdIak9BcpPBT
P526JskO9WYa8rus0llTC++9Klqa+QqLr908p64Wo5mpHmyGWkQ5QRG1uTLnwvmyl1PVJmgXMsKp
GTiB6NlR7c3jR6DV50GbKqA5/PUJjnddw5Lt5liQ6+hR91qpI9UlxwVdTl4jRAjyA78uPww2cDvG
zNiglu9dHphd2Hi1Yz2WrQqPXiRfYgJYN0kD67hbCDbDcqMPKWaKsHiKBLzuKG+8w2SNL5EAVNEW
5nTQqfaQl3DTCBn6MkdOkKCDOqZ1oe9rb14bS/cwaI3tuES4aA6bg5p9pNuW+lZbIJ+XG+OPry53
f77E5QdaInQPhX/5Rq8MyrlxeeXuoD+KNAPy4wzamtQyH13kt3xUx6qYii3l40zDackHcA2XLxmk
k+ZrF+ZaBzO/GxtvW8BEzJtXM0T7r3voPC8l/eXGcjkUjOXmcjcSLh10NmxrSzXdIQ3eQiJr5p8v
ymzbYfbVRIb7coSnFtcDlaTzlc3ZwuaSoWZtgC4pl5vLV//wvd71uG7aGIyaJY4nWbZPkKEpaUOz
Q32ZynPYdWzoiuWz/HXTLjVqF8twpTFxXlk1w86dvpBZL4jUMA3ZsxTa9gLl7pdcl+QSrXS5Hy9Q
1rmmG+NlJmEzPWEZFxb5hcyaN/e9cvW97UAscpebOUPIK1SdrQZtWEhVSzpPV+E6a0p5HTklC4Rt
GIepK83D5atGI+2iGuySZgat2HBhxNamudRiki0H9y6v4fKVzVaXVE4kXFF8qmStH1Tr6gd07H1k
B3tZQzMxUkS/IYG7Bu1Ka9pH5j1jkfJQ6G69jRIXKFv7Og/Ueez18hVjg5qPsNTWQSiw7DiteagM
3Ty0ZgI+n2voEicJ7tFgqVzQybAuPaeAFgDxJgugKVQISiumdVNrGWQ1sZdhjnlbBUG81XOHw8lj
y+srEnZ+4eG7ZYehDwFi+tmkMfQ/mFzSYt11k9EQaRq3OBa9jn1JcEGD6lV5CHFJubnc0F/dl2rW
t+OSmzMvN5f3/3LXpKWY5TRzeLtDAHrLZ0Dl9vuNN8JQcdEKEBVLmoezJFUZkYmodNgSy1Lsagpe
bwEJ/zoAL3enBE95Oc0BSYTug2kOr1WFp66fF61kMiftJtLGDxN7POu+sx/G6vifudW3kaXEeDaA
Ec7enuYO8E2SFSx61sAnyftK/dR3cIdpb/NXxAYioU3oI6+G5+h7j/WHeCyPjKY0RKootZdaEOZy
QkG8wtHknKKn+RW82Nd4w8QieIoec7QeW2eCcLrKfwBRXE7KcUvbkwlihS+JUcB0ZVo+QxDo1vDn
UQmol2IBjoEg2bCozw/wpJsB0OuGrAGojlG/I1v2Rn2W3J2QDV6Rc1GCOGIG+Gpw+uprhDnqhX+K
NCa8+XFzpd1jRmNImOMGR3hDDPMH0ZiIlyuPH5qRM+A3Fke8UyrxqZybcYsjxLA2kfxEDAPetgI0
+qi/3gGw8uPbjnHcFTZjhBaPgk6p2GA7TxbQlHuaPsNb44Q6DXCBjz8WIgHhb/ZXxeUsW9kP9pc8
Gw/izTwED/TjqfVa7Fgm7N2rIDpRM7CsGK/Jt+km+Brxhn8bYGCrbXjS472FgZ9oeRZtm43kxqrX
gikWcvIT8Nm5YtN9VZLVhkVvPzOdYGp0yo7JB47LalUEvm5tyK68ZK+gt8DYC+ChE1d1zAhrhTwO
UNRwSyXGuoEk3rs7obbYjh8hWWj3BEhv1IRU/jTh83ZrLoY74hs850Fk2z/h2m+pSMKy+I+iy2/L
uFDtX38zXHju1IXL9/dff/0N4YkmNcoJ6bhIU3UpbR7/fL+Pkc789Tf9P6t6HJLM1DFqaodKIFnx
0x/iWO7SD6j+91BOM3QLGy24jZ31lG9pKzon93r+5AihrkWjly1sl8le6yRuUTbtRbZwUpNwG7n7
oLiF2TlUMFTXptgKz2DGTt2wNZD8vUA0QRn4PP+A7rfJN/krFI5rPKC76rm/S+7zx+pZ0XFYGevm
e3KAWPtC0DQGl21/zg5c+9FhahywGOt35nZiIrF17ljM0BrskM1gp0Y+jW/fxNg0bY1hZa05O1Zg
3lCWzhbuKPXsXINhHulmn+ze97rN96b/sh/zEzje6AfGBAwNzg8cUHJe2Ud2aWuAaa/JB2JI7Yu+
NfLX4YHBwmPNh47VBlYxj3BWw2sQyPqRku0xzAYnecchqxg/3iM2q4kHX7nncnPGKIFXl94wGSS8
bN9+dWKK7F32gVZ/I+7MZyiYG88Pv88fNsZucxs/Zgun0XhxTT8+dXttF22tM75Q641wUexTPtZ7
dQcGEMFz/q2ELILrBWWTj9wZcyTnqYMb4CPxV/G+IKE6uuIMm24WBMCjqa2+AyaLHZ/qYK1W8XoH
zBLYJxPsCAPhsVuMF0d8CuDUff2eYaUeUemcaJFDF1/oDRy2yPjO05oqYy3qHUSGPX9iuDFv9a88
39e78Z0tOC+VC/hWHurX6ei9sq/cUrltqM13AsfQegEtnF/lG0pCFKL+Idm6/r858he4/z8d+Lah
6Zbt2J5nWH9/4AOyb1F0GcPZcPsznqWIFJjF02Y+Od6LsShMr2JoXW/YZlA2YTR6wpHULsTvRav8
b14MQQj/9GJ0y0LxrFlkH/zjWSgTNdqN1w/n2KBXyP9K20eFP/EWgWjDYcP1Y43Pjrxk9lXhTaVu
Qga42Cyf8I/EN5eX818/Uxx+Xxbav/039z/LaqnsI/UPd//2WOb899/Lz/zxnL//ib9dx59N2ZY/
1P/6rO338kxYRPuPT/q738y//vurWzIm/u6Of8mbuOu+N9P997bL1OVVAEhcnvn/+uDvqRX/Ju+C
5hBpE//153/g9x9c/oK//rZ6z+IfZVPE73/OvPj5U39EXlh/oRzSHXIqLGIqLOe3PyIvDOsvFqst
uRa2ThPZcX+FXhh/0XTGcp6uke1kGiRb/Edbdir662+m8RdpmgQLuJrrmqRi6P8/oRcGf8/fHWi8
LDbITKgcUzMtwyJ448/LvUKxXdUdfahiMD1fZ2BeqdE69Vo1bikfe+h7I8oBi4KsjiVrdQOuRVdx
taUHCPiQoybXss8wL089KUVEaRXn2MZWGNHUMIqbXPPEIbCmt1i4GJ2bDJeHZ+0Y0T8NrjveFMk0
3njKtTd/+iB+P2L/fCGTy+n659N5eb81zyBhiHEtqQjLGfan65hVTFXqRV1/Dsmk2w5Axwxlfc5W
I3eRCotT6TikCdBz2xYNyKiOYo4d5KiDRbG+q2hRM4z9TWlX47WhZ+TndtBPXKO3r5u08rWh6W6d
mPGCZw0pEknmwI0bZNeBG3z16RDvtLG4L51Of3SYkK90A4JUkFT9MXbJA2Zf/EPR3Tw2tstFxVK+
oNG3R+KdHBmhJ8dUUWyMTutspylFijQiWjEjtO5CuLRLevOJ9FlE5Y7FwMPHtBDuC+xPD/ZcmbvC
AmwehjSY//f31OZY/af3lMXR9QyPIYdr/EM+ihU7kWt7kzqHMxLfHt0IEARS6EPlhI/9/yHszJYc
Rbqs+0SYAc54G5rnmKcbLCIzi3kGx+Hpe0FWd9Zf/dvXN1hIISEJCcf9nL3XRuNrVxMip8nizcZ4
EYsq+aSI99OzwnYX+7V5Yk2/zQJi2qXsxb4ru35TINy6qzFjq8Z+Iu0qfTTAZnCgzRefcisQdvs9
zDr4sBmiSFnJ4hQqquQom5kEg5ApYn14Tksu7pGTPCmC2gg4S0M4PxFiXxdV7NVSRrSr7aBZc9JR
rym97CbRsui97IB6zmaG0WSNLFyOpT/de5GTv46hvZYuPtCO1Chw6uVtJC3CrWLQrOPUYV+zH9MY
cXASdfmr2V1ru6/PgnT6JR3qz0b6sTqOIxfi//x9zNE3//o+XEtQ8TZdh3NY/PuS5Y5aOGhV1l4L
+zsNp/LkIQni0CXavokg2iSBGZ8kMfQXJbENpCAgnaCgUxuduroBrlDYsIwtuDodWQ2RRp7UGnWA
/vqf3+c8ZfznqegarsuSVPgmYwyb+Wf1j1PR1lVoVW1YoMPX2mOS2lCncxsa5RCv+9Hx/4+XMxk3
/9fr+bqJVsojJc71/nXqE988TnUTlVcaaEZ004xfdZeCddBMSLiNgUi5SzGPicl/qjmhAPHAmfb7
8oRMnKKqpT+6j2L0w9dO6PlBHwTDmfuNthEIcay9lhGCc6Qc1a4MyLho/dGlSssiqTJdAhX0wLn8
H8fv37MBjp6pm7ZJcJLjzFeT//cAuq6Io7DI46ttiU9yFKOTG/HjxyWEyyHCPRw6qb5xXdyiray0
s2AkOjUTOCgKe49xbOJX0aNNh+3vTjBpJ3feuF82qeX/IqDcPYiYU3A0Jkji+hSe1ITmu42ardkD
SZBo6zF0TkhceqgfQT3g82zyFUGIBuUsUjb1uLa2beNmV538IeRmifvmI0dfUQcbccFejaR3qSFk
Hm041OQUFhkCwCaFFSr6wE4VCeEQXzpf3xSGiW/GZY2qtf1fXatHV62BBh4YuJd6tJtnzwtQFo/p
RH0wg0pfIkmoLDSc//m42//7h+S58+WRzE3T4kIyn3//+OEiZCEqzg60OZalCxS+ZKI9Hzy7eUdU
ycCLZw7AnAeEKxp/poaX/KJJsTaTcviqU7iODSqUW6QlZM8MmtyB6A0ek1FTICt4LDw2JbTxJ02r
q5WKgzKd5DMpPYzPeH5uaTSOyLnh+DV2xkhUOKSZGIGLbZNcGI/OZ9P6m1FOLEHq8R5H1HCe5maV
bfnage7v00ARCLhOTSLz5Elc2ZhjNVuvtwVK531coFrWCgSpEymNllNk15CWnAyaD5mq6kaMZ/Nq
uQ/0K9Sb19rdBSjOfz7AJhmo/z5XqXEzIjDh9g2Lq8q8HP3HISbtM9abqBOXLg+IFzEyfI5eb5z0
Vul0HGJjl02Ot1/+sWyUFwTaSpsf01BIrbd/nmPQIKmminzW/9nNPx5iuwkC3mXnf/YmW5Ze0gVq
/3u/y7+DLOEl/vHIyaERT00KyqND/Wt5Ojih/EBQKTqu+Q39efTvl1zeYJTrrNYs6/X3fWJ5B39e
HC05X0bg9vqhjeCt/f8+059H/71fVk0hVrvf72F+xvLXn5dfbv5+T8ufv1+0r/Jbgq+ykYScdp5+
KudDtDwgIDYMhO58e/nPshmXw7/8aXHKpvU14hq/M+SsKWgR5ongFBumv6c4WbaQww2GPukjq0+o
xW47SXFtYB77Ku3prynrKPV3LyOaF1laxqFPxTmxpr901TlrOcbPXRp9ZapDx5SqbywD9jqZ+zgD
uacrpQgc1nEX9NCyWtjfWeuEOwRub6ivYfnb06Xo9U3cGIj0ivzEBR98nAEuMSm0jTADcRcFWEuq
DgxaCMGdtql5Nc2hXI3qYUAauQqpRMe4Fru5YTgEsI+nLpirVsjmPIsonwBWraerp6FgGO0l+8Dz
C6s9+cXsDIOjNglI2CRJseAfTOeNBMKrE/+sE3mVqZtcYgESKcQLkDrNvSHNWx/iu0uTAbFrVwDN
dLoR0IK2yzkNyDHy4p0pysdI9FyQyCHj9P20MsKHGoA4Y4UsEfOSLVpCbS2UcgmJJ7L0fd4VYtbc
8QD0oBFP0+pcpjWMpxhfu28Z75PCk++JYyrca4jz7aR1OnKcctx4tt/vGwctZ9GYZ7um8JSV6XuK
NypCWLkyMvWT9vmTaYFbKR3zMQmbi193HsEH+eMUWhxgDEq130Y7CuBaETzThg3WoYqRvNEd7glt
UqjusyIlSiaDk1jW4iaszxRqeVBWYteNNPEi1BJeC0NIc4qdFzqIAHRGRiSe2RgfGnxFtXNqIpgJ
XLFPdO2pTkegfBOvARUxL8xdvr1E/Yjr7DF3C+1iUheflaX7ykXeaWj67PVo15riB4ZyeVgFHTpn
EBGFtA8qCrGMIaFBTbM3EpvLe1Sf8S3snFEGh75Gw45qiCPdTag9VGLemW0UwgdJmN2AhzNT98XA
hEP/FBPTbDnKFHG0JipFd6JU6gldIbY2D40LiTofKGFOpvrLHdJjpl4tO/nplHgJVQNw1koei7DE
zG+7WLNnNcIAXqEe+k1iym/hRmeiprOVFj92cwNPoiQo6vRJwqtMKpRYFuQUYxix+WT7gBJUl9mv
ilDR21BhlYp6pM+tvG+Q+q07VnqTXj5FoqLZVzokTzQYlWwTw2QSU/lojeGCMHQrays8+pC2ZFI8
C1kB46Mq0pZ4bHrdAkMfZ7QSFZUkLGTJKpmyn5OF/dWscBGD4JwqSONVgW6xNuS1z7GQW4N+DkFC
VQ3lTH10rraJcNRxfST0EajJ1AuPgzFui8T9llp4Y8DKjl6bvo69lrKyq3AMktk1BuRa2al+zENz
tqBRpyEN9MEqA8WplWyi4Ct3NOqOTDa2ofIQj9sdgGYUxtibrvIZ1/9NDNFGZ0BEsVME+ItooLUe
uiBbJdd+7mzkvdWgI2mfa8l60JiMs4YD6U65nMqqqMAzGhbetfKFydY2SfyXwcE7UmTlmfZjfujM
+oPfUE1L1vP2KPCp7+a06OsBzt9U25imOX7KlsTaVADwrRLiDSp8HX/v2XPQWrtZbuBIsJ5MZqgQ
eYtiL3U4jKZWo632vV9DWyPLtNuCiBD3xHLo287yVTkf6dh2MDZ60DRi2BqjE75JF7ibBJJdTSiX
rGlnxwkGBw8aXkhhelTZOikR0OvjaJ3sgnEyY1U0JVbykFHkk8hY7lu8tEmDXrpJEP2nAkSNUwF4
D+DvBZ3vbyfZ3qmODKS+Sz9TiYuLA9mipQSO9hYR/KdS6G6NaxEJqNIGo3Z3He37stbMA2CH9i6p
nHYzTMoAw/LQTbhRxMiiscv9UzNW8O5hH446TExkTGKHYvvOrWtwIrdBQnImq9D1O/spxisXMh6u
ogYdLjpE2tZN/lQENOaDDtMK66J9kAXFzrA/e1+ezX423xfi2Ta9sxvwDaOOOHgywsQd+MTqxNOT
WZP5pjritM2S6CkpvjjBJFlisCkYOIEeQ7tJTXpuzKqnFH9YNYD2V2m4y8HUk0cCGLTB80YXPOEY
VK9QNR4BjU0fBTEbNP5ibEAJNAPhvDe1ukYMnVUOQj+YIStuta1nKkWf2x5ku4zA+BTijRUjyqae
iYJYgV2n5rDRY/8wEHu67oV4MrQsooBD8b4ytWg9lt1zrwnaEQaBYblWu1u/809dUNk7ChP3bqKe
cLHsyzK66DL4hbfol9Gj5Tak2tvTRP/QUO96QYI1OmHOOwu1SFxF9l2i+gtyOjofA2XlkHDGzi7e
nKZikOZHfidtsCu4etrIrg9Rfm79ZssAQ96v9WOI/f04BsY7+kuK8bo1nGToa9eiLfXV8ohls9yk
dRvedCdSpwDL2WZ52vx8gwPzwwt5bTlN2mOnwG9UMnN39HuT57jT/1r20Q7jBVlt/1ZzPd1auW7i
q3O126hlYGzmfRTeg8yz7ttJ0hi7gRFdFYE0Z0AgwVr4jfYhc/xF89t2pxw4K9dwzPOqPLAUy3d9
PpSnZI6inNzsi3z35qeZGycnbrt3zTIQnpsaLDrTHy6aDqjW1/v8U3PC7fJQDj2thTSkPBLJkdXb
kB6iaWoemtlP83tv8pLAZPlhuhqaKQJ1b3qB7d5DzLk1KLW8BJX/bs+vq/dkv2DuxoSLZ03pYXQe
MD9fwpRLRmX54+eEw3kwnPqnchHcjX3dPzHlOSlWzZsxkD7GH8N40HsElMvDdOtNWJX1PbYa0Gr8
tLcxVMbRbjsaJHoTv7qm97o80p6sa5JjQu5DT9FWUNYp19rwGmE7tQq0BlL7LPKShA+7IRRq7h46
Innym0bbmeNo7t3O0R6s2gRnMn+WmaTQ6Mj9VOlbq2byolvvlv7RGYN0K4mmZwXvPS8HyMjqey5X
9VtmkxXPeTCc6rRurjYCzHWpm81XidN6eWjlgG8jj9p+rNIgIxvXkvuij+vHTHR8s/ML+8x2vcgL
vjQ79lcevrirj8DqpGmZtqm90n4N/OhpeWjYh/RF5rJBrSP+quzylPO7uzYiRwfl9NZXl/l/H0hP
m12/hXw0gqndeyGMe2PodOAlGMCXvQ2SMJXeI3EyZB92C1e1N8bq3Oo1XZ9RjasIf8GPAQrzlJlf
MkC2X6NYPZdZ2V1NqoO/H1Bop0ZY2XcS0/vStCY4S02LriPvcRWMoiBAhPXlYCAgw9dhWUN5Ga1B
XGRJ3OLyEvmKAN3sh+4AQ828broEiAYuQ+/k6zoZ3W84A7/fCogdBn7Xv3hIXi9GhUo1L4Hvuq3I
yBvZL49iymevOl7rWipNnJcH6H7ifY3a4/J+kCuA4Rxj/ZpmVndGvSPWwzS1X1JS95s/cx5NkKZL
P7iiskrOeu36xGPY3qfLl7U8gjoEwXZeXt8YPAE4jCaCS2AFn61C/TZ/atsf0BjEABcyltOnzgf2
HTHifUT8Kpd9tE1IcIooovvQw5KWz0PTvLj/cOKSh/I+po6vx/SD9j4NhYcUhBy00cqij2Lst8ur
BMg9wYI5+xiJLGuDejrKuPA3/JjG90RZu2U/nWYTOOs66YM9NvURPQ0eGUdL3lF2H5b9YAWhp580
6qE1tfA4ehMIUxg3b0wPjssj0hDDRMwp8TDVlXUwc12RRYibz3TL19IIV7aa1Ffspf7a1sf4VNul
+WjX+g/IKeqLk0enHuAENy9itq9HlDTc+Qm6mZ2pS9ovmSmCve6wsIEaMnwaGPnnJwLNUJuOusaR
63m2EXqEFNUrXpZ/ViWRkPFYOdfB9rqrqmyiUOe9ogJ6HAa9f06a1kHFkiFMS+Pxi2Qfk7Hwq1NN
jhAhKg8+pIYXkwLf8vZ1p8M7Nebigp1b3QwIQwiY2KHEo90hM3vqWyGOcQl+ZLm/iObMyQ7hxlgy
OymSbj8o8AWTCyVnfv+lgPAyhKNxTrpY3Nu0y37vEf0/vHJ3ySJxSAkcGauXXTqBvzaxyiF96Ixd
oTXTTvcdQv1ia73sUiq6hR7itZOmN8FDNyJH9h0WaRp2xfuqAHtSt7VxX7WxAEAxaKvlsysg7ZR5
pteysFmfGcrdJsqfPirijYG9TBDRmP84FopyVTXmMU4AN/Se9vH7XZn80IIYBaWOpeHiafQFln8g
8b2moVu8yMkhFtdHNW2qPsXoh+2QA9BPA1j1NrYPUVYC4weRcY7N8vH30Wn7AkR/1TKWB+7Vjlr0
J/Pxboz+ZaAw+uQaQ3ZUIht+f4GZdjK50H96Yd1vhSj4ycB6ePGamOUpXzAYBDIP559YHw7BbfnZ
jVjvP81kp5vRDyW5dKMWVkffMpuNYErQBZ57V1ZEtnZ9Vh2axPnUjKTaA/+qL2VEL9QoBOF+Vule
qtQhSNodiZaRkqtq/+jrNqEYLmEJA4gjGD0wVfU5ZtqH387Mz7slHej1rrEuJdmyulehf2MFyyXm
2xlT7d6MLbDEg2MT1jtYa1/BI6P98ul6Fe0ZAxQVrWSo+55/iBPcVHlQC2h13r4pWAPGUN0urpjT
0KweSmVM420yJWoO65Myxj5LPPu1N6NwZZoSEoPTmdvI5RzF5Kw2kURUN3VpfQpqt/q9CXMT7CX1
pPlLI5XRi/Ec/TEm9RJasiL33JsFjX/u//fj/riUxCww/H2ztyK4I9Npedqyg+X+f/ia/tzJMO6v
MKVZ2IwTOvqthXAtlRjTrQo8uQZjZPLa8cK+ypVy0JXLtHgtXPK14pgVEG7saVd63Wscved0uJgQ
59jQHFkd296CPTdv0l5nrltJ5vwgAkjkbSG1dxhD0NCtbW9CxMAhwtX65XaolDSQQseygX4+WWW1
kX2G7stTycaTpOf2zu8HyFn8mJZdd8znzfJXetIpTu2FMp/SDIdGG7XHTv9VLrmCS+Lgshl9nN/Y
paEoDEA9oKlGfU4USy3f4xZtJ5FQSKDBXrrtsLHs+pa74uyGTbtbDg9nWUukHdqJMkUx42gsGJJa
Ajbhw1EdrY549HK9YuQYygl03nc6K0Y1Virbwo1fDAkQsG27Zz1BiNGmPKEbGo4VXhL0kZ1xjo1S
2y73Lf8tWqbojkAj348QdOGNIsUE9FgQbMpKvMKcvLyxSCT+uqxminqW8xVOiRbype2Yjj23KXeL
VruPcvzFpSmvFri0vGdp6UJWN4q8PXpe3x4rcFbHMuTCWxY6cg6nBy2URuDfREtEy/z7+L13u0Fy
udzOY3I8E0VkGZK5gxEk+5aW4X4yerikDFW0WOAcTXSt1w4AoXUSk9xrT662ciRyPtk1D4CzehJO
aaQmPbBus3XPDqwf6M+pS7xZQzqUrJAxTc3wGlvx1sXcui9D3z+yWLQ6O8Z1ljRHw9ebYyMVRUhJ
lBAibBhzuTMcq6pk/E3AxhqzZFBTwQ/Efj8hyuSAAJuU9pq4WrKoQEw7t2yqIQSr4VXOJ6du47hr
Z5/U8lez+BabmXLXRRZI99SZ9kUjXqfYdy5Bdna83r3XSjDBk4nCqUgq79Dz1Es7YOsjO5l41Vpj
nT5bshOXCPPYQIwfuM0enexABKnprEyZjjvbkP4GaWYPo5C4inCSr53dIxVPRHYqWqt6nMYacsUY
OhfbKSEXCMRbYx/hlkXtuQ3KQBxlbyCfU2QJjLjhYxWwNObSAHUFGRdqguLm9fa2qCkQh+Su6RVy
Nn18Dq0huE9LUPkiy8qNrWfTo4Zl5Y7XqY5NT802hQ9zNEY6HIldT6i5DGNf5Zl5jCz/MnaVi8Un
YDhZZLl9jXetFekpmbWxyyZX4t5vdVI8SvPszQNYlDDc/dmkGkjHofQbPo72I0zjF93HIMYELDhq
Zf/qRGAHU0WzgYKIiwr/qGuc8q78tL3U2I7KvI+EWR/dliCN3EOgKVjobGpm/pzXAH2HKOUAmUaz
w3J3zrvRPP7ZlA4aASy8CmNl+R1EOXyPEjN55JCNOn+IYRYdKwmeCbV9BLkl6Y/LhpJTf4yxH4PR
ObScoMeuS25xkdnbzFQ4Fua7iv/5S/oJOgyIChMeYqqKaiQjweA0jOcNZDfyLlz1Hqb0xKnW3OcG
KK7WCiugJgHsMgyCkK2X3zkRiQ2joQZn6mhruK7CibARLx1PNgTYNCl9sM5g2NxZ9FxnSOCXzXJT
R8MCY3T+jz5HvZVDeRjmT7JscqHZ6wD7BcUubCXTvMHzRoR4gVrQ0LF4FVN5LaX+7DcMhFHAW1g2
HvC033/Bd/r7L3YmSOijl58mHQJfxxiOy1+WCv55c/mHXrkAwx3MBTXq3mUjfLjZaZ2/hJaZbCPD
B8o+b3DAtseAGdvvm8t9XkqEUxKF1kqr2+YYCImvM8lbooRcFNnCeYGONdEChUbszU9NTYaSSEyw
4/MaEJvlqsMkWUkaVXUyfC+r7lQe5mu6bpRGPcZ2Ux8oQ9MCNYHTl6+WnCjUWPpD0EHJy7FtngaD
XI1uZLwI5x6s1uHXzJq5UcqxWjYOs/W7UicJYTkQfZ76FPF9qpTzr2L5JOAYsl3Ach3PUSG8fqvi
9EvvIfXb5MDXI4yGfh6nlmGr5+xcl9QMaYQE95TXAHZPItuE0aCOuG3VEaFLQDdgAEU8+foxSfLw
kKJGY4nEoJ27nGpE55Jgudz2CTgNgz47mENSrHWqamCOxSqv/erYN8UmEzBtqRXwY+9NrLOZGxbb
KOiBXqPFH+dzZRkOlr/+dV/o8EP0u5qOK78LGKr+pkJtcEmmPNlkETSKFBzomV4hsFdc7IRXedA9
dGCQbq53dHdZjJml9ZwWab3VVeLdFMzWnmXuFz2YHBcy6nofTzPfRgCZuNbONT3pCy7InhJwyP0i
3DvulJ4FKp5jQEhYrKL608/NS0yL9Tm3G3XypCAq5imyffVYtJN/LdAYlEKTx8SnISgieksWLXGy
KA1iXeJwvA11NRL4oBXAFvCpgGlxyK0yASOhSoioxZr22ZjjmVMnus+HlFyC0syBQOchJeVkXq7g
z0LxMjyYVHhJq8J2KrNheHBtm2WUoQf7yBm35qSh1SUyZHQccR/gx0MlTeumAZDtUnx5N3yrA5Uz
j9YJNmg7lenZQCeGgpnMEsfM0rNbwYTuI89cyzz0nzOZ/Gxgu1yWW9TimQKWDCpZ4qer1retN1VY
q1Fzjc/e0pyNsAzUF2Yevymr3iz3u5Wki2BGeC1E2rw2eYMUNbEf/aH8aMYQa2EqqCnVnbM3YQjf
mZP9XOl2A8TfMQ5VTHBTHxbtW2lM9lqFBU2h+b8e8OXaBikgKmLl2jwEGJTBTjvoJfNoV47Nm+sE
R6bz/ndtwT9yBIy9HNW+rncRpZxtnA/qsbumTtLelo1o8fyYTGEPSY3ZDOuF8dVpDeKB3H4O+6Bn
YcDEo7UznLu021l7vNad5r0KjKH7YkgvNFL6jVZG5n04/zXGWLeiWJX7xkL2T6s+PWJWHh+irNFW
pu0QcjXBFEf71XGo2xpPb4LzF0P72qgIYXInRqCsH5sDFndz3xbZr7zpdZK2qurVlym9jbil2GZN
BE4KRGeeZ0lCB2Dh6lwrv2X45KdyH1ZCf4XfdWxVSpKOE9bPLqilQ6Fmi6n9RD1Zv2Jet3kT5Ksl
hqPQyLUTsj/VXaIsUxsnzcgFAkaHw6prH5o670/KKINfIgWY27ZIiTZG2x+Gpq5eGxocxHVnN2tK
EH0pcXXgt9OZmqPqRPdMilfmYtwHX5scGtW3N7iET8AAckLGOuAR85keO56AkY4pnFbXyHP41rjU
FY9ZkfUXYTaX5ZbhItrDfkfnxoWeL7DFCjict72mMusN0OSumcr8e/CpswGcDa9AGz9qVY1n2qLU
vm0YT65nmw/o682HSU5nhLw+3gYLGiurvpVZ8yPzk6y7R/u06pFW3BlNM6zjwCEhAK/0QUZ02wKY
50GJWARzVg6sirlnIAvxjnsLPqRCsj3DbTz4nlqAUbsp+g90V85ata19DPywfPZ9yhZO7X2GcymB
UmV1pkEEGx+X67bCzEvrYxxJN3E23hRNH5BjUERlhG2EHnblSi/brWaNsAxyElH6eop/qDBee5Xr
/NKgsqZbTQ7hjumZdyyrDs4WBS4EkICyPazxQ6/7D/1IOpGt3gw/FC81/mEaiFwIzEg3X+yg/vvm
8l86nDRJbaaKJSDaJ0cxOKvRerdEi4s9CJGszDfrRr3LxkBxZw5/tbY+YTSFgi/97DYiBjjhSWWC
a1EBth3gSVQtwW4T2f4tYrKj5vKu7vzwc9r3SDyiZyugEUCXZNyHuuc+TgaeWhiI9Z0lpuG52Nl2
aP2ld/K7pJn8VhQjWFFN5bcsZJYU+8VMvozp44xp8j7EzRZtYvJixepDT0ssLir1vszWe6g9s/6F
s4vWDATLOYmL4g/cwRZXjF1Bj0PcRonUTgOITGF7HF3HeQ4mrCYJM4Kd5k4mLE/N2Aglh1ucGR9Z
HE4Ha2q7iwV60XCS6hVyupsn1ot04C3lnPOFsLpbrOHW1Ea8afyIINHYWHAaPYWU1vYd3kTHPlWy
eyrr7NmoBTEgYvrMzBLyq2eyrmm7+LHVWmPd9FIjGLSSbzznPW0sqNs1J0ZDq3hVY4JbjR31rRGi
POeo5b1NIKzv8BSnrXDeBR3+vDioWjduom53WRhhLbZgk8Hq2AtKSXvKTPHKdgZrX8hCn6+v5UbD
y7eJTOoyIsjaG11hFoyScGkrxcNbFqb71IwWIT2QhXAeElxj2aV77NI+PFA9mnYisy9JqkcfmBEh
lWfad2Ro9OgSTGsiHOeoA6350aqflhrowQ6iuggs/Kuikca1TfpXpQER9MrcPid9+9k0RvME82iG
wFLfdLzG/vI+FGC2XdvZxvNgmNnJ73LjseDiecdoCkKrKcQLmMqvBE6zFpV4iB3H3ACPDqFxEwDZ
Jtgp2onCnFfW3UHaAqhs47M66zzgHBo4OFMPxzNSGeoKcenu6H6VF6uHAGpb2iVBpL2hX1w9Vo1o
trBWzdXf32CHI0uE5jP8KLLt/LT9auNkixpZ29lDlB28cj4quniq01gc9DSrTlVAH9cw2rWQtnqM
JkXOVCd3yy3bkbNHLGkvQCuRgExACWhurW03Fj/TCcarjckp59vfhG1MUEbrfg1IYkk2YyqGyySq
r11HI6Oup5dWIbwwiIT88OVLESXj2Rm8EUFlq10AieWncWxnKZF+avPpvzdNuQOL9ItOxv2QBAgL
NcHUIp7UCZ7tOYuM5CXWRvekzcjsCF7UbUx7/8ZZScJDZwDIR7P1S9mkXiYRFFLaVMlTlh+apvWO
zei4x1DXnloR8ivEss3V3JyuYCgvhc1SrIUktyJoIdqmUPG2ZgTWcVlMt3nfnYIMZ8/Q+k+ZAT1Q
xhjVcmQPyvHbK0OUW3rXbJgDg+ZPiP6JOM3ZDFUPgBVfcn3sLxQvvGvbAabVamm/NlG0y31Mgiow
IM4PVgWhtsUBV/Dczq79I7t7SfXhLWZR9WqqEIbUQB5SUFcfc+fxK47qYm0lg7MZ25EZGizdLZ8m
u1jVQLYf9YWjNozdzq6KH1R4b10Wmw9DGnrblPLYumoTfdd7hMLagwOF0GmPhVW3r45OLT2EvprP
p4lsi/LOjGv1ADr0W69yZ17CDw9I7POTxdR+FUQGpA4IoZ2kwJuK4CUUCnUROtYfwTyj1NQeRysQ
B5JjSu9BCOyEjZQShBsB5TCSyAhMyW8fjfh+knP/PtDWugn7VwvwNLVlzKUuoKI0gSYRjH9AXtLk
bLfiyXLpsjixNt1MLc7WAyLsfeirgHCHcEULv/3KB5pAfZP/RY2Grprh5ufBY7YEiPix9ipAn1ZS
kmxJDHghGLAnx85OVk7yTS9C96DpGfnIHukuwdAjF5u0YcKvo8TeInalcsvszS50SizU64uONB6K
uf63zsVCj8L8qXKTW+O2+tqSDjwzU3S7yo3kaSzj8JQbAL4hLDQ3s6eX5ciPvKxDmrd5dlKusWv9
jmsY/Hg7dAfeMC7chgwyo2ovcSI2mY7jBAysLO7NxO5XvAX6TwZLIT42b0q8hN0E2LUIH2DeGhve
Oom4AcNXXif6Iydwo+7Sjs4o6dYgNJvzIhXPi6jZaHGbrp1JGowrUbCLKl3uuH4gi+rN5iTqjmCB
mKt82YyHEAE+mDkdiLhvZhud/IBVyn9OjaeaE2vlq+agyQq64UVB16zTXhyYmxTAhyEkTkkkTkyz
uLq1H1FXQ37uQcbqqXYBjJRevRTKiwZT/0LlC+ZKpkdnyC87aPftyYiDg6Hn2n0QTsadkpzKGdWw
t4YgsKToX7uQ/Mg4v3aeyK5aPRmHzo7ul7vy1EBOm5sr6KbjtTLT5zDW3Wepd+AHDP9Nxo3zENdv
gI0VpZPHJCbWS3NqcydV2W4qi0RAADIn19jD9+SEgZQgRVPsQo2pTm7vTNoVn4J0i7uktD9tgO2P
ScVo3+a5860TLoR9OXxKR2KsRIeNJow/0UT62xo4zb4LO/XWoUtKCuWv8twCVKRZJFfa/GBpf+w9
P4T1Xtohpb9c1KhdiieOBkWppotOKGHuwvG76+flrvhUoYGrTwXBfph8dYzj9DxK5jllQ7Amc5nm
q0NWLHUSNOzUNU99pCaMHxyJZOzVG8YT8vzQU9BgctUbcxaElEHz2FuCXLQwfWANUayHovFJinea
vU0BY64dhJdlEyvBfqElrn342Y3Vuc/LJqW0O5pkZcS5ehtyxFB1Eia7WJD7FDo+FhxNJ6ygJzAu
4HJsFShgDFCh+6yLdKgDA3F1eVt9Uqm670TwrtmQVdxWMrViKEh6lq9e72XX4tMcGe6SPoyRU3kk
MNLOQZCS4SzOZLYbc9J7NNo+z91Eo8ZnJSCB7HCVMq4BpBUq9oBbRZw/a35annSqtUmIdBum4C8/
1cZjDDp95VVNdTI1gGNxqKMhHyxx6BDtFZ3xX+ydx3bjyLZt/+X2UQM+gMbt0IsUZVJK28FIJ3jv
8fV3RjArqdKrc2qc1z4NYQCgEQ0IROy91lzGeW4lui4TNWMTjYhPZqcck8zbpjF77F27OyeDfxu6
U8SUskRkltNw1hC1CIE2u6vq/Ai9E74UP7R0sI52GjO69uhRUcT033ktmYNZ+KW1hP+hLwWJTQxH
0IiWwYdlcordByb5Be6WrLhHYLIdhDneRntDL0NchXX63onizWDo47kG00nCTmvcN6Etbmqv+GQ0
kXGPjuWEba++sXq3eC8K41hMdUJDBvNnPENPD7wkJl7l2BH06JnBcz3O47MJydds0h/0sch8c8KW
RGktp7/nB5spADqdg0rG7JPUZzHSeNXb0UKb1dOC0DuSeFsRH1Ko6StOHtmh6/yGAQYLFzrtqrOm
E86g/BbEa3JgDGScJslZzEuH9vCoO89Rh2mysPOvPi5pGUMViyZ8gtqYkQyXlp+LKqSBI5yfFm12
t/CJ3rQI6Bwdf18XXnLMndI4U6bSzzmtljNyvO44NtptV9TbgrLUZzEgrAXvG5/KMPjYURM+0MGj
3Mf0nZrzQ9xgY6qt/DnozP7RApHi5CQAmYxDc73Rv/YaeTiZRs+4N3TEbXRNbxz4Bsixc+uD7lnx
Lp41yv+pY34wXeQC0yyypzEHeFR67Y94yd6LCpnO0McL01c4pDS1QbCPdJLN4LY1Bu8JdM45gllJ
0QoeIzB1cL/zAUI5XhiKHozeYGfvTKo699Ogh8wJ2o9uW9r3alcUtd62KIfq4FQlNUOumlmsB1su
qzhjKwKaB2SWt7PpfLcpaa3LXvuYA8g5Bn09PsR2OD0YTgVoBgsgnZseERHd5MTx0P1PevaBGd8d
VqUaWnefHujHQBpAeHlIXNOi8hG6t4lZ3wskEJ1nhucRu9a7jnoGjkbtvei73dISAI41DSSxZoFo
6uMTAufqnevwYyq0ckPCiUNpi2R7baY4WVBUPXhG5O/xNpobLSvfm0vGj2/JH2C0gA+zfc6xnvHe
jeP6EIaAZ0ajRMswV9CCiXb3mzjYlsESnjPb/7WIfVAwabHkOeep6msOXuukFhqZXGRgVQMlFz/b
IMemjFDWT4j9jUfRl+lBj/GVVyFJIWTKxTUCCFi+y+TZj3NC76DpcJKzqEkw0WwUSKJ2Nx1d1Y1h
nAhfSj8bMErhfRvw3eblFyokra0EFacGKskl09DKk+JAL9rYZh6Y52aqzPu4Ac2J2687DBplw3nU
Rgz+4JkaKqkYeAoPuErk7Yy4fupd4Z0oaXsnPyQ1oE1It9ZccGlL2pa3sVYsT23ybMvzbkhcwn7I
x+YZaQgT+bYzAaW0P3IXmYk9R8umgphxdDLEGq7X5gdU6ke4G6hgiq9tkIfneVBi0Lm/H2N+mIH+
3hr67hyAt9mmtandaEb4bl40cTeVvfs8d/zeY4xil3n1EEG1oyNNjRoNXNd88eth+Uz+GkcwhPKd
2kQgcusCK9ImSgQrvSyiozkZ9n1lzTXy0sVeF071yWo762Ecf4yj0T8sbYiVoUQN1FOCPTOX3KUG
4BHGnBmzUxh9HuoSx46Cj4k9Dbt01PUbM+4f+KHRyTehawQ9elG3CQRwUA7VqKzAKoHNHMkt2QaD
bGDHgX2a1GK6o+pTHztaq0TbI+c5oLc9uqmp3+Vj3G2asfiQm0RQIDS2Prv1csgXyyV5G+NAWd6U
peX+sEFvr6Y+mQh5qom6KP3DGOvIbcs0eU870L+LpZzcs5qj0zC29mzffleAtqgaanqpFZEURzMV
dIgIErSQVkU6FNQXAFTFD+KumPLE7V2WjDb5yhFp2RRUjoIgC8s2/XfopsnDSiP7oDYRew0bgTX3
YfGM26kq0KwNcKJSj9+Kpeln1Mzllkqpux7mTD+X+qCfM8i/kFK4JBpW2D5N/edcM+N3pmjbp5Ih
shaanwtX19/HLh9FqBW/1tQ+iHqAsnMoEZ2GfBLT1ZOV+WfKKMPnZabEVc2kxkGLhmTcAIcLS04Z
BhokzKjEgYpw/kJh9Mkam+kphg1EGZ04adNFsNyPhNE4LfGoSQZSeGkH572tAGAAQT/xlmiMxUn5
te+893BpHmN+6vvIWagv6t1Dv2A/oc3CtL0LyM9yosn7Jl2yZiJQaEdhdpPpaJ70AvEO1bjg2W7R
TpsRGJsom+4sHbNZFLfSOVBmAHL65gj3IDimu8yyx9skGwpSWfrgKwQ1tPGVS/qbI3Zl5/4YBZVf
o89QvpgIsOpMB4+q4zHRlyL9jHDxY0hz8lQsPMXIbPzG7ZAnlL4WPnL+RG6fYuMDIklMR0WrIKun
6EktoH9hv1l8cTTHHGKKAHY1ViK+VYu4p8FRR9ZXVcGN0FkaWhhuqr7/aXKKvKnDB7LNjEOqTf0h
of5KP30g3MClzWxp2rak04a82sAFGdeQLRYj36PEqiE95jR1h26gn5VqTPBsCtud6PZ6olF/sjVn
D+bKOziUfddpQxuvjnymQHQmD943PGg+qRBiWbdwRve0A1py4SHGlA4FZcM6ObI8XNujuVLOuP8S
F/6BuCBcC/fwvyEuoFNtvv4oX/MWLo/5k7egg06wLToxjoVVFurYlbeg+3/o/NgF8kr6fr7OfypK
5jv/+z+2AW+B0gCP1H1pbH/FW3D/wJpo+p5LA4zEE93/T3gLvIw3hkdPeJ7A7SiooDqcMKXn9JXh
Uc+ZLAfaosHYjRA+hpzERxmm6fxeu+yrZBAj6UyIe0a1ru71/9w2BbjmmC4TCiaf5fp8alMtSgPN
gumF4y4c/QfKo8wLWiYW0SA6pjhAt1KFBG7bdiK/yIvXaiced6C+clEhp8cIoe7UFMg0pf8dFLF8
aCYX17u+errrfa43q7UJ/cOq6cfPAATQff3+N2/+66gUZNeb1dqb+1xeWasJfZX7RGJd71MY7Ued
WdNWy7qbSjTDXoWq4mFujrqNXXpNNZ4AabVXLYTb/mU7LZ3mkuS6wMU0mJ/cqEerO2dYoo/Gs1q/
3vH6ZNd7Xu4u/+2rf/B3N7/ZFxalt4OoeZaGit7Vq0sqbCafST0niRpnRCokoUuu22RJMvdVlJbI
nddNk7IgvWQaaZedvaW7q8VvgYfJz//6Lb75UtVmob5/L4QzT5EUSrorUx1VkKvKgU1sqEHlJOIt
sgiOWnUQlnkVrRuj0i93VPvUQy6PU4c0xg5rZ3TGnTpOZ7VP3Qz89FRbEcVBmRabQdgnrbwDdCQ3
X93PHO0HtxfjTt1wPfjV5uVJ5a+CRITJ0O6U8MSGMctPiprpRYgSjwapxNnXQspt5pBwylXeQu1O
5UKJatSmLeULFJxLQPOoaCjsRc1BrXY0SMuwpp4f5cWm8wqqZhJKqBZ9i0hK5zvbGEEfHyDzbtX+
+Pc99DTYA7DU9yiDCF+UwDn64QlpXL+3raaknOcWn80JXZ9auA4fhFqzgLseDblQm9kyf1zmysPQ
yT08IkdpaduHyZFyTJQsLL04GhDxCdJdUaIpcUcoOpxur1at+HFy0A0x4q83aZlxq9JR5WpViatG
YgpunPzBDX2HqpR+Vm+sgKbHuUK+Pc/pUQ1mwMPXqPIxW5rCzO81Ea5FkriHxJ4x+19fvjASqM9A
kleuPHYr+fYVaV5tqoVizKs1jHNnr2X64UjlTicqJknmYtNe1OVnREWMqd/c0m7nU0ADWPNqWFP/
Te81AvZsAbi5gcsh4RwJ9iE6BnO9nUYR5yu7n8ZjGNesYhLEy5ZiaMxSUxzR2It1FQPBnJm7QAGT
r5UpAYk5UcIRWuKBh+XNi1Lfia016x6c50HtUt/Q9bsKdnTU+PEFCyf5NMs/VG0RgkeRm4Ra1sc5
KbV1Q+wwkkfMonEQ3ighlxR3+VMd7kZ7QV9QDrBqEfWo29SazUTVtDNp+0SApEG8vKiY/Anz00rp
lmpiHbaG1f/wUIYS8hwJficw1znw5KraJpXkyfBSUL0DulttsAh1VqsBJrejWmOKFnMwhbdKgmMU
BTqqLpz4YKRWj0o6CiuUnSsXqhxilfCTktTNUlen1q6b3uJXW3uJXtSuvg8/e8PkbqOy55AQGioa
0kWCnRUuZ6IFu6PaFYWduY/d8kCz9WNlZ5zvf79Zj4kvb/b39qTTlTInrdpc3+HlbVoRIa1uO9fH
qjPMG4pGYcobvL5Ltaneb2VX9dEeBmz/TbCnGUtyhD3EgNJ55+rtCiVvuoic1I4SGJxL8M6BDKvy
2E/AZnozSbevjld1dJRp6wMYmKWwVl78L79gedj60hkeWSRCqh+1XNh2fsdI1dmZDeTORMoSr4sQ
8PBaOECz1bdSevW4q3VCtH7LDDGOESigpJM6PBMcwmzTv5PzYpJ0cXFzxe+l+EstdA99plbXRLvG
cMvdwfI3ldlVGyGPeVeK7HJBmGiS0ydpSCE6qn1BMX8h5CChaomoTC3g+5D3W6LSHKMcnsLidAzK
uaZNOJ2Pak146ABJp26mm0Y8YWDG41Z47rqsF/TEeT5xOEhxpi8XpB4TxalP+TbUDa7fSmynDvDL
ti1hqIWPTCAKCc+hCvvrAG/kF6kWy+yxs54BkZi176zDRRjwmgWiczJhOLtoOmRPOvp+V8ZvlWdX
IVrXuMYWq3u/9YwYMT61FrUIQ+Mj4lD4G6Uk+v4m916hvWqf2iyXgjgHtap2qodcN9U+Kwkj3HDu
SW3ZXKGpB8mnvqyqva+e57LqGaNUjc0HbOzarmnrW1NKtKeZM4PZTs6N3j6WpjtserpYG9tIrQ1W
a9JqHNRnY0GgtVlxnGVyKNnJxPrWKDhr2HLnZVXdzknlHl8tVNKscVcq1GGUF5lGJUuoVbVTLbC6
/Mqz0JBfcNGQh9v1MWpzeLR61NjXR6q9anN25TUrNRdJCHUrhiZyO5ZPcn2mKMBrbcYOgBgGKDhT
5c2lGs+oVapBv5IrVEqF2nyViPGvb0b4wv9R2RnqTpdUjetzqqe7bl5ufvN0ifqVqTuRX1Huu746
Xu/y6lVe7nh5DlFjEggDz4RDwEW/nORFr5WCf7UdmPZA4C9BUmqfWvTy1uvm4nF1UndWa9fHqk1Y
v9Exc0hS4l52KLiwqlUd7zjTYPlUmi0vt2r1svf6PNd/xRVRX4dZRs/89/9TD/m7O796xuvNb16i
evCr55fPqvZNMWcKLz6Y8sdqyJ+tWiy/195sYhUjRm0aga3Ku5jy2lbL0cZ1YTu4eQNn/qF2kWrP
5V3Bf693ebOpbviX+zBOo6vvU32l7mep8cKb57r8l7+9vYdVtq7d2v71in+/UfXa1bvAe8tJSq1e
3pW8j7q5sZI/b7neXd3HMULnZgAkW40WlT8s7OpBcqE+vBE3DpxnY8x3Wuo+kUjYElPcDxv0vQzy
8mE408QWu1YmFTlyICTUkE9tXxeXnU1hBCSG1iTmvLmTJR95eUr1JGpbPfyyU23rM8JBoyCQ0xMa
UmtsztWoU9oZqax32UwyiOZ027ohrtNrkhBBPomh27oSYm0jD2dwi2IY7tEyPhlTuxFz3R5IUkjw
zzYEj8kBNJV9tMdqLLmokXaEy3rtydTEmWbYNuh9++gvOuZKuRbVOWo7uWbHg9gz1QcJh9S7leMn
X42qEip0ax994XrO6B+vtZNh4kvI1RAPrTBZoUXGkCuW1+9QLtROPEDaejCJBaWI+c6MMMVniJNx
vUfeESXQvB8QZhwnuegxNd3E1AuRUXXHRM5a1Fo+tDdJwpgBg7SObYnFSOD5sW0sAzir883uYdcP
ch50Xah97tjSzzSQrxPCHdOpRaRStpbGhWKJ1mTcOWujTj4tjedtyevmcuzJK7FatLj6KS5/pD/P
21KfhCPHVeqDUWtqoW7I0PuTJRVApJaemsvCzKJDu3i7QJ0bO3m6ThZZfhjlmfqyqvbqRXw32+Sv
z2M0HKFc+gyaY95vSPvq7Z2vnHd1i3oCJwKDzZdBhUj6w/5c0CB/valuUPviGli/5k/OhtrggMwS
Q4Kb2AXfLw0Rte96g1qb5EflT3B5UAz9+n7V2nUxyGNAfedqn9rsDFn0uW5f1pb+MQJwviMY/s9b
1Q3qwepxcSjuOtc2dou85Pby6srYsMBb8eempi6RkZrsKR5+rcxH17tGcWHTUZl9LGHyaqrulFnx
Po5Rnw1MVf0FjdZB8dUVaR02ocfgyKiY9YIzIAcaIf8oREnjr+pv1YJW31p0vXcQ+oSLO5TOCrXo
c+pQKxRjiAv66nICr6nu/zqRqdMRvdVpW9HBRKjszcfMqjc0UsejJadoGHXw/v3e7BdymdDx/Xmz
WlP3UfdWm1WgZ4f/FmsVZPefirXCp3r574q1RfHzexd/77u/1GvVw37Va4XxBwxb3XAFglJZrjV/
12uF9YcwHaHrFlIFA0gu+L0/67UUeR3HgBtHbwj8oQ39tb3wcW39D9/zqX/QVxYGcKf/iI/riTf1
WhuxOdpp3STEQjg6VMm/1msdRtq+W8bDoclga3dBuO7D+hYUaryGwejLiPdPnfaSNtY7TyfrB3JL
B+0KWU6auKQyeZnNqLOlu+0VHyv65nrnPXuDlx7DogpOQ/0y9dnt4Nktk1z3Li4lxTymwYOEVFDA
xH+H2tan4boSA/z/rCSCfpZFWhftd7G8j6WTBnLjHYaFR0yN8bqyxFfUx+8Bhz5mhsXVLRzPVCII
gXnQt04wdlKXszJqMWEM40XKRJhxhN1rfE0McGQzfUt9eh94RGNjdX7053dD5j83o0OWb/FMmvNL
1Lh3rpN860f/vnWj8whCYuoYEuvNXWpAYqg6+Do9hUsybZpPS1Q9Q2F7NwT15zZr9jM/6laHPYGD
/INtRQ+9SF+Ghhfv0llFDPxShh2hPCUfs3DNR7dyTuhLmbXwOaUhrzkUzSdEwjSZdlZu7sm8RElZ
3KH/2OqGzUzZvsMI9ykbgn1ojCaZMMjsQpJB62RLqsRNrPOxBS3TOvAt2yRwKvh1ASjbnEyeLN0y
ET+btJsQ7PKt2unBs20sioSGgtog/WSorJWeZAcdcEkIwH/Cx7etdO/Gntwvgei+BzIENB4WWAMJ
bv4xx4CQO+soQPTvqiNFIzLaXb4Y7rJJ7IaGcQTnCfnUjYuOYj2k9iO0mIWv0zzIJ07sABeB/LbR
kP6wq4/hzOdQQSXZ1pP3MenNedUmtF+pwT62IQUaKnQk9a5pfiLjqArnxhk5ew4Tbj/YQHE73vUF
5mVrKbZ93aD6pc++Af/5nkoEnXXRE8ZYFi8tpNRthkQAVeJdjKtnxd++8zDw9gL2eVeKj03nDSdE
Rt8DQmqxJPjPiWiKTRyeQzKu2wzxfdSP1LEAqEV5suzsDsuVIeYHbTC+m813otS0d6QzbTCpkX/S
Vzr+p03tu8HaIXZq0dNdIxD8IFAbPSi3VstrHR1xA8zmJhoKior8WALfn4gyG7ZLTcT1or9UYtA3
iFceUeOScq2TpDGFH1HG3KUx36/BB6Q7j6j5UPoZIQKkgli+GVmzTSswqQveZrWDvRGBfKqmGzOD
RhCsGQrDLSrMd37XNavwHbP+jlwZcWeWVDs9hj595v9EpR7F+bvKlIboeZ/ZBAcG7rRaTPnDq9Ob
LKJ4kTvO3TSnLxMd9ZVp8qk0ZvnRGaUmfhXYKb8E/aMhy8KBM62IQkHU29zaI4cIAiOU9XQ+VmGB
xRLLwCdUzt6mK92Bw7QlBKuFVZq4II8lf7Bg+M5PTONHt/b0fV3lt9gXJ4afz8KH7TVUxOkR47Ok
31Kqi6mXr82az7rnVRAW9WI3xqYfdwg5nlFd74zUgJRMb9gT/GiagTFARMxHWoL1tydG6Xlw6iyR
YrnjdtdLvlmGoDkuydVjHXwqmmg+9HyFwhbPZmNhVAEmzS0kmAFFWKEqTom35XwKM4IEwWiEloZI
1RftJ5Hyf12BOYVz7T5q51uPs2fqCqiR1UNRcQbK0eXuaqQmqyrNv6ELsHHD1zd5xYmlwAizBk+b
mdLLG5JoTE+QfHDStpvMeNcjCF0n4CoOeSsTnCt8N2ODSN835W+2r2DcxQhMEk6WZdN8NUv/BRNU
CrE220AMnDZBPePnr4J9aWskkmvTvguthzRajg0e4i3yr3jtRx/altNRKhDtz6N1G6OX5v0Qc1W3
fUS9CW1XEhdcDNIzGeco/nPvHAYnPQYs6MfWE8rD7dRphFOSX0HVptzoSfpilXmwjrSi3A2Rczdq
fIOD7bQEobk9cZKFWEWz9x6j56FE6bQ2nFV91vOGEkmfMI/KIfT4ouT0ljNHpqmCx5McrxFG2npK
h+1g4NAYUsJ/R9t/oAe7s617wmIt3EjFrVkF3ymUM8ozUmKJkx99kaGR4NtKnU9jNyIKEumyKysy
peq5+lalSJ6K1nkeuPiuXSvip5fBwNVMxNw2h4s8l4St+Tg3abIJ/e4dwnHi2PsfsLzeNyQcrryu
42ThklKXSjgqYGT/AFE0wkiBzt3djzaB4Xk7xysE2fcxsjkvHzndFnZzU1uE1agLFg5koGQaL7TU
2gCwBxGRgW8NqNHib6Cj7gFgfRV98RLZ+T5Z+s/UdeuVYWQ/dI3fYo78eY3WeZ+D+t/Gg30TtAAP
PJ+5J6LkU5349Wlqg70zOfuas/2MB1ALCeNBkXy3jOI8jvo6SHTOwMFAml8UbImr2jI44oS/6D/B
3HzwFkSqUTY/LhaQsaWoP8f9QlI9pjwyRlJO5RPuROHyW4bP0XBxQtfc+ryvwmN8keRf9TH92FT6
UaKgY1BDMn+30vWfKJPIIAkA5mBNWaV2Fq5B7ti2PayH6tYZ0V6XkDgah1RqA3d+M3W0UF1ONn7q
3vh0chnid8XOaFGS5bGOAInIESa9tLiNbttXMr1SaM/tQNJT40mzQm8+Dn2zrvtp2i3yBOlObsQ8
nSuxbkF4yIZTPQWrOoTxDnYsXo+IRHBe4zubbYFB8w4E5jpHCrPLBa55dTnkx2OtEA59yuToiy4o
fmdjD71hIEVce4Zb/wndWYrSsUfFBeixcexHumJAE/Ro5/dcKSPr7GAZZvzGsEFzqicNY8c68s9W
SwmDZpi+iUApI59kHg00Sw5d4so8C1yP4OaNu3nRP6kjx7fKkiMA6BQy4KjA0yomkqyA0/o7u4Aa
kC7QJButBVQYfES/fsjgg6zCO598cA4kJpfOJLrNFAUP5kIiSZcAE4mQ0icGtp8SmUwTFz9Jd6vJ
LHZhAepoenrH2Q5DBIUkAAqzKmvxIS8ZKqUawyw3pWWGYIuq/MrFGbPrDPsdH3lxMF23O3Xm9GtR
AwU8NePQkuGCHbtptu40+EcLnY7XVcaBEfjnqAZRB2Nq07a5GhyPx6bxje2I7SHTpw0tJvls75xI
fA2Fk+y8qsKzHDTUxsOWxWVbb4l+KwYScQguDI4RZs8EkRykQv3pChFRTJFS7AiwJZKmN4ZLE9eR
ZQyFSbj2dBUwIdhhpkMSZ38bf7eL3Lor1+48LrSTgeDjjr633dnZqWav7zUAZzCsrjWrPflm4+1A
fLoenZuF3vbU2ndGHhHDF7sE96QBATF2DZkxwWS0z80CnIvMeFaNZNU4nvLsvdP42a5WN+BssNdk
wpKfVyMVXjoDZlcvOTHy+0Tt5DO3v4lbMqckQiQq7mDSgEM3Q3PlzkZ4K9zutuqjft1kMNbRKoW3
SBhutdLU9xbgARpkvQsjydpGro2pBgU17tmnwPmJoTJ4ahfShFt/+F6WzXAbCX24XR6zyL2rahKH
rIxiEv/lvRt9AULgHi2CwWI6MTdZl2QU1jhgvFaf6MnCkl2rVcwADHHc7EVtUbWgZ9SLZWXQN0xk
TUd1WNVahtexEOFJICA4JSUZspMpPhcaxgKoTBSJe/eT0N12V5rwRRRIA6MRBMzrNhYnc0sy7w/F
1KCZh734smqT8D0LUpMNHJ0rralMkhYDFLNZhPt2bOMNwxx6A2Qh7svcvKVjCv8uoe4bOsVabZlj
zHTKD7HkTd5QbQYPapVatPLOl82x+mDFQbBzy05smahgV807iYnrjK05UpbRhTtg96UfSA1w2qRF
PN66QUQCpwkTaW7CO9xszsnwfOdU54V7WQNoK8hK1CCLy33qLj1MEpAAR8yd9lbtQfPknMC98uNt
qmndt/rZsJxzMCbDz4oXW0168xmCENI+RweuFgTE1fr9cBrJwT3PmnabLIzCZeZr3LXaXZc7p2LE
g11bY3aqZVSJ1hZgzACV7NWms0R3FnqlrRgZm1FuNZ+zODFu22WKVuOQgZA1cvI8fI/Qt9gav1RL
uIcvkD4iSE/pT0yf817Q1u59Z5sVDBBoozM8d7FV93zakXCfX9UXHi6ZEq9TX4w3IU5ytm67loeU
i4PFo7L619l65mt0VcumP3R5W+zNYCvnqnE6ext0sM89QgqMG0xLBgrGdszV6//n/9uGp5suHBJL
f1Mt8GcbLG9X9YdWTO+dpb5rBINJJoJWnP5gsG+2bbLq3egYGMs/RLe9CSu4vHUwBq5po4P3vTf/
msG/ZsdL0R+ymXminDC2vf88ZTNBdzaUaVs/wOELLxkk/xUq/kPti+wllIX/uva1+Zl9Hb82P18X
vi6P+bPw5aBT9C3LcF2HE5nuvip8OdTEBBdQl0wEbqAk9avuZfl/cGxTFPMtm8qYJatlv+pelveH
bRsGP20XHLGKjPozt+rXD+eS6EVQ1t/8kEi3+KtOkdQxxzUMz9Y5GVGgc98cTim5x4mx+PVhSEt3
wynxuBhDDSvboxsLrCfOwZZxYMUrAkFl40Qb3C1NpOJgDOO0yfH0rEJmNyvHyMN1ohFYlgBNKYmM
38ypqE94arPVTkfyva1aQnWHAvS2V9LNTQdzM5Zmh/e3WWdpdNu3AMy08IvnwqjtnM5dt67bE6VE
h9rCM7Ex6uir7rvevhUSKznnNwzIqHvYzil1N0WkE4y2eNKLVP5kerrs7VaORniLeAH87VC0n+zJ
uSsr3pbB+LTPvlAv8zaB3e+nqe4284wEzY/Eh9nSQ/yowZ1nNciOsRRuG1Mn1Llh4rAE0ubp7APm
9E9lkp30kFmV1jvdGhLrcnLJbysWe4/suT43ZGNvZ4+rfU77stcXyuMQc+02fTDD8IsbZMaTF2Py
Sr1b6BTNMV9mwp5nErEpA2rMghDtwG0jixV/X0Kfa6rluD/UPy86mXkFQ9jFdJ7G0ay2dInTpyAU
n+OKCe7ZalCOj10bbRvb+LkUYlwnorozMtMA5OWvqe+3GzOf9VXTxl96XMehZoIjaLCp5ca0nmPc
6GS+55zrdvSAIKJ0O46hl3RkxGtVFCqapHtS8xLX4Lvf6WaHHyHMNsvEWdcBhh25KPm98Iej4dYq
CB+HHW0+NgP0jLRv176fRpuxj2DPD+Vqdx+l5h1wo3GD5v6Fxs8mE8dl0C3qmGV+JsN5ldtgEwJc
6aJ163XbzCeu0BgVk/qHIU1fTj0Ttw6bfO0k+UPEP3KtiXQ90Z27kotTb5qPBGmtZkvApe2JYabm
Sr7308B0ex0HoHHpDa1hBeDKSgkmZXx5A5z+0fTy23LGaaZ/a6r8oaqZXtB4oUsPljNJ+FLgOnyh
knUzV4y2NJQg1H4sC8t0+qV2uDqIsnzqMWEJr8g+pBSYKBLlHVR2KyJ4kJoqCefaodepQMQSIR7c
oxa+n6xgGwiGzWnAOx96KhMOdpoWE1KFgnKXDyYdq5oKZK+HeICygxVq1TYH1wO4ocJvRUhjzm98
VQ3ToRxHe+fW4tAzNV/72jjdYPnckOxGiQCP5h71FyT1GtBJBVYxTsJnbNsTDsauZk6SvyQe5bDo
1I5evS19A06/duxCcjT6RjAA8Z76ph3v3Yb0cd3di6V6gsnXvQNkiJkUJyROwg9WlW2nMX4xzE2Q
w4zIRudAGdpDDNXVFJr9QzI/zbPVbrOJaSVclece629GcEWWBmtyE+J9l1WU0P2qXBPuwvArFdvQ
ovWe5DpVwrrGSk1ntU051aTNEN9U35rMCR6cOxgm3dG3tDvqv9Gukuc2QHnkugZhsgmMj/M4lbtQ
H97lsYCRQ99rYEq96mfTW0FhK6y1QZL2JnBLkMna2G5Ht36saVzfWssUr0zGiau6m8NtZBXNtogr
e5+XpEQYM2enIXvn1STjMXfGczu3uyBluC76jlJppN/75AvvsN6MdV+ugzh6KqN6obBWPGGPqFdJ
l7+QWmPsuwVM1hwZ30V81HKmWONT0CaHYaacQ2/P0FahbzwI4l42/jzeDfOjaSWnTqLbLSty1xX5
I16gfyf0AZ6jCUTOLJ7ikPbbYCKZdPrAPbnknJC/PBg3hYtb1MtDYpzQuWZMqk+VSd74yAtQLnDl
B4fwlW47bfkB4WwDw21nzdOHxMCv6xogKAbH21th1x3mPn7EpTjtfaNEZBB4XDdE455ME+111Yd4
wD808sRvGlOP/GmqtmWGJiGHwnRYyvhko8dbp0EiuzJ1eutkJEqFc3STeQP5yqMDzmCcOOlwHkX2
ucjiNuaewBzAdbUvuIYknwFpPh1r7RRnrbMPB/NBIwOKDOqYCpZWkFCS1fkpynqdAgH/TqPkCK9p
IXOV0GitKc/WNOsnJLLOho8CjDCD5aj2wWEV1ke/X5I9ZS3/NA91dbBAPJYJXJOkmEmoaGx3E3c2
USryVTRyodbq5SUSiTiqDWYc04ED7fIqCxJziEEB/0bSbL4w8xnm2mFipFbr2L2Bpur4gEND13ou
dYgZWh8dZoaRiKbNx0m2wGk5DRJdCMEbfqFcK+QszNZmym+JoyP4GF5yQmF25Vyjp4JBnbE3cLM9
aCqk4KZNzWa2H7DTwoj3l3Mm2Ych8rkbg0oSk8JpP2rLuZ6osqph1X8HoP8wADUMvqt/NwLd4ZSJ
f3x9PQD99ZhfI1BP/4MRpMc02jEcNcocf7bd//6P5ok/aMW6hJ+Sfab7luyJ/jkAxSijM9OELcfl
3LFlT/bXANS0/3Do4fqep7u05FycL//BAFRlF74KDbR9F3sMiDdMN6zqcqT72icTjpO+eFXZHxwI
D5sa0tK9lpTJqa3q+45zz8YlB28f51qKc1E31r1J7EkJvjSpHuxqiZCbYuntUkZCFawZ4TTFrbw6
1tCHVn5ftDedMZxbB/ArCpl670fDP80G38QzOrJpTEebsThtZZfWzV/fQl1jdxuWCa8ZXxWXZTpL
Wm5SJWfgW4B2hmFrrnpf/BAl/NZX3/XfDODfzoQv/9xnqq8LBBRMhv/6z1F9DQbnoG7f1BEj3XJf
Z2TsNARYM8gbV30Q3lcuMvYUsl9gxf0/ZVO+mYmr/8/X5luu4Bizpa3r9fe3GFNazbbd7XOvfcB1
mG6MERFqSzhnLkJk7en/UXZezW0j0db9RahC6EZ4JcEkUqKyZL+gZMtCzmikX/8t0N+9M9a47LoP
w5KoMQMINvqcs/fahzpmNxfnLV4FaOh/ef8oAKp/nT8/n593Lzi9cVq5n97/iJk8zSQHX0os1kwC
7sOGvaE1YZPXReRyueu4orhkGtPcWYOGEewgdy4NNy4GkACh6v35Jf3+FbG4L18uw/uc6dzRxQ2s
qut2WskSbyRjtCkMUZ/+/CzGJ8ECbxwSloHsxhWY4Kkjfz3wLQC3tq8DCpfZoNRyS+bdo508V8Gw
Tu0uvNLDIriZWzrTZm/sFcbuW6fB0Qt/wjxVFrjvbLTtYxIL9//Wori8NIP1waRw5ZRcVBv/Pidk
3ZtWZIAdaet3J2AGYGvRd2F5KwS5j7HQ9bVNRu5fzoT/HnZYgKZHg80F5P6fQjaI6OO7Vql2XGcl
V3svW1e6V27+fNh/d9RNbMue6+jAP63l7/+29bmtmRhpylsjWgrIOW+jKZlAZJZR/+U8+tTouRzF
fz/Vpw/YFjpuI5mpnTsxJFUZel+VvMPwqVaWgzRhYm4eR9NfQkgvKa2/fqHoKziuDYHMBib4eUGe
opRW+MAX2nR00NxaV+y9XD92sZNv2WxAmfDOgLzUdVUNjx1I981U93uWBvzimpPijpbWZki0nTbY
5j7NHMLhSCjtcaT7ruoHUsNSktaoyHoQ/JtAiz8aYsF2WmBeBxNKhqIJP1rEEvspvW3cclqHqSRw
HvLfySWWqrszlPZV1DLe//mjvSxVn945NBcHkRJ0DfM/p62Ltd8sO764mUmQoTHGd4AlSRUMeVda
1N91erOqh17bOL332GYC36aYboeid/xxJJPVLh6Im6hRqJI9rMDyVm45+BYGIj+MmUX3nCxmT2xb
21DKZ7K8cZ15X7FvJIvXJxrAOklTkMvVfo9zdqChO+j74BX1R8JeTJ00M3n581s2PkcLLyeZpXPt
WhYryX+fvqqJl9npLLNux/go3ygo4UOd/BhL+qbt8DSDCKBlT24kUvxxD6aS+aP8mICd6V28rUBL
nMLyHQyXdtL1LyYOHb+pjC9RMBsE78L686SxtZWkWdDZ29DKnEdPBXtP/5ZobvSUjx3jHWex79Qk
JJisZl2fT2CMdNRMHbkrXotvRONvIsnvxt6988rqqVMnI0Wsg5GLoD3n2ux0ahTC4MZjMofe2ooc
cxUPOG5Vf0fy7BOalXRkPlfmCrixeNB1+eTK7KFJpNx7tobEoFCbrncpLdkmpxDgGqE529mpLL80
B66jIn5GV+IaFWNo5phu+GQlwN+c/kyPBUUq1b07Dd+nyqzWWlVMGyOsc44dALQUV+6tg3Eh1/Z9
pR6FTqMI0fU5HOJj2op8O1ZPdcxAhfyYZaqZXQm97lYJ6Q+rSTYmKiTt3ihJyiu971Ejv5dOcyvF
o10izclr+dU0bLAb4tXJMcCgXT3ktCMR9lj2qnN5kKZXT3YIeCGRFM5YNmmPG1A4i6Y7Z9H0l7Pq
vwuXK+l1Uq4BSbEd59OWbmxDqeTA90jhzqvycef2qbY24vExGGm2oTJYB1lR/GX9/+2zSq66EuDZ
ciH4dWX2Gs4Ob0657OrPrTXcqTL7UKjXiMJ8akT6knr261++Pf/d+wAs5UpgeIbn2cL81DttQ2iq
WqbYe4m+w8mUs7YlMF26dtO8SaefSTM76h0UiErOt39+8v9uOjGBmcv23PN0y7I/fXFDRT9p6Eve
rlO+EgkDowsmiphTbVt15hWVsqO9a4By/nKYDYvj+OsqyRMDyGKfa1kWh/rX40zUrUZpynEWyrnx
+IZtrDwnoCCcxgODsLecmmEt+65jKjfftCyehCBmb3b/DJ3O+Nur+e9Vn1cDd8+lWW4gI/30ahCT
zYYN3pv2LbsgfVk2wirdgEUjktOd+GYOLZBPhqBMR8ozZFYfEzQ4wWh4LG2GuVAi/T9/MubvPhr2
wzQ2IAEbtPZ/PUI1SX0zToF2ZyKEXWfwaqpFro037LkKpw+iZOCO1SWgPNuE+xpkL7lV3k8O4Tst
1Nd0BNO2Z8h8hf1hQiBO0qRj04zkc/U7PXw0EvO6g1J3w1ak340DqYZBfg2nFclKMBLNyEP/+S1d
tjWfP3QPAS4VoeVRq33ai4RC07Qgstod4Y1k5PhdqG4MIIKbAocCEg08gX2Cs6S3BCzobCTGoxXA
H+Xyxc+p1lrdfoMDVq1smvDgYv2hqjofaqa3Ac3iO0OWbXVohX4aBtZBCfdRN0saejakoFHglWy8
k4dGYi9L3nAoDqHFZXXE+hpyjMoYxsKf37L4lFjNldFdKmPDspg1spwtf//XTg8ejJdP7tDu+rRd
d1G0j4g5cCK8dWgOTz2o01BG4hANZGeoAjd4GX2Q/+ZDcYlInxHanu05+qZgtCF6ohzl2MzIdUB0
Dkn5mo+1WgG1Knlse9tl3zR3eGoiOMsZTIMNAhX2P7bl5/BeV+aSoShNUt3sPr0C8RBuAIwiYSFV
aW7zxbMsGKEELSQ+vX0YSvv9z0fjsuv7zwnwr6Px6Xs2dNkgwnJqdyGmXFrMU7M2Z6PBuJIP2Kbd
fMO6UK0HHBy2QeIuAjocQI586pPu/OfX8jmu/f9/Mi4XaVYhw/m89LlTL4ZJqnbn5U6/G4Q7HYWZ
vqgA8GBtTCegZot3Gy48zB0WhMw452OZnh2vOnhk5M688FNA0u5KVl5HqQq+0VuUjbMG0H/Z4yQF
WHWRfiMXN0CeWL51huoPXkj7K6ht1+dgPPKwj42r4Gs5QbaOerA3eKiLTe7GHxl4sXXgmGeieIOt
zO3XvJLNyvVQ8lhzMO6QALN/1w+RyRLlWm7uS931tqOn0OvqL5YI3qBKPdkq4dpeeRunq19U166t
OopPcW2tRRO+u0aSXf3l2P53cYecYjBhtKWt09L49aRfKoOlr4r2R6Rv2AtLhOA60IeZPf2fn+k3
i6TN5pPRqCAX0tGXy/m/vl5tltpoWVEZVWHxkVT1GkDdnqXz1sUwvIqA8BU5alxRiMc/P/Fvtrz0
wjAMmJ4QyAc+F85gxlXlBJLluZAbRZTQSrmjOKRd+920UOzObuA7pgLhXKT2SoZ6vMnBYeOX0RCL
ZaVfOe67kCrezdVoryfIWDBtt4FtRH9Zdn+zpQFVY9pYE9hcUNj+eoy6MK5NlILtroiA1g71sWyT
t17PbkdNQvGPP1p4w3+7ev1mU0PHDxAOXGpLMmT+9Um9XmvHGJYlIfDqBoEeIw7NR5Htz7ZzCt0A
ur0NYVDzrD1dhnszcA9mi0x6QNa0skpxO5Il40dR12+bgI3mHE+PsYF6RvvbFmi56Hxak3ilXDrx
lDjiP5aNWHW9hGPZgposO1+vHJt10IlQ3QPglVHy8ecT57dnLCUSVhPabXT6fj0wtgf7lLCylgHZ
9dCZ10LwrGZBjnWPojvj/F17M0HK2t9O2E8j+mW9A3HEZhrJC2/XFb8+cdIaYWmIqt3lc/cyTOLO
cKgOkRul62hszpQrjD+oP9MxIhsrxCOYyNaPeo06PAhJqoJssrb0fqvjRplnBqN/PjC/aUXxAh2K
R50vsys/rxrDpJAQtSnfKE28saowMhXQANKqvaZu/EHUQYcy2d3aJvWaMz1UImTkPiM4akxUZEn2
YU0cwj+/KvG7z4sdMp8U1a0rPp/IXdgHplXomFAU0dx6zoCIEc8ha+fEZ/DtAOH2CCCD07oNIV4y
cIa/bdJEVImb3075rjBl/GCN4w+FGPVBGeFdFLRgvoujp1kE5bnRzcxKc6q9moiyQBY7MKL6TcF1
wUuM685l2BZ7CErnistE0bOFi8k9R0nn9S9tfV1UVAjxSIfn0HbdWzbK11ll5UGzEufZrMP3uY43
aU9801BE43VmcFmzmrk6MXdsa/YAfz5gvzleGKpsm8XYYS9tfDq/I82NJ1nY9a4P5dqaY3jZgozl
oVDRulSSGA51Z2vNRzL8tYn9m70W3jDGYTrgLRdtya9nOGIz2v2NUyMNzpx9oiuxj7UAYA4JGQDz
yXQZmuaqhycJRYX+pmXVEgu99X+vqailJFqcZRrxnytDhZ2gq1xR70irPDcih2Gf6vomHooSW4vx
NroFqt+yOCXCbP9yuv6mkY/8xqKbSxHj0Mv/9C03Z6bPiJUJM3ImDDcL/MEtvyVVGJ7ycKHWal4B
swIQTB9uq6iO/vIt/s0qAxLN9gTSMkOQJ/TrZ8BOqei8SNZkmhP0XXkHK1gnbtuu0CubfqP/9R1T
Cv2mlmRPqUNJg5OGKeTTtcaF/axAdvOcfe59K82Lq6Ozb0eaNtu4I4ah6DPwyLX3qElX5zQM3hGD
R0cHztUuHAPvNtHeCsCFG6IYiXaIYzKfBiu8VWaHcBsnfQiKdt05kI0zx9Ke3KBdV1NDLq/epicy
UB28GR1+paB6MKPspZ36ae20TUIMrccAu8VileUDU4RScgXUKXuLMX4qumrYxFUe7nMg8C+pEN96
O5IbdJYAzamJrkNjeSBhBG+po+2Sfm2Yun5PN0cjj4RtpDPI5xgA1IH2V3AdxBlIFjwkt1Lvm7t5
yZFUg3XHYKN+6nB6uEsGX2+/uNazmo3kR09fvwFH2Kj40aGCuCsHqS3uPBx5eUHN7UaBd5843rQK
w+kYKZj66Iqe28IA1zhZ3ityAbQegPNXnSnEufCyZ3Yy6oCpfr4ZTR1VjQIj23lfKYLS68oYk5NL
yjEaV7d4HqfkUW9CjH2wxLdEb05fIvZt+dSNb6KUGWuHmfrdrBGKqROqOU2qfEhi57sZVfN3PTXu
cEx+6fIY+rYp4uvJUTGxWt17NUHRxkKWkbydl2qTo+2h3iNdLi4LKrAumxs/TpsJLXUONyjuEbtm
Vns1YzU5MXJ76bREwdPnt8tdTjS7KLZE7lu6E99wZY9vurIkFoU2yeUuw63kFVzhXbboeJPlpgT2
8/Ony30Bgoa2X0BAo7tNUkueaD3CJF5++udmyMN+Uw305FxZ5VucQ1z2zDJGuzvF16EY6XWGsKfC
AH448T5YBDytK9HkNl9Hm/AyWEodCPkBNfvyExjhbJNlJmbBPpzPWtnMZ+I4zTKoz5d7mPxNBMUk
kIzndF82NkzqQN7+c1MXah2zV7mBqh/5ktDDBdya7tupgLRvVuJpBO+675x8N3QkeMBzB02fUlJd
IdV5nvgEtpHjhJsMEduDAJpuTIXxQsBJeWwjahmNbbJeVdo9VgHtfizruz5DZ1UmhXZrNPSOvbjb
BUR9+zKUwWMYpTACWtSpl19ztvjXE6YA8GmHptdybYWqeLhlm9DA09UQJUDOJYLA0cEKQQq4qzOP
cBhimg5kvAdrg2S/baLbyZ0o++SOBlO/GUnQ8ufJpv1uQzC19Lg/4qUHgbxg0bMpyXZVWTmbrjCD
Z3K8tHUhOuw8M6pCe5yfJ+LIVknYz9eFFszPZpoDQjG8u1xvmuf8a7bcKcDGH0ZV8GWonF1N+fIU
Agp4sLuCKFujfqonWNZtikanmi0Ix+WihqQkPtttbBFixE9sXQdqjZUDfAFUd8ceKZms5uTUs7N1
6vTrRanvuJ1NPB5s4Rk8mOiC8gZkf7hmvNbsJCHtOe/laelRrsyUrORIhv02KSzjQc+LdKX1tyjA
2o0387a9PvCe+qiwMf26zs5KeWKIApk/GkN1rU3mfByrdtuaR6MhH4TpeXBHkIv6Go7itVfDETNR
cbYH07opW86T0iTeHbtxR0QpMmu7it4jG7+SKULkiKVeb8tQ5pse1wgVdZc/zLm6m9zR/pInbgGt
FaOlNmrtqxyfMXnniO7Fxqo0GsdF0qOurN0vKrqqsWZ/Zf47bsdm7vatFqav0mbQvtxvg/veZBWE
tn5kWbXcsn2yEbSszcbEdBjhBWvm5JlE+a8sJNnXAi1dVqUPiVk2t66R2s8RyPAwzp9HNag7y42v
o+m5ErXxiE2kPCPafApVEzxB2Upvko480eW3TEDeL9qM+J8FHz6QBL6T9F7vuMhgpbODBywGwcPU
CZSU0SyOGSNQv0rMZm8VqvNnmkv7yjSmJy+whR/HlcW8rZx4YIKiMkf/Ng5jjmUhaR/UGBnXnojv
m7ZvH7rlxhjpH4wlcCDA5NDWe0nbufCGq6EgSaFefk1UlzzEReXbg04cIWDM2h2d/WB7r4j8Uuo1
m++imXKOCGdvLMlv7Q8+6AEO+KC4+LjiNrAd6nHpN0ikbhjL5asC/trOrTvGFENTb1jw7JPU3Goj
uzjyxyW5MHTr6Xz5CQY3QuA0W8tZS4hVtZjnjcheR5CRZzt79uqQHLFeerTGQpMQZstAVkbHxoHE
69uabV7ZBtder/bmvTflztGiv5ZW0Y0zOQQGGGl1FFWuEyWXeLsBTrpKSTlgRNvemTGaRgv637E2
3eqYL+EKrQPE93KxKwV/jZKBQj8gXexyAxn42Ug9fae3YO6EV2/cEEicCIK3Oe6OdkRmXVKTCt1/
twODaw59Nt7A0QPAoqBEbqmoyVF2xk0skDkbOk4fWRgJ6a85aazzvqGMWEkRb7Te21lW9R6n6X2a
BihSs2kbzvEPoot3eD5WUhvEpmgFr4J9Xz+2m9Jx9zOWh1UfJKc2al86FNeB2bwn/UlwHaeAWY+d
+IIB7l7Xpsyn/XXHdt4vRiQpTmpyze8l4H72kFouTq7qXsypu52HZapcnUndXK66TJYCgZIEE4+T
vhDgsBez/G6a0U608W40r/DnsaxpH8jkbpBDvs/diDIUWqYWYiNSjgsWDrHcqBMFxigUMWRY9htH
zcS+gYehGEqujHJ+VpN9C6N8xgVeHdJmPlhTdtcXK6EomdB1HkaIK2SVGFurmHdtrG2m3twBBPBl
xsjRmX5Qcd5VEED8yWnEOq8EHch8sjhsbFklb6sq2Cvr6REmNOac6ilNa7DribxPBHnZqhXAXsnY
8S0SAjZBrvtt7H53jawmohyR8px1d4UX3APTrwHET+TwJOxMwC8tTUZnjaqar6d7zhLlbuZ56KDP
5Yeuhfpj2T2zSe0cj+NbPNtbWc6GrzcTb8gyvhaVfkOrBMuouyt003fII/W9dn6P4Nwz/DMPOK+M
Ndekfl1rMxi7BofapNXY2MEYoQgp13Vl3eoNRiJyJZN1byTrzHw1lXtDAhTNZ8mpmuZZRdx40m5q
ArmwZBYEnBoNYsCe4EHYheADzBupUUcUDRmWbW8iVrRZEoTzQ+uwRpWu9aEVlr6GLo6lh9jStJ/v
9NajQjakuQpseyNM0j3Togv3UHZJaBwB7hIlEq76GOz25DC0sOdrJ+rV1RhF+FMtPEdDeTKN+Ano
VIdZTF7RCfwoaCUTJbVqVf7DTZIPqy1hAeF8JSQZMavTN9s05zMWffsMlvBrbVQIDJpmJe8F8XcM
o0MPq/6AJWGEBEk2Ey5ztyIuVZN4mpLu6LlbyIuVj4c/I1wp3M6m/YaKgxSbWgIdsEnAqlXPZdew
fSOBElhP3clKBCEy+vgqDU3bOcNwbqre8mMmn9j7hqMquS6RUX/IzbjZBYAzrVCfD22tvhdcAJNq
iu+6qTn3CTp+FUeOX9QVSs5hIrZk+aldPLShpw5QWa9p54jdMIcktI1WeYwdylz6jHJJEM5coSEF
iY5eUZerWneaDeb5wi91esYu2brErTZHV4UNKoMW5FIpacFf7lSJVR+rLiSkdnAxqKv6aGiYIIdK
r33dS+ujSX1TrXBLmzt8ltfO8oS1mKqfPj6sAJJvqQtbr6ExXgp3fXntUT4WW8tJvjMaiI9JOMZH
m9oda2RLjhASf5arUPextbdHWScCed8i+2jGedPH7k2ZpnszxF5B3gOxo2QKEhxZwxtT5VEtByFN
GC6AtZVMUTR1jKQz7ctJ7iKG7ajbh0OOR5Qh0PI/UAReuY2NvNluNeKq1H6qkI0MQ6CvLcdsj5cb
5oJbpzU9ErQkTs88PjSdFEjU8qxYZxHz/7pxi2MstZdGC4Ztu/x2uYsS/BQXTrKZGwgfZV0c5zwq
ju44f3UlmyVLISyjEVVtlE3eD8Eg0FCT5SjXbVv6RLMWR15ecSAT0HegjxwSlwt/pGfHLmyyY7r8
ZAzRjojsbp8W6tUlmQTG0/+kZhNk0eEmNp6LjBBpvZGElC1/TDKPpfLy4yCTDW06Z18XU3ic0hQ7
+vKTF817jXDROUD63wpyYeKq3zlNLUo+jfolqtpx+/NXLfKyI6eUgqYmZ5QUVHkQEMFJJMfLzaTJ
+DiWL1kZ5j/vdjvhrgo7afwBZBXx9sJqqTUCBIBKaVdNnX4D/BlsGGa44Jx64g7D/sZKIXxETntd
xzsXgzYzNJ34b5frGvAI5Wedpe0NPnE8DjGRMFRwG3NAmj5nmh+7uksumMbNWKWrxNOrba1VJl9y
iJZl6zTbMPoxu0ZwpMm3eAYaQmuLQ2LX+lYGkuLacskV9Gbw4JA4BLMHraZWzVL9+6CAzsEYTdaT
7r1PZgcDNho3KVGew9AVa5zPEYTEBbkFXwCO5+XHORZle7ygle3Lvd6FhdkvOLPLvRfAqqyNhOAj
WhXaRBSbTi7m5X4rKgy+FAvLS7ehUiA4WR7/cnN5+MtP+mDBtvBS9+dffz7Pz9vLPy2X4PtcwSL+
eeflH1WXl/vPw1W4NHyk+rga/ve1jZcXf/l/fr4SmNAv0pydny/pn/8xCiJ7M47ipTQJZASewAtO
Nblv5chlOvwln/6SWX8xSP/zh8t9//x6+QkpR7ZVqni6/Ha5GcKFz/3Pv3XCFvb0GJ0vd4GcnDdN
Xn5ru4JS2Q1wt3jgTC+//nMzJxTS5Uzg8+ryI2u6gv0H2M3NrCto+c0+qlvIbZBI/KasT72uiWs0
lLZfzbLdpl1CuERuBH41Ou5KX2aBYzIJcBjdx5gYWIRCQy5Qu+9ciBDGszjv0iY6ILWffXgaFlkW
RgvouRivbZdKHJwmLiqaM03rGTtRwbEdEFiZ6fADG72+m6Oc8emSsgaASTHtjfVvLqXLOaLVQZ39
kDtf2LFFfsNCjol4drC+WFBYBWsPacs/2rG7aaR5h2AF2edIDk9AEE1Jx55ks1nb6rPz1XNupaFv
y7H+FoxhdhVMpE6DM6D6D7qnjAwgTeFmS3o7xrYSH6Jmtne6Jx+KDnFRMdd7SqvbeSIM2+shEeF+
AiBo7iyjO2UNKX0u/qW1h9rPsgOsN1CtrIEhcFx6ftNjxCAummS8rP4WPxB5cxeLwFxVlsX+Kby1
ypEUw/KjExLmICYtrp8/+t4ge7Cj8HCtzu9bAR+wpqpImCKMKCwo7GgW0WOhI9awQ+ooSgnoMcrS
PeVW9WVUZ6UX90FaD7smdEFZgCq7BarzrS8SUifd+r0K1aPW1ROpPkO1jovxGCbRW55stbxx+GQX
WaISvtkQipjX5OmVhXcMG7QJMXsjoxhwbZk/7CIw9lH/FCHfug8BGayqODhp6FOOxnSY+hI1kqWf
CMGqNqmXYDZTZezruMF90KMGl+ebpHovRQg0ixJ4a8gQRgfZLus5NuxVry/4ybDBCYPNKZvCcm20
2DTaJqWtZaQ3mtaE+zaYf6BxTG8csSDLG/eY97iSJtkPdxbCszivXrSsao8O9HNmHYrdjqjL6ywm
GqkXRDSmMclz+bPGSzhKWh/YVIArQaUaN7PIxLZ0kmDfmtUb1S1ZPmCMdqFj9ufYXumKLV+hMZav
VBeui9Fp/J7xJoJ0AoGN3KEgJBtwTQtsiSLDwNJM8SMFzbSLl0Rs2EftMejv0DF57EzYGyA1ONqN
/dSbkE3SaTVpAEIxpSQq1w4zgvp1TJz8IbeL6oTViitRXrEPTmnZBui7ZzqJqKKiL/jnuMLPVuxb
SdOcOvpD7ZLPI3K3WVeE0m3cwX0djSq7cr+lpWrOdbBLgiZZz9K8USEdhnbUCKLTyxvdQP3RS4Ol
P4rGdTL1+daWrbdD++r5USq+DhlMmFbggI9i9vuKAS5lxXo24hdrRFwaF0r6SUnhRPwT7suwgINS
Z1tNy1q6HzHEbXx6tLHApZSVupVm1mwiHsSjz3VQql0JnSQiFWfuZiKZVWWueZOZjIVTXbC1xzy8
DkoW5kx/WzRgldawGeHoUNfR0c/mj4JRslbGX7Sy+lDDKK6UgQWOnby9y23kWhiLtqH0cr5G/Hsy
3c2NZkTfozjYjoUk96uLSz+KCaeIBhA8wCMJ4SmQcxIhhTDai0/onFy/QrDNpVMEW9GM074py3mX
dDG55+bwHsfldMcKiBCmx8zY1KO6itOkhvXZwxWYc/ugUc0ZKL6hJUTn0K7Lo9GzAbN081nAt9rm
+FoOmI0lWyDN2099cKxVMgAQSqKHbrTeA3ldVjdk3OrU3ZKMpkAkt3NpeARvWet8luzNGgjll2/R
YNXDoR6NsxM2FHFenzOjdHa2NSHLZKN8XS83mGgjIa+coiOF2vHETqubU+tV6fXPG5O1sbO8j6CO
2GAxhNjo3sDoD+MrD+bU0akskKnIGJYO40CHESDNQYykckjVsUU4f6SgHHEeMr/IwwDkl1UQUZCz
Ui27SXMnm/DgNXRWzDhHj6AVGBPDYVM4DuDvAvA3EY1doJrVWLwJA3ZJZVUxY/LI9J/bvrC32OkY
C4/EkUdutAXJHiJzZbXWpoTGkDfsha7epmKODk7Q81iEFQceOQIegQPcuyExt9pUCnaTu2CHdKfL
jrGVlqsiird2HLbfh7z/burjGigDVw3S7UAJFQb7xOlHaVqHybZ2UzrZ9EJJT240gthaEjHZwd4a
gIkSahkAYpyRpgLRxTXoNTZDsYWS9TJ3yXUUMNQIhzzZMcvRON0weuSq3Id0vbYor5qJzBZWWZye
cL9E+IVmo1yzuUW7YxYrbSRrfba95kgwsdeYu6IzFzs430yPx7RYHs81h2+KzmxTh22FsXaFGypZ
kxcLCDl5ouWN+cjbqsI6e7ProawlsNEx44xArOFmIAiZHYPnboZ8qbHcbLryMo1kejXeRu2xw3yN
8909p+wAw0xr7hqr+h6nHied6NPrMW1f0zqJdxPNl22p+q2ka7Zhnxz6cYkwriH7Y1unxnUkqEJK
+EtDOaRHwjUYGbBo+2Eo5u3Q9Pj8RnMz0aknGVrFZ4h/m9bq7405RD+X1NBxF0tMX8XGZvqCpSO/
7xkg+QnYLMK8i4IYOa3flgIBm9ttTyMa8UMfpu+DEVZrsAcCD27KgCezvmWZZ+7E0LDG0uvaG80c
bDpngCPYNgf6MtNBLsSbtnHwJFfBAePqjCpq/KZJzzrWXeKdoOgSjYGmEjWWybBt9Eg/Rfd3QytA
J/G3Xhvgjm5rQQ0bTObZ8JYEek2Vye0dqBj4h4xX96EEa8Bqq4NSs0dzj3OrubWC+76xCGPOQj8j
o+EWjULxgDY+3bqYm31DfWlUUD3KJFHXYxR/4etWP3auYlsvo2LlBR9mn+SvseoJJq40CCfLryjj
cr+zzfTK6svxEGX0GGqHzI5xMD5Ioz66xFs33uj3tXRe8wn/JiJAuiQOtepUjmcc/A32ho6agFaS
DJJkb5r14DvGMJ8tDvNKJiI/ZAVbyIkH2nlatp3q6Ksc+0NGnN5dZUfhDTPTm26s8sc4U3taUAZy
tOwDikIPhaUJtyLHtt+dcaAWp3r4RkOivU4BVzNRQ1oZFd5VkgMukgpsXRKPB91oFd8uHfuGBl0m
YZiFvzfc5Yh6mG2x7ZxqHVx6PzAkoXgpwiDeX8iSAdsUyYl7pZvfY1dt5NTjSs5CYyPigAI36L6a
Vnljm3l5Iw3ahQEe+INs5wNcvO0YY1ZKp3mrVZF9S2DdTkyWfWBou++74V4K2d1MSYMt1TT6bVVO
5irMuboGAAbR7kU7aC3eKavZww7Fa2NGhIHQvERV6e3zyvzmdLp18BLrerQWXstoAThQzY5o9p68
3FhBnASFo1xxysfwB9Y6GqKOM2zSZLah2wy7TC/tA2mvxTbMOrUQjRTwM9JFg2DK6CeMJB2WWyCu
kA6aITn3rLpGbMi7OJZypQe5s8qrRGzNgo6IxggMocm0sWNhrfWhVfsZ7NMBKc9hjjLTz9wMWRUr
xdDYW4tWlS9LQqKaVE4rO5ieo9qQRwvHwio3F2LZmHvbwm2y9djG1YOR5RtCExCnom7ZVTZBjgyq
YszhOesW7XGiMNrJdxi8GXp7YEUakX7YPY2PPrp3RbTSkVW30vthiKA/9Bad4daSq26K2fQNSYX3
2eXyQmLPNnS5jOq50DamgKpAJPI2VxAXl/rzOC+ghMQEpjXK+KtJi/UgXO9rOAT9dSM3RpREt+GI
WSRT8DsZtOdsLhw6KhXVHRUtjDvE2tZYF6dhgpZkUvglLRkakWx2VhzvEGGiOLfHQ5DC+KxbZ9oO
hGz4Q3qbJLVz09T2GvHJ+ESCcpA02sv/Y+88duRm0yx9K43es0BvFr2hC4Y3GWk3RKaUSe89r76f
UNUMqv8Gaqb3vQlIAqRUBBkfX3POc6SZrYzRXtOlCX1BmX8t1IqHkjjEx3DtYKbh6kHerjZcmDBo
1dewAuQhJKHwoU+/Q6PUX6X0V70UoWdp83JQzdHctpDrZSTMPNSz+BiXOGAktXwuyrk7hn0m3cbp
XmcyBghkCcc4NbNT0XOSMMrfZAhOrkU8MB7KE/045ifNpJeLCOZhFR7BGC66/hpSwfwseWucBJiC
0qghXtUVVKOmwP1bM14gRKC1DWJAD9rjpVOjHqQq+EDKRutkiVfWXgeYH0HUkjvbruu9jvv0wIpi
ubXq6hBaR68xpKyfNPWtgdJ+/fPC2C5IM/m7rhSWd2IOcL990JG7BTNQtNxX4rmPPA/GmzqKkODj
j4kxMVPrkQ0NRGW4x1Z3XIeQ9N1ZaF3UQHysSnmtlAx/vTFMjIYHduxrTvBijvbZrCfzwR6omcqF
LWg8d9B8C+0i6brK4hm6WPoDlNmDEnden5nrvmRQ7CWyCFJYZOYpEpApdhrr5kYj6HoJp2uGbmRi
SdlA0D3gHZ13VoR4O6mn76QBm6vMK3GYj2gbjYa1SmCdj3GDrbYgV2aI5ciXADVO0j7Lo/qp1BI+
JUfBtHRYcvwfShn7rVaHjzAS6vcwtpxeCKNDYpZQQZUE2mvzmIAuIDDrN5bvnCIqLNo5TQtXT/rl
rFRL77AfIU0nDwcQ02nrxAvLIEn7QosqbLW4NjezRFrKY+D750VoJ8upZz6YukqKa7FUHswh6T7y
jd+lYzfgIhDH3ZKY72UYfQuYNy+ASZBKlvUWMVVFtLYyUTKWtbdmRUEMsDK4VSuzOYb9ty36aHba
ogH7tQ5NoNVTwvifyd2yzMxe48eOH2Chpvl9GnabfqI6bBLzbe1ABAwVsndlavckx9UsRco3jLE9
t4SVeLEgfS2qSP275NOupyfepJLZuKleXOV1aE/FmMznMKz2JBvL7lIoml9yCm3KKQNOqsPBgQn0
unTAiJU+7zwwQbFDCjmlUDpBzGQicdYior9/GmOEy1BN6Pr0/L0S8IfO6py+M1evnZBbbFL1LY21
zumN4W+KlQbJgNL6cTHdCyltjwBSVo0YrEHvddvkHN1igWE6sMn6MQnw2N9LKLluaMkKaHwIk1pv
6n6S9cM2zWAF9yQZnQBaFMa3OQBOi5sQdoS23FW9ULdDP9hkwSJWeGCDCSblivY9fYeJTmBA8IbU
pgfVJ+gR69r1t66iwq1YjtM91hXPODKLK6EnlgnO4AOHBvWl9sM0bzEsGEjW6YqyPkOUgwiPudYK
bbCEL6i0Q+lmifTZhF4nyVT6Amu/vrY2eQ01LrSIHFaXCqEBRMIanemG5LJgLOvanWtE71ntTibJ
3ma90dVK/ZnELf4R+NairYWJchEkiRSFRggqMfeynMGVPDP/0cPh2BbC+1zMvyKZWUgxwK4pCeS1
61WVtpWwnNfRsI61kLUHqepNFzVVwUKTJWoD9aZU5MTjef/46pZONhetr8xvaSVTphi7pi8471UC
xfWm4VFPJpBqpZA4KKeShaCLqZyDXsEhr4cykktGMtQS6OvqCc4129yiSk07S+O3ZhCY1DLjp0lF
z1MvtHIzkcftuuxqMdtk4WLsI82XpA7tOGg91ygZfskakdqClcikYJXKJmwfmD6eUbtK638zDxc3
ptJ0NkbpyZtYsuVZ9cmaTN8skcJYS8BaQxXkRXKs2Iku7gsNgusMT+/WMFxaZva1A+6FvTD2pB6W
/a3JYigDWYQcYhDUp778NIiGg8zDvq8vFslt4loLhkdfLzBYGyH5BQv2XkdIcC1ojMLx3KaM0Rsq
x8J4jQXLZLxYl5tGjGe3qVeiYMLZ8DkN91ysGV9DS28iNsp5LKUd9juSQFRxopZFJN5ir7ExQqkO
2fHKAcjOui2m4mIZfXUoS3g6bde2J8Og5tT7+cAhvNpzmFnnPGEOkjBbS9JGs+euv1NBtdysCmKZ
uNsqppy6pCw7LD8jQO6ttVnFAjnFbJtNZbggiltgretdYlP2mEgZO0nOC1cdKuKETT64qV5o/3Uh
ZOQp3Zts7XeccDt10TNMN9PnMMngPlNC+TqF8V7sqaEVe3JD+RZV0lec9zlbjvJ3R9O+IcI6dITq
uyQ49YDEzvQNLf09aY9RFyCsIMVyr5kTCfS4CH3VDL9kuTyH6Z+5LYPsRWZP1sWYfwfuaksQ9a1U
xpozW+xfyGHsnKivYdVoKYUs1kIH8o/KOVt8s+elySooX8I15bk9MiwyhZTBQj0flf6DGQZgnSR7
Nabt0rfGLpN6CQx0ytUxG7aiUO49DPxk3SifrZGKfiLGMK1qvUfID+oyGYdtU6YDDTpHCXXktQx/
JKOtrqKqLaghTPBGdZpu9IhvpgGfnJmj9YgJ9GsL20ikPB6shbXN8um9z9tkH/XLtS6hRrdNfchx
FjipXrEhXOmHzQ4Z1qQB+K2oB5KcYdCSqb9CiRGNmvVcZSBRlTGNtq7NBKeMlrLTTOErx0gs4mn1
GTnyPHjE088Kb0+dTR3/CFS3AvKmG7FyPFtLHEAqLx4G28hVm1DZGCxbMiK1o8KsSJ+Rqi2E8Rzy
s4ZpXX0XF8GETwz0WUqmZGuop4ohC5zMbBaEayRpMCVkiztA7vgi5+2rYoTTDmNftalXkTQ71k+z
qrPQV5oaFUnNua/21v7PC9ir3zWzNWZ/SeMzvEi27GQuoVmrh7hVvqgpxV95q161UIxP8dKYvhQn
R2OcUp6vo+QxEhp9oGp8nweVC9yFOb2mHjBvSV5TqwI4PZAlwRAsrR/rsT6698hZKZjydCeXANyz
Lt9F8Ou25axdlRKAj9xwaK1Zw3rP4ZERR6Odo/P41VOuDa35GuYtxfkEuXjO1MwpLKDnoLqeU6MM
iqEDkt5l95qR0IZ1GQqPUWlOxdDeKaqW7SwWSAmgnxGKwXilV7aj1fY2RnAQZxltWh3Dk04mlVwE
BqaLicG+CRc77uV414oP4v4c0hs2GgbzLqMVWHFhSFG6awAaHIDb+g8hu1fOkXnt4goc9FyL/rJY
HwbCNaCkEcbxGe8B1q3Byas+aORK2c9LpNkWvVifMn7LwCIwaJgkv1XoadZKPFqkktfsCTdFxC6G
jHFobjS6R93KNl1l0ergL+cah7dTHua6n1qD7KkN3/KulpnQxGV4LMQ5EGfV2uXU0tuRzDS84x16
Jzk/xSD7gzkCZqzRlwvpbamMEr3NEp8sLIMx4bu+HEn5pmBPyQpq7rZrrdIqC8cUFrajibDyCByr
t33ZTz4pFpJrQpDGDjIy0tTfcr4rl0JaWkqFeFuioDoXtXAqlpZcXD3rTlYUgT6o4/w48b2MQYzv
tALMH3BuQAho4eLsFPfq4HS5lhyysObyjMRytmXOaVWKqfPn4DdHuklDgJJb9TIhm/F8ShZKRbGp
L1WUnhWZoe9Kel0upOOei2lwC/Uc5HUtBnU2HJnKN07btPpTqLOciFv5qSqpUcIJ8dGYsRkaE+mr
TOvykhidN1aN+m4yaHGwAvFfwt/hlU2hvIhj0I/ffd2r90YR+4uZ9veyQz9FP0xOiBLlL1oef1e6
Pn5XFfM9bbHstUUPqwm0wsm6HEZBV7adPGdHU1Y3qzXX7zwGSzSIMjh/vYp3g0LcijUsxglSdOSH
UVU48zi4kdTkW4FVepjI9y6xbnGxchOJdOdLpYAmHHEIouRUTn3L8yNMe+08PtIMYkAEFaO8c/N4
WUh7wy3bzhd1hlIuTqL6vKIat+PpBZ+c9ehxwWpM+WWplTno5vqnqLPGMVOjIaRWRFCkLvNlsqTo
1IpiwbrhVoZ0voxujL3GnNM1MTMwvgeRKYugOYVoMFxaa23bdG2CCQBv21pT97doadMHNr1n5EwB
T1MnTwI+3ij7kDTpjDtZ2MBNiX25ReTGcf9BviZge6Hqt0k1PdjBbeatcqbjoIq7QMXr9JQV60/N
/Z2YY3lXrUEJGvpoO+O7vIqjeJ5mjp/UgO4prtDZwetWx6J9CFtUc3hk6Ib7oq3ZsqzJAUNjdpKl
Q9Sy3K56pUBAYl37PKrOk161u2zkrsMx1O1NPRSPo1p2J7nLt2JTPSmawPgZZ87WbFsKml5zZIOK
S7Ii5Zn4zBvD/n43msDAsQjYSxWFT2iEX9TJBEKYNdm+geR5lTu+8JViJa6hgKpcmOYdiXxk+Cdj
0J1juTiwo6XHqsegsKTFH9JevlbzH1Ow5jZDrh9mPepOgwj2mTPD7YZK9vLHU0TIGd3qUYLyDm3T
xAJLy9eKueDQ3yKhEq9WvOv0DWar/FfGeMrRZ7G7dOOl6vP8QJ6QQOOZSW8IEzFwSy0Cc9YMr/SL
43QMa9V8V9K+YvvDQ1Fi/EN1aLBdgr3KzHL4LOcU6aJeq7tC6j7oCMS93PJMsBLFAzt5Mqal2vfo
ybkqHE5ZPsaXaYZFZ1LrqVLMhOTxYrKgArkxXFOe3xdsEFdJSWxof9pOTTtURKmU7MeFdOW+wW/U
aRPQ0GjiruUl6um3hXWagnwYNuOYSVuSXNNbiDBOFxvP4FwkoWEEwcoAI1j0aGIkU+wmAVtgbSnR
S5swdo2KLjxw1UscjA0DaDUrP3JwjixVjeRalIMMYFYdXthtI9O7MtnT1ewsFwjuin5Xm0b9UgyP
7hm6QDsGArahoxqJzyELzZ9KaXgEGtpFH5j0jZ3Ivxqayomt0DWbKIbMPly8BUqUWw3FCeReQv1E
i06MiHgUmfXbUTY89QiU+VzL5DVuGO80Jn6xaWl9lZAbOlrJ0ShCx2Ksj3WWww1FlckeyuIQToFc
toX+Cdy92sT6+CQL0bkF3/4yZOW8CfWOpi3kx7RqftUW09yzp6/YBE8pc5I8DMoc8M+oLuN1wl0y
4Tt401sGn1mWXCXchixKZN3mO4nLI9zi/vP1TtZ/D/gU9NDLKmZTf15STTJOaqSKR2hMbuQK7IPe
crVp93rODS9lpfjWt+OASC0298qEvG/oYmOTC2NxBPWPdlvThueYm5thb/aCmCrdMD6kpVojY1t3
kWRbk1V/LayIlkQSD3EK+qAGoL6TlXWgkdPRdwI73yuF8stEKvRM3opMNaA1jmGYLZqKab4B/a32
Qh9+z4yDbklIalFdIlSw/syrSjSmZR0r7G4YX+ltVxzM5ccwhHl2FQVlJ1AZyYFwN2ya/uE6SFIF
JDhRJIk8KrsuHJXnhtCJv/9Wr3neQYtbwPOOQyASLOHm5Vxsl2nBLFBEH8ugJM95fbNqq3oZ5TC6
TcqE5iJNr9ZE7i7gg00dh3emOsuhU6x4X0iWcc3KMH6R/uwihrnePeIWLXyf9zhfD72lGYxTsuWe
VUzaMJnt2xwRBm2OsictkhbDapu3NWSFhbmAhMwVfVjbMnOwULMBFhgsPxtooTVE2OVDXr5q7bzp
isnEX5KXJ23BB1kqbHIXpObeCFjQZ7uLolLrqkda0g+jBnPTgFDeWPKkbKnI+UpQbNhzwYI/XASO
GSpdR+zn1R8sellq6+WoU/A7dTWN1HeCFFiS2p/HlZa3ziL5hYSHl34whxv/sZ+lbS13RR7iDVk8
BSUyNLvts/CA7Lv32GqyYA1b/ZyhKDYzEikHYtkiCt6iG364nAwIo67jRhoUnyTkx6NYUi50uuqF
tnLA8qPtC0GbvX6uMk99XbQiuzeR0N6p3yJbFPJ4o9XUR1NJjz2t/XrSYNwyKzdeibgYnpHY0uIa
xXJltSOdyEx3h8xIj1g4NDaQy0er99Lxz4swSix78EAyv+DPWJMFbWONGzNZ91yrfIdaT7qF2i4Z
huxad6GyD4uZM02irdEN5b5KTz2Q/FfpV94NJ3O2opeYqJ0zRJHXWbdqN9eMCn9bPJ3/4HoLcz3g
gA2tHcibVLVX5gZ+uTxifTG+siYuRb8jO+wP0WAvZqQxp0rXO6CX5cug5p+phfZyTmvlFZ1UjMju
qR/pSFJdgiaqjO0x7sqzoY7CmYYBEVAMVrZa03YvRcKuq7nyQFNe9VUaAnU0QCga4zudhbTFOKbs
GdlFwTxLhW/NeGbanCgzCx0og5NM1Wda1djw5ChsQJjKIW6z9iVmKu6w7P7MVTl+XoeL3seQl0Nt
8tZu+B7r/rbUkunOajUdIVXsxkrRgMdFz5HViPuh6IGJL8Lq8pwwN5NMQs4fv+3/Ek3/H0RTWSEh
7Z+sye5n//lv33+CKE+fxfd//Pvpe/q34LOouzj5r2D9f/zN/0PWF/+mA/5hoyD+M9XUkP+mgdRX
2APof6CUmIn/QTVVtb8poi6BdTEUGBfAef4v1VSV/wbJFN2XohiAe9gQ/E+optpfjK2ENIDuV3QT
Iid+ZvGvhmZV0OeoedDdEBzjJtaP5Gt4tKXCc3PIAwMpruw3xi6Uvapxh3v/qf6iM39BLlKW7mJt
gCfPRDILr329ZyWC+EsqNzW8YzKKKblStxBc7F3xcwZqutzW4Y3G0JX98pP6UyGHDoF06MbP0u9m
b7nG1nLRQv/TNfn/II/+/T1ykFuYpeEF/hW41YYyI3nOjQBV4Quzq1s8rJiMlEs6qb+GdviBGTRx
TifvWiLd/vUPVx8JpP8Mf/jz01WulIFd2xBRMP5XuzLRZ3OTwg0MzGdr2os/1a09wwsRP0iJ+olD
ikabU/1JvVWhq+5Zw2RPgm8erScTCfG5qT31KrVH6YDh4bM4rVvCTAa3OyWtPV0HzCseZfan+Qhz
sbUnI90ADaiC+Vf1Eh/wXmxq8zvSMEAgIX7JvrPJ0y/qO1QjNikE9PF3jv0jAc22GbUOH81z8Twy
11C2KN4KwzMsF0irVDsQdEABMpLoDkRz+uJvkv8U/JhMMl1EGKRvm2771Jxg7kh7qCw7gEAf1TPh
X/Gv9M7b8efX8gd44m1NfIymgc6qB9n9Z2QG02E4p0Qt+On3EhTugJrMS3B31vaPvG9gGlnobIQt
ypbua2XFYNiCW3x1hj2zlt62HwyxC9lrn03ydVRblj1MRNG9wrT6zI4nT6/LhVomOkY648R7dc2+
I5WnuS0cq7u2WW8kgZWv7E6YCFepy8cRHZa38lP3pwyyua39pBRhR13fjtIui7wyxcwWjKY/TXwg
Lr4Mls0ZutblbSy4p4+rRPKz5JXiVWWgM9jGtf2Y9vpXdQnPPUXG06SA0rHHKkjwR/aOdUs2zDd2
0ynajWsQXfQ9Ze4CUJixrlN/5rsGITXQ7mvlKj+pF/ny4JNryIRq+urp70c/ZuiP5cgJ39iE1dUl
uffx0dyrC8Aqglmd1CMDdk/MhM+MmCwDAqsoMt6l3+GxZr1yXN9Qe1hucQ6d/CM+ykeFKniLQEQo
nVUiEpLENzvdGIcZZRRapr35aqGfVF32Lfl3e81nez7Jia2egSuOnnaLtsYjT4eYGeRDzkSKw33k
kyB5oKegPQANlIP0ExO3U5zl2wNW+Bx96SckLL1gJ6/hs3ldE5tb+5EKwDbVVrb6qThPW7H3CuVg
XKmehNyrg/Jr8gk9TIMmyN8s/DC2FbD/oZu9WC9rQ4TgBt4JtZBT8O2w8+/xhAsAZHt6TxkZnaut
fu5y7AsM4O0ioVvYTTiUuGhq59J7sKWBxOb1n3qAM598PQ9b0erhxq1866rtItCjxw4uY4EqbvtQ
jtj6L+LVH29Q93GKbBFvRCsfpC1Nm/S4BGEdIGdA5n8qCmfYxohb2L1zBqIZXkRnBDUqOsyTRkZN
SPF+588gkgPlPWvtfCPbSzBfstxm/xI72jZ97j8WN1iC+Fklzr22y8iJzkS0RViW7uFn9yN0OwRi
8nEct8trvZs9DEHW9SERJ7QD3cxWTOx5M0dOR3DhWRmeret47N9jKiLbeF9u4qvoMkZFPXWTzmhV
/vX5+BdMrQoST4YXZBmS9GDQaX+BOcg5Cyvwq03QkdpWWutGZqNjssv+1z/mvx3Cjx+jkf0NuQIW
11/DY9pWWAaRnMBAk6b740dYQACXaP5eO/SKS0FY6tp8/+ufKcv//ekK4RfJFlhycDMk2PwFzaZE
DTWf1XWBJBSvypKEnjaXKQsgRIMls3nmURB5CWQL65c0slRXMj8rZWKEqHfIzwV9q9bLvQrDMVhN
ma9aXtFzICFlJ4bIbJjPM2W9w3qj8yVI0ujwcSabaM39VpZqf10rdgZNh96KIyPHwG5V6l5U8vRc
rgqp0dOC+p0tZKb7IYLNF7keNEcnDQYN92A5eVkJHnkut75AwspdbgjREsgPbo5ZPfeaMTwxBZaP
Vo75KK1Ht4AhQbsOoMbqu8NslGzeIx5koVi/W2O1jbQzpiDDz7VfA/stbP85hjahsUlrEKqCNXG/
E5Euoo1at8ZQrr6eAaNVy3YjsIh18C84fyKlJ4TLlBrjJSF7+qHQ6DkO0FRbnd+0krCrxILhYmy9
ynCz3dZaa1dqk5+BPuskTyjTk0p8YgqgHpMR8WqJlIiDSq7tShN2mbkEWtNe9TzJCLgBe5ogP1S1
B1S2Mn/keyyFnKmwblxuOUbXOfwxRh3w74RV3ahNYfozkg9BJklGSUXj2HfGMVVXVq64+uzMUM9L
qywbXSAMEHXTySI6JH8kEQ5GHoyjLNhirzGbItJxnlLcBsIv9MnCrtTWuyZ/Rvx/2bcXv9tKDVE5
oG1EKHpm73vERlg85gmaLyf6C4Gdq6cWPCjCBe2zTpEwdtRoyGfsVdefyL15EuuWyEDpJJpxICza
RZp/N7N2W2tB2ajRowurX+o5/4wxJ9CYdHN3m4n5SMPoLifd79ScG3vlBl7VIXO07vXxa3XypCnB
b5pgqNbgJkbAv0HHCbzFTA2IE2UejOBu1RVHVmVXlQsIGmmqOFA9Tux/nxN5PQqCiL3L4kqb8q5i
zbkRWMWhzSYfe3wMWTNyhdphYkdTOCKrS2euI0IS5+8Hq4E+9z7XMgqoZcfMouXgA3zKIlzIBiRp
0YCtZtAvomESscOToT+NXIEljKgiVjZJR2mp3bqO/GECBFU7Pag3E1ZIDYhAxUFTipi/+BvwBP05
/7byyGcWhxNNw2aP8HXNnd5sAvWi17jvH+ZxY3XKqnGYe7tmgcyV9M5pNkiF3Q4tuoIpcULpQxtR
37aMqCi8Su0bd8c6P62jhuBnfDa76WAp8dY0RF9lr0Fyrd2tmFso0TBP6PvCIJ9EQVNLEkFxXmKN
AN0IwJ8HL4+HRjsoBxyKQFoi47QqKPuXaav1KhSXWhtdmBnNVtbLJUBiGXTI4Wtbk8g2KZv2JjBK
3qgVbvE5Q+pTafE/QjNrTj6MMSYj+lGOkLaPOwnbMrM7dNs1bklTEpPdAnrOYB+x+/OiP2SXedJS
s8mE9DCRMi9hT2p2KYAEA7PU2qgpa2+KcUZj9s92hv6ZImFg9fn4o8R8LUeSQlAR5fs/f6LFVvb3
X43yL74R6X7Fs4vgURKdolFHL2oJw4wBHT7yeHNiPTHCNJEs+CQfJN4lcfLFFs/rDfM05SIlQB2Y
bnesroQ+JhuQVpSM4bv8vAbye1p7ndse8yNCsk9SJrt9lzm65VqXVbA5u7P35YnvfnOYY2f+aTeS
h6W7OCgn892urmjAxXdhplqKP7uD6s9HRpLhqfrCL3BhDIsRTH7jGulv5r57igPsl5BVDc75M3s9
Iog56QvJRcWIYl7s3Ul1284xTuIFkx8e6yhjGrOjnB0jm8GVaWylq+lS4BM71r5LjI6MA+wQ/ppB
gYjX3Na+zIv529w238n4DsmUZGO1d9SBvzj+NIqnvUwHGdULmFDLKTOqHifr3fxkbYyX6k4hH11Q
x78YG2MjntE4YuXnIYYU+ar85B9ruikd82v9IDgXCgmUAJlK20agkvHI010yWQPYSgjFx70876po
l48coGza05MBqFvb6NJ+ytCYYLgIINsoVFeTp3R7Sd1q2B/5tuGbDh3xSMAyZ6kmsk4CXWvXDdwy
Bq2P+lxgtIajzJl5e9eGs2lfeLCRTPawtoG8huAuPJPEbQJE4TOsvegV3HjtEv9rnvC6AcxQtqDR
2je5xkTml5MD893MgMci2Le1s7wzky0vx5K312EFtjXTxwmhu9MbnzEWpGXZ9AjGlUDm82CBMvjy
w6OBk9hbgMj0duIl14pPi+ryWwsdpd23XxUh41/8M93sQQJFVZSfLX2H/5guRC9v07idrXcBqbFt
nTRtp78TqTUG3Bb4jviIERQV0RPz7d+ogsTMoyXr6x1rExuNxUrNaN4NmBl2l55MbNG/NU+4ri/h
mf6pe28Z6Je3/j63Lj87+qD0fSsP9Xb8TU+GNUP9xl130o/FJylQiBn71+k5wUuhOwg4WaB7fRWY
E9Byp3om6O0JdXrZ2wT1EnfxVdCspe5IVErDRaPddODRRJ7qaqfsWaNUXV1Z2uupZ9Ue88XX0bCj
Kaj5/+/4/+L+ltNHG0cJJXhzbxuifYfk0zRgOTbNM5DLJdryNvmnR3ZL0hsrYvwnpnmINMBMpMc5
fIgGjeQpax3tILGW2YdYZd3BpK/hSqFhsB8BLrFdkoHNVuIlWlk7OXoGe2wvfKmll9wiVturoxEe
TiF2ss4LfAforPORuLIDHqaKRGKPhpPcsWbT7ofMJ7J2lx0xBVLZ5L8RlKRvDyH4ISwDels9hPNj
i+W2+iJML6Sbs2NqE7wJb9xXy+ogYGQVgddGCGTOjOEr9dSA1KnuEAcIRA3Tzd7yDZmEFAM0YJM3
vyS1nZ3RPqKZQygBjQEDTezImC1NB36AQc+ge9OB9JexdNejxV1Di8pcwMs/HvHAkzNrTnylI8dF
m92xZAu2dTctZ3itqHAApzusnx3pTfLljf6cbxjmvBeivfL42ObHxFeeS+YKnnHYI9dZn6bCmy8o
rptLfqWfee/9dIuIQj1CMDYit3YtDu7fMHHAlp1U/t3xjSSUD97DlU7XLIN4N25GcFs17xrFFPzy
bVW585l1E8Bf0fDJmhdP4a1vbDSqdHUQf0F42P2tOwvvZD0+Dfzm7UHptz/iLVY+BimUCVew1BZQ
GU7t8SldfHOzcuhvAYd9yV7xwiO0v6Bglw6zX53YVP8iPHxBm34E5GmdBXC3lFvP9dfgakdOWPWu
nJLnbB8F6iN9CuGWh0QEJSSi5jw71P22Fi/6VT0aT9VLgXAaCR1YNuyi3HVa0P6mNSDsbt9upTcD
ctiZlu7EE4ZRCD1i8tVbdi8TEuzFfFkN10AnAmKkcOtwx+eOkuyt2ZNkU6te+yYpHvbG7Gye8Fa2
kg/sbQyDGC2H5HOdGIXzXqrsKs6HSt3KqUOTOjJRGPzyyFgFXVhaHegqpd9d80VVYTHC7g/qNb4L
0IxsyTev8sZ6gvSE9gVYWyTiF7ZVvKNei2UOgrCrINA6JEFCRWCdiKJFtK+ekLtLfCt/xtZVttx2
0ev6qzj9OeZUL9oVH0xXJrz2HzDsKIssb7kUm2qXXaNkp6BxQ5llXqPpmHxMFF75fm13bF3SHjsL
mQb6kcN/WHZRtg+n+2NDEAk/9thsTMPDisP5Yy0LLdg9241Pixf/kl4Fy6UjmI75OxMI5U06MwDB
FyKd8+3qN1cJ/BX13DX64LnEYaAon9boD8fxXN0SiC6/ej/qnOKV8BjcVrrooB5+2JR5lHE+Ionl
OaxLXv4818+RSRXuZNrG4tnClkPykcVb7+lHbzjscalLr/NbGD494HQUoFuFOzaVXa11B4/EhvDj
Ybsl4VPy6q/mufqowoP6Uie39AJKyNICLUjfH4Wn4CefM+QrrPSJ20p2tkvPqxIgLhpfUQv56oYl
DjBjBiKBuOm3D0/bEe9j3LIJ84dv0EoAwzg2I3SK5AW/m0/QiMKnMiBo9H1Au2LXVAF3gjELwCKt
yxclOole8WzgILhUV9WJbvWhWJ3sU8/s5kfxh4+a+cbPsis+ZeVaJA6SGEQb05F8aEhKFOFPPPOS
q+Usl1HcaMkW4py3fKjkc8MGs9mZ4PvCFt6csn37NNY7niJKYL4QtQn/yTozUPpUfPGb30jaZoq2
M3NmRqwsllM7bSDFOeFdZnq51241w5LYj/Nr8a2sVLFe8a0Z5CRcV2ufSb7gmQ98yAmX93gZ9W3I
Y3ERP1TGLTk8xVWkORFtNXpbWeO2WJ571atIDuerl9DY/id759EdOZNm5/+iPUYwAbfQJr1hJr3d
4JBFFryNgAn8+nnA1kyPWgtJe53uk4dkFb8iM5GI19z73BGTWIsoJu87/Fzzqk07GvUt9jsOXRi4
e8tegZejQX/DxRZdOuev7P50uOfv+J2IDvGHdXSMf6hhqls0aCnyt1UUr7Hp1ScfzxaAlXzdvGc9
Ne5K/ES8jNXJZXPIpf885pCNV8nTcDN8+3/GD3AXebyev9ofusZQIp5fR3+lR7QHpTU984lZsvsa
T7AMOYXW1p5Y04veEJK5x/Rv4bpcjdecMqPD5idQcu8sGEZnDLXtNYUUsdLWTnybR0rEdN+V6/gs
Lu2BgR+3F5CC1+IdvMUeN7L86jGtMtZ8WnjRazL/OClu2b1e2fSb++ln+MEfzZg2XpdP8yW5VH/C
p/hWXfAGia/wmL50NwNXQbRqoTzudPXXmu8AeeFQpvXS2RG7cdrtpj9+sG9YU4S0Mqs44EI3MBSm
pbOkvZLXsqQjzrbgeZ5aNz7NdLEAXMzzGBfWefr9A8tUl6FUBh4N3aEY4rTtlz/9ffj9e78f/X4b
NkJu5HkuuSn31jnEJgYbaPnbtT83UAzuiAY64AhN7qWJ/dGdnI0TEPuacJ9RrRSbwOzsrW/zfDVO
zNa38axNxrp7lQTExmW3cTLxxi7lAE3KSjc4pe+h954JC+JnQ6G2MbDQ7QaDE2T2zXAVVa3YqBz+
iD3kJfMjm5sHPMLUzqioDGgtkUYktcgM8s5kGBW6zDmjJN6iMXwHPZds216Ojxa0KfJ+il1rM2EH
lhrhO/D8TYufhk64e5TSCZaYzE87ERxcRrOJNZEJBaZdyDE2wmJYQEhPGZrbUblz0il5SdOd2wqx
NjLf2qWIpIlmiLodqUnYmyqOwrqt0YxTHQXESIUhYvduwkVaTIJ2TY5n0XOuN/nMICUYz0lW3BtR
C/HDtCJWuc67BxsYsW1zyti2IydkkilQLbKqPwWNf/Y5nKKkPbOhJdkIKkSLBoLTLrov0uhDwB48
KYy4OCZpnzPuf3J2d0W+wzjbnUBcHfP4TH99pxrMITYychzSZb7VaUknoikqWM8e4zF8Tkqf2Le0
3yVDcJJ+fBM105uXV/ZxGA32ZMq7i7LPoocfHIXWj2gK2rIBlMGgES6bUcr5C5+VFfa7CGhWInTF
axIJDaI1FaKraHqYYzRBlftW9m8SndVCN3uvCPhcWyMa9eipdf9aRtNBfipehqTgXG3ziZla+Lcl
QBVbQLfCU8HkpOJnQIm/bSexHe3AoPWdXw0VIFScEEGhs/87g1GzSBLuAjKUE1gfB5CmO8I3n1tf
BIc+M8COGTiQYm9kwxCPr3r5x2xIgLkF9TDEZjBNhYsDJNzCrEMvFBrrNAMiisb8YDaMp1MHLTXo
XcBdiVp1NrCl17E1XknmvnqcoQizmDYO9atSNGO/31tm7l+S5nOr4WaNrV8yT0v9iZa/AIGG9AqO
g/mkTPEGIfDQt1uvXxuC8r7l1NFz+MJdOYGzH/MT+H+sSAIlgfZT0hA3FSWqU6vnqgXmgGqDWnsM
v7oJ02T0JTxKY3ToZ7ITWZiVbBDEqg7Fe1hYb8iRYUIIFlgqJfRu1Df10JNRS8tgJ6xQMkKVtmlR
IGcr4+ND4rJUqjUdXZ7glQFBZiWob+3Wvw+1/2IggAJW0VFPm+95M35lEydNUEV7HTIPKtXRTdWp
s3uUNdngrkT2DH6UEDCHW0ph0i0nknQApIhb8E5624IOOgQpOsywSr3TYHEA+PFTP5G85zv7gb40
U4O5tgzzHh75TkrCKIz0KUqyTxzcFdMnP98GSh3tArG1IxvORZLpcJsxtzBIXQUzxkQvZYPILXLr
6DZcdVG/MR32bTFUvyCs7tOxe7ZalK2Dr4OVltYKdOhDOMJVaM3xucQEDSzNo5OBRYA0mLUF7o1s
rFknm358aDQjWI9QIau+d3hquTrtCt8eJa3bkUI35P1rVhdLpBO7GO7h5U3YvjgBLZpVZe++wm0q
skhfRVWuszh4Qrt+M3sSRZdYjNfmHjt7vJrweGxdw9AYz7F1N+wBDbMedl4IVQSo5joPZ/RH+fSY
BeDlrCL8bAs61zopnyfC09OB18oJHTz7E6gOkbfXhjGDQtWVANh0hv61qbNsLYkUX3lFlm1RnbJL
F9NJDieQkR/JRCHbqHfTgyzZIMCMDo0PwTBQ8iecWNyXcmPKlgK/utTa+XUdX9YPdeAey7Z9NMPg
OjXdfhg9Nm3KBE7Wdd/QREJtfsZxyXFa9cYKAU+2MmTBsMkv3glrAhLLu91NLgXoP8ajEEkwU6z0
+6enQ40gj8JeJu0afDzVmWHjWWQqAt+GXjUYH/AVUnhk6T0w5rVbuOXBaVn7ktBM+nj4iBS2xFKr
OVjz5iCxWCsPN1bWmee6A92XmcXDNKh32PSgJcqZ8sSOaZapicpquK8N4xM181Ynzm08VOAFXBS5
Ycyr0cNWyWglLYJXDX/aFTLBbeHyqVfa3YEw8z0BBaTexaBVQmIAN3VYPhPew5caxmrdOJyLJH42
fdDKyPRz6Vr7lhggVqsj019wj3DaInBIOeOOwbmSj/dSDBqBq0BmNhcn163mzxkaGW4445iZ1n0Z
UIMWqnkep4Im2lOPk8MENxr9+57rdE2KR8xcdO8ImMJBX9A3sWslFwq/q+/uZdTs8hb3FSQcxzH2
QNJYQhchZhSrOgKFOA9B+mgsWqqU4Xle52+5T3q9D2Vi23GQWSjg2LbhgMMBezZDAM+2UzJCRipF
DSDSXdLQ2ENDoMGMPI59wAVHkuM3/Yxe14wzYkSqYbjNp/o0ZAFC7BH5c2wDlZkxIzjsdUi0pgFO
oWZYnv4UYITW44RIvG7y42xah7IOjgIPwzYw4CYmfZ4zHPc23jxtRhQb+Br1Op9tuZYmr7+Hl8JJ
6MssRCyo0I07LVR5RMaWbbqgomWHAI36rdpno/13bAfGuDiSxqfBMN1tgDaw1Rmtg+wv0oax3g8J
jKDqoAP1KMnfWhmqO0Z9cEBYywyic+/HkiO3mftjOgGU5Clap5F/03iRsWliDhuWVkWRPrZa8o6R
7qs9Ae4w8/I9j8znsUv0nswSFnXhq4/qeGcP+NCcMVqnoSzhUnhvIpiZOmQEMUF2YElT+SuSB3a8
3OMO6NebIt4AvTEzgWCZWUPWeZgN4wyW/LHL2UBwY3fF1mp4G5difILO4JLEaH33eFguSJT3zPGb
VSKadjdEKK/lsS78L8+G40joLTYi/Ter42QXEHi5MDLXtUCRiAllBXMReodI7LUnNbYK3tV++8dv
W042j0sigYO4UZP0NqRPlqj4bXx1ayK6nyOzj2+GnkZBoI6oEe+uQRUgns96Qj1YfYUBqqCWVXY+
IIGYd2mB4nZio4FCkih45V9sh8qAG9vFNydNGvF9FIGQV3qe92k13A7OzggISLeT3tnPXSVOiDvF
6fejf/l0Kmp9THB+xpD9UjZDWwt36gm6zH99+P1a0Olwm5rxR5xF5en3oR14B3DDwrsEo3YXWfa7
icIP5Xr1B7KB3IV5aG8G0yC4qY3VCUw2E74kpimFh7HKAqfaTIOxRVTFTLOgc1uoc0Mc10fB1Mkt
+mWICy/796HXzb1ROiQ5hoZ3kpnuqpXt1v4JW6X3j4eqQn+i3kNr8k/Gfz4seY6wb9tjJj11KpYH
SP/8OG2vMPiZD0hfmYo5bnVnRqO9H3o3BzqRi/3vtvv/iwT/DyLBJQ2BBIz//h/R4v+bSHD/U3dx
+vm/xJ7/43v+GXseCIKphW/aFqE5DuKF/wg+d//NI72X+gU0wpJb/U+J4JJ8J+teJf/jvznmvxFv
KBZ9W/CrCfx/UQTa/m8M+H+JKxKEXHj8z0WBKARhq4tm478kXoU2OtKoDooDptqfOmuZA/cr9BF/
iZA+TYZN0GmYP6dle2NCydUJuNwAR/CpmK2L/kVdFGzbAhRF5QRmt1iAuwgZ4wN9TrMuI2ZGXWhz
IKOkkSOrqd64Et2w+CmRyTbQfKnRmw0RPj8znF/TM8JzRi25KxJgOXUm4MeBBZYLINhaUMHTAg3u
oAc7C0a4WIDCo6tK5LNAhh1ow6X9NrIXUwuEWGaohr3avWsM7umAuHFkOPJikKG36xaMMd85wOzL
2FGT8EfgB6dTbn9jO2Riz85U5ofEpIzvcvta1eLDWoDJXs1+G/DKTmfmpyiSu6iAUiUXyjK0Zb1g
l/MFwNxAYh7wxqa55699i0mo5kaJqteiXMAFniXJI2aJ+zbi7hOE7H66NPhDrjE+bfDP5gKCVpiX
GWHiunUzKNELLtptnnsFPnrOz/WCkxZwpUtARqt5QU0XjSi3qcarGMb9uIEyd2+AtxIQqjNI1anr
7PMSVRl685Rp8LggrZMFbu301Yr/2zCvcw+7/NwCoLXmDc/VnQkdG4FFtnAZT94Czib9aWARRyk6
mgpOARO2vmPQ43sJiFUQcmRuoBOzg29gCdcOOrc9RBu1iDVAWcHudmF4h7C8yVx9rZiNxrVHjJ/7
J/fRihiquQW3tonm7s6HCh5BB2+ghKcqQkm+gMMJgWEFQ4phnfb38wIXz8rgYVTi3ehNGCA19dSN
rfrv5leH1r8CaLohTICxGtRyTzpQGeCYlxKe+QI2bzFqRxrlCWhHBfk88JkdJHn+YMNEBzC+F9jH
hpapiAM1vYaeriqKdrramCGAHZ/HUG8RQIUbtWDXg0EehwXE7kFkdxdytqn/OO6P7gHtTokZbsky
WlnYUODQ8awXObBo31Koy0Rz1CDWV9FYMM+uIW70kbUrK5y/0vXCVVDrhyyhgk5llLBMzo4i1/1j
wUZe5e2BG0t5Tyqb4mAgH3t6mgb83kam147EV4+TMzq6YfQ2K0aKgXZtzOy7grMMXLMhzoE9oR5z
UBcZxP9lMiZJEHqXEwtwPSkscHBtEEx6lBO8mC15X3vZ9+GW45LxZSSfZNAnxyRp9abqxw9WNFFc
bXPVBuuspYlOvPoic/OjMuLwCD7jOaMaXqW+h6kVu+w4zzeZkd7UNdfuhPefwLf5PRlA/iVDd1Mp
oXcymtaeMeq1IiGmziElUpznq3DqD1EElB31S7LrfXlPYWwerG9Dkxukcibalj158K7bgQ4NQI7O
vXOlll+6me6CKhsJEhkGVkjtIcbAfjC8gCTWJNyPlmVszF4GdPBjvPRxzRobxvyEY5nLKPlKIQKu
m6l9nHSQ33qmiTc4LE6d7zb3vjUgA5nAD2cAQEblGisMQe3O899yMrmvJNpsCsAq+PPcm86N/0iV
kzNR2y8wy7xDPfLEJj2bzjaGYs27gl5bgB1BHhLsSnggmup6Bf5rZOMQsBizm/ei992dMER/LgBi
dKgy5+mPmMv0yZ3yzcwsZ+uNCFgnC6+cmLx2S2zswm31b0aDaE+wrPw+MfpNIz8b/nloiY4pZ+Q1
zJ9byyNRZggvDAp8vpvN7C/QYzTFGqwO/uHce4G37G9KbjTDAgORNptQlXQPdWwdY+h1W7Oh2wxH
r9hwFp5lyyAXtFZ763UW8sDqGd5VtMNwt3e8qT6T8XkUSfrBAQptfY4eUrox2/KneyKpaUOcEOPr
1N2MAqXwPNOdG3NVvqgK3oQ5XTJEJbdWwIEShNGfMjP49ymrITwn+Bm/jIzt9iDZkHhu564Dy3q2
ZfZSwrLfySpl8ivA06XwukJzLLalyRCDy8AmNZYIMAL2HNc6uOmgN8lQ2VvpBuHO1j0Y7hiGcBQp
nOFmw9D3nWrWvtMQpxNtih1pNhTJYVDuYzm9J35fE18bvwxancYwZVzbwYZosgDtpxWkG2UbD+4s
acxjE8Rc+wCbv1+HnhzfhC3nK+Cjh6F2q9Ok+FGtJLJWjj8m6AyXKAOZzs+1Yd4FbTmdCcyAxzm1
JfL9eVNnc4IPdpjeksa6cKBJnF0OKp7mrqrnYgvwwDoYbSTPHi4kWqoJtzxqa9yx8japj3ZU5dxJ
czJ4SYIpMvezt/v0WAZY8RzVvbsAcBffkrlx6BO3lUYEHsvkFlzi1Y4bJlMu5mTpoonRgfc6++JZ
20+FGqYzeIZqW9nh41DBcbSD7jWfiz9MjcMT0E9/w7WEWhLlIEh2oF8IAEp335n+t6wpqoXnvWWJ
DRS/ya4jPO4TEAQ1D/vEIYJKCyO/iaWgS9Xzuem3zmgMD9WwIC0KdkoJGkcnnLJ9aIEdCDiMi7LP
r1iTLzAqQvxBwqYS0VdzsTuDAzOeTN7Q+HzUe+b7+U60ZrUHZ0UMZKAdnljkVJTv+NfIUtnGM+tM
hhGs3xqAm25Tocn2uuQEpZDGXB11Bqhq6sa9xyw44qo6Mj6t1oNRoMIgY7gdumPLQLUBAgoxw/fO
U4oMhyCbBYqT1827GRb91V4etNl+BlgILUCpBA3h/M2JR4HC05QNnZ/oUAh0BgKjCDmMDhrgXHXJ
MxPa03puymJfWNlHbqDlm5kuci6RgzQFvYdAk3GgkycdEmKMB9HM3dI0zT2/Q/Iady998leiWg4R
TZqhxL/nt0+xb5MChognccBQdOQ81fWSypFY8bbLZzp5XahD48X5rSj32vPhbVVsqLzJYXdNKWKa
eJEH4stKPRknu6wvJFHO685X3Tmv/c8khqJgJctrnDMgacmc6YpzFLOtEzY0Njvm0vTNxtp6TfFD
ORRCpGFvYuYBVoSOJ2POLA7N2X5lrjhsleOqjWMY/U4p3ipoGLtO2YgE3SNoq5NZtcNfm8Gy5R8G
WSVvopysvVcyECVMkRqr9phfRgOIeHeYttSV0SEV1Nl2NDa7HtXqJq/kH7rI+OA0bnOwIYqBAzuk
wKLa3mU9PV6xHOkznL7gfrlksNe699PwwIS83LZz3m0MDxiuBwl7C/HvRKIw51TPhDe0UZbooXjo
HU9B6825ZuP4MvmU+vYU7ccG60FvoRDQec3uMPB3ja6qu67KNnkg70FmyDuGZ/WtQv6EE849AHB7
Cpz+KYepyoi9gf5ite1aJP50sApW+G7I5rMuVLiFy+LAGvPU3vMg28re87kEmi8wUEj9PHrjMeWv
4aQxtyLJt01l2yiePspE+ZuosbEllW0Fzm16Axx1o0v73V2IrmpMqnU25KC8wcAGJqs+2PXGZuhn
ax1Eldg2DUcBYI+TFUy3dUmI96D9jwEFDgP7fD/P7NZUgSKJAaeLVHIdVseJ0sUos22Vhg95NXx6
tTwaSUSEj44uRlP9ABI8tO1La4Vfi2zTr/p9D04iH4OvaKx/EkVMTvoeBv2tTonkHmg3XrrQRdLz
OaTu0YBlMcXOMXXDC7XprWGKY4S6mJHN7TSNhy4xN7HPblblxsWhiOjRhQZsvzstd7gi9yoNWLTI
vTF3O2UwSfbmF3dCE1WjFDAdFFds6lhtzQfhuA+OjJZoU//L7Vl0x+pmkg0ZUxs2GkOya+zmPii9
J05a1swAzSm84XfL10g6u67Hq5LgRV3w5AAYfZ5x8iSq3rqgk3Xbl+Uv2ViXiSs/TLo+qWx8aEV0
E5RuuqmE9Vhb3VnasBpTKwQQ1nLSOuG50IQC6uDElf23d8NtHKfQoaHkLKZboFGs8vpdU7B2msUu
6JpHVcevY3cfh2gh2/JJxXcuSCBYccTbxOfWEWy276TjkGjFP9g6yO8H+o6Q1DD+3B0QQROW8tIK
ouj4dzHZrXKLBFifM97QbBzFY6cNpqFWtRsNxv0kgUFPG5sSWVSEZiraliNscECvyxsEskq5YNQ2
nk7PfpqiREK5mMTVWjfpgfC+Da3HMQanzSIDW/Mswr0LmG2200sppPqDVDENAhbXefgywMBVlfU+
SfmGTH2RCE5W+wnl8tlY9zJ/8BlEXRuj2Wl3+mOE+jgHH8L3X6MELxlQ1apPHyA8fUgxXQ2q67Sc
IfQ0ezElh0bWX4427wbbxh9OwYIxJPCSbGWTdVtNwRNMZmdvxPYb+SYXTzuHzOqP5fBYqgU439xS
0G8DKP2r0dHrxvK3blU8uUNxSG6bjsMV6feOKZaGa0/AjFEd6cgKFDcwaDLmvjCWAt4NGQvn7s6w
yzsZcaU0NuWhyb5O+eyd5RTelieXmtKvUcXS6Z3ZM4RrxpPuaKyMB9YLvCHtu7ZfUrfMFVF9277O
SUObtw2rYIZxD4wEeTLU9Mhk9ymYyxtfpicv73eZsndu717HSi3e8VuTCLDO9kv4OsYBtfa19Vkc
0YZ5abrxDPeG0cDrgBaEjK9VMrqgQYVzKmX63ufmPTogXy9AKYZumSsePIPFaw6CFij4MMgfUojP
gi1M6KXrbJ6u/KY3glN6chdcafmhfedq6ODqivYnn546q0QUR7SQRCw2PytT7jvc+dR3K3w0oP+B
PjrWXejFz4Yvj6mPeKkMTzV7Pg1Fl9ptl5UouU3O1KIs77opOMRggeIqD9aR0O9Dkv3eMivY+Gx2
3qVhPnhB8olW1IvKA6mEfwA0b03PeSzJCNFj/WXCMdRGv+kG+UR2QpIjPgWiZ+J6gC+yVmV5DASa
1SpfGkZwAvIvCYz3Xh99sGsNg+nDV+1LzA1uzr1trbynrvC+VYKCbbaD56EUz6Ylv0NlfIHcOlXI
fevIZAUT3mQAXb0R5l65NzPy6JeLBV7ye50B9EcZPCYCJinIiTJ5I7KxkmDuHbPbd4M4Tm18ETXp
ROzW19MY4l50edvrUgLxRO9v6b/2yFvOb83XamI+lbtLBbxEpltvSgXPZe7i8QqvE8VE1bhvo9Nu
uKchCx6ufe5sm+K9N7LPitckCvPHvk62hLvcaFETWhVW+x55t2HSo7v9IzeMGJ2FtTEa1IVNdcJ0
e+ehOS3LZC8dJFdK7zMaCycjHDGMHrMsOWbC2se2vjCuhQBHkkB/NwEGILCj8dEiZ7RESNe5LR78
od0SV8kMwZBnQ3z4VwaNt4FNNcJwDM59ykZbpy9pixSuKXoFYzP57gCEtgORVIj8adsR3RLrvIK+
dmZdebCWbR1+joeWu2sJzhWBq73WxvRdFtlLQ/7qPiZ+nPk4ilNgpdgruLvlxlPHsbmKyuaiO/vU
mg6bDP9lbriqdQPQMjV3HfHWteVdVXjPLu8+d1k5yaZ6h2C387OOpm2+mwXSYNJjRm0+jCFDJ6fd
pV73Gk71fesQ7eRmFZ0pChCn6LAH6ZRdJbCV2DgwkZsXZTm4vgmtGiPCqRnVHh7dh1V79/hTZ7KR
q7S4LdkfeYa5t9R4Wy12f4wz2oIdn9MaIQJ382cx1s+V15y1P9z0TrbR6AczWb2Fen7KSutRNNOS
vnVpZowtbK2QVsBCX5UZLVHtwk4hdnYp9Npo3te0gcI7KG4mXhZtbJgnjHPAn68d279pS/WWOPsJ
oXU8iQc2RXedX70l5a2RVudMcOLS/ZnhdNIjLFwQXj3SRBK5yeIFuZdTGniIZkhZSro3c8ie2PwQ
0RVzjxgmvEcMQUmj4W1fyxdFed6l8gMVyYUCmEoLo6skgm/wWJVHarv8typT3yRMKSrtTWuVGve2
tyn9+pso3W3m/F74KJ0OFE68KnBdRlf8mHS0cdT/lbZ/qqSzyed6a4f6NbfG+4HfruegsCo0VcM2
MNufOPfYLtsICNz5tWsr6JcIjmf80M5w5+FCW7VGg1OHfMksidf+NN0sr1fb1++DN7yEtvooZXFV
rbsnsGbf15gvmwe7AeMDUMzmPO4ulf4uRPw3zfKVMovPyLdSXM8kT4ROT9AKrbCYs3QTgYhaakSg
NM4mqfjbaEG2nuip6J3oFpHUYzVG95atToS+YdmZ2pkKq35U3SNbPJf8nFVhEAKAZ21jT/KQi6o4
WOlOMskmemaxWPTjjFOV8WSHjZQvxET+7BioLGDe/hJZo7kNKzSsNOiPmfiQ7nhL50rBVNRUbPq+
wBEXVo9A67hdDfNbNzgg5+tmDydp63rVrWl479B48AgorAZO+Z1LfZr6n5iFPjdwltKLwKAwbC7Z
Yj86MPwni7kpop1iY2SwViLmCn1A+kFHV08yULgRnn3tQepbaqjvajlcaq7lU4GrTOUTa8EUMZMA
fWSUqXlh6kxVV+vt2HoHf2a6XQNurjPqI/LE/xYK/0ii7IMMiWvvjci8mbl/ehaVkVvJnXCS8E6R
eMkAhFudnFPcB7Twu7yJo1XoRmBDNf7WiYwaOgAc54MKfTpndI6WlI9TbSMvC+Jk68r40HtRgpQo
fqIj+JoTNBytXJxWAyPzGHCz34FucQIohUhwEDa24inzwjtMovZ+FM6dN4pb2SGbQWT00oYolWQc
P80GhLOoeolcJOWuyiW2rN7YJKoVh6whthiLJtpV26JurkIiyZeUMJicnkVyWD5KTAQFgTGQVkhH
xjtRkSfMudUJ7801HMofWj3Y88kq6mJjK9oHd/HAdeQCbux+6CBCQXyNzWLdSfqpwEbjWDYdVMUA
A0KLhbdP9Y4xu7quogb3fpi0R7K2nee6+MOS4bMbrwK7Qi/8565BGF+lwaHyeQmhg5s2OD1glHTI
kMpd7yb0XSqhZYcDaYS/S4AGQ4OciHlwVXGdfSYNonVd9kdW2MCO/EaA07LcdVa2yBDaACK/uSUK
WN9kuvd5NRDAhBIQWZRFH+5IeRqnuNgMiZQ68ek5Jy4lJ4fzVnsDZMWBCKpFC2UPXnl26/yx6Iuf
DI98U2D0DD1+PLAzHGreXdJNf8sg4Lh7hQVIB1DP68J5NjLxUidwzFPXeJTLldx1rEVUsISLW2As
ijqwgeir1RR7DDcqvBsd6Nici62D47lasnnKPtnQqYKsX9SLYNqdp8kCsAD1Vtx1M+GDTXXbVME2
t7hk3QH/lozGdxCr39hBvaA8eEXSrmoj0lT/hAEVP/1iHkRh01shz6Ab16t8ql6akWxHw9XH3hbk
ILZYZPTFJIJxbZl0uKIb5SqWAJ4tbOnOHwtEkbhDA/hV2pjVA6PdMFjmsogzaL/ygf4alq+Cp+Uv
o8OG6CyCTUH+Od8LgJ3nB10MNs8tkIOUCB7icavS35iJgfETsTovQckbuAzt48TSAQrqHr/iE3S6
90giF08hSKDmEJ57BKz6HKUe8zjDOnJkw6hs0+sY9NaKheHBVjVlwvRNW8Xqqie2J4flXAMdGgtE
RGZevVvhcAzmcTOa1sOYpd/miHZYt49x5nzZnb5kxGJhKZv+mKhf82B8cVKaEt/fMh16NkdOn7D7
Y9SvziCSY8TJKxVGPME7mZE05ioGdjuuxgQJPr8sOhK6izbPTi6nYhY5HtB/48uPTZbvzYOLD4wh
CM6b6bq4iD2mhUj1p58k6e5Tpn5j8MAOZdOa0c40YJ3ouXuMpwJveX9rETRmIu+t++Lsqqi5GZV5
ZMI80CXirGZeXYEAUuuGTT+5GqxCvO7IcPrbU9Ehn2LAbdPGT8GXhaPinWBf2qFAmsX9VkQIU/Jx
Pw1QWM2R/5h1nDxS2bz83Y3Um2m6t8ro+m1SFo+oZHMv+9bVT5wx0KioG4VinO67Z7+0LkbobW0H
84aDYA1d37WzwpBfRB+gfn5awpxWUmOqstJ+05hZsUYn8ijTBGNI8+lMtFqhiUOLcT37GMyM3XiJ
RwJDoB6escIvwuXmBz7ySbNT7Gb7KurkPlU+RnDAHF6xn12ckyS3kUg3UoygZ4QmfRcYoluVnXqJ
UUdaxGu3z4BMbzN/CNZhlxy8uVjYqvVPUbVHa6ruhgpciKXYyiKw9BXCLqaKDluKFEGfR5x8ZPpI
yZYHoojGf3z0+6mxfPovX/uXT//l236/4x//vRRejnZYPZULfdp7TLPaIreOp7BrMYtGFu5UQrCq
U8WugBXz/FChLcGDQUqlvTz8fvTPh/+Lr00sTwrUygXC0zQ/IhCqTzqZvQ2ygEXUVTUnNEX1Px5+
Pw19Xx39+bkz+0ERfGrXJ1JB+A8EEz4rNylt7MtNMYO1dOhLlh9XTKBytr8fNqUfEbu9fHVW1m0k
gmkXBSk35bCcytPvAzkT//ERQqjai8DSF6Ham017DFx079xG+DH/8WG+/Cu/nzdaLQM7shYaPHuU
cN1pWhTVvTX+z4ffr/1++vsHfhAPvO7/+cdy+cgviJbivEBqJAIEz79/3FQvAqkgG820ObFBa05K
ELIrTBR9MYLaE+vUFkMQH/3z4fdrJdGax7D/CrB5RMb4XRQEmHgdUtkoyG+CmHEctMyvmfXNFTgz
okeFoC4dwVSKQ07w96pk+FaY3OICyazKHn9yFYx0qTwQungsZE2+raX1JgxJjJu5TSLMiTblBNcg
zy1cHkF1O6SNPnVCk0uEQM/TA/7ECauE609r6J7vkwvMIOYQpFsm6dZ9NQddnAaaAFjQ9RVuG4hU
Oegtwsp8H3vgXfO/pt+enCkQp7AfNZw1sDcZrmpbROqc4Lg1dfvVZUl7GKoop7deZXKsrrJt+qsS
bcgd1TuzZahBbOOccoej3w4R2S0W/4yNs9LIeTHrkiTCmM0lNanPURUY8lrrf2fvzHbjRtZs/SoH
fc9CRHAKHuDcKOdRUkqybN8QHjnPM5/+fFRV97bdtV3o+8YGVB63U8xk8B/W+hZ5ERkwQgAH4mAM
4tEcZHPtbaBGqKCPMyE1pYIPSh1+9wKbNL2IRUuYtyaGfNO8Tm3A3W+OR99wcC2V390siTb8le4K
a36d5daljiJnibt5iNpRH1xp+udE+VRAaCSN8aOER7jSpfrWqDa75AX1O7GQF5A6rct/IRj4TAtw
+8vEY/wb1pzUXvNpGNG3D2aR3xvNnN/P0feis+27vp6hszJdjHvstK3Du0KILCWuaAliSbL8Grpu
dhXGM9ul8QJioV6HZcpKhXFbPstx20sMYfTn7gWurXthRnoIovymgspllFVNZ2ePTu67yYhgZsV2
51T4w3I1BxiySiAxPJgoVTN8zBWtBHMAwu9K2s0wm66kxdxNuTedo+WVsHtCuasob6SAJ+q7utuN
DtjWogPm7ZVZzZPISwnMVu953ok9Y7pnCpCNWN5ENkooTVioZOzk+FNhzicrqRxz8/Zrf/722++A
WyQwpyu4MKc52uclVnsg+q+mp792znwusoraNS6eCNdjhFZfiWc9xob/MuIDMsZPTmV+E138PGXB
JclAVZCJMozyOWqDDDeVfEf0SoX3vPzoqoHxzcxUtppvw4zgPkvNtWWIs91SKUpnOBcsYPYGbuIq
PZZmdG5y6ry4IoGFaOvIrAmdQcocCdyNhdu/WoXa90nbEP+sSuSuqIBDKJqOT50KSvNWBem4KqLQ
wj3cs0GR/bPHs8oY9eMQBeyThumhkk3JQOtIe3tnjuSI6BbLvD9c9JR8GAxs9w6Np3CaB5khnZH1
Md2z2qYsGb2Nb0MXGWKICbZZ3mfQQlijkt3dezgA6yR6IpxzTdwQVb6Lj8rMYakx/P4yVBRhbiY+
diW0bzfzNgMAw7UhT1oDP/Vn8zsqQPxm0sq2djDe/IiTfxoLJn1YFKEQHySmE9CSK8+OoJUUIy77
WeP26N93jnmz5tu8pH+FdfDQGSo9xx6ajRSqg8LaWfbASKPFXm9cBcFYHIRQ1ucK91lvvPolm1cV
5ux2k2Jf2/Mnn4xKGtf6BjRnM8Q3275y4j97bc502M1fJmjtxmSeMeDAV7WdRy3DQ9kS2i0f8JdM
DMnZWRS6/Zij+EgKB8+Xu1jcxm95WXgH0C7GgzGGLoQOVmpCqZPEU+kE5X4mxnNt0+ehAcH5OAuL
jBIuQzqBaVVngVMqadShYxE25rLDpkHmeAFWSo7AwUyaHDPCC24WkDJLMUNxHi5FcHKp4tZRg0su
RQW7YUChVmZWfSNk67MLwPGuY1cpOpOZZOw9Af0e96ENMaTObXmqgk99KNVrZzNwsZtj5rrBIepw
g8Fsf5XGtaI+wwowbK26+ppWkmO6PxZl+F1Kzn1XIGyt0weP4qxHD9tNAVoxI5LQ3kEMFDTQRpis
8F5RxTbzcSklG1OcJpuVnXIjgndqcLD1yCQimppPsW6Z1IOTvfNt2jKPDXnwVSN2PZGth1SN5gcr
j1lAHKL1VpMGDkjELt1ufqub8gXF1Ofeir/F3VfTIl+nV5OPmDvYc+5aDxkXi4CyO5Ur5Hp0/OwD
xhfCGad1iqWF2Vnbbj8JO++2FePlFtPWBpcIut92vJfh2G0qh+VjBUdonSSmfbY/hYY5b206St7u
+zKQ9gfflt+qcL53okyRxlTrTTw2q5wN/V0demIzD4J7u2VW6CjKZoYe4VQGbDQ7FNStD4LLLD1k
QBaWTb8Z1/iqNM6l6jGl9dwYinwMkOSQ5txp4xnNF1TPu8BI52djjslAg/tPlO7VLtpoFwj5BHuF
3EsStVZoe/qVSx5R2GLB9dP822gki/lzoh3mZGOk61xiG4kOBl6hLVjEJco3qEp3dlNb7M7Qftmh
xhRYf+wI+945Zf3IWNbbm1reRyylMGbc0iX522RTsfFEcGNnvWcypK8B0CY+0aU4xGjHiabtsr1H
ktZG28TKFmkBfXQcjqbZfXeq+V024KfIMudoO+rc+VP8Lu3uQ6v5Goz9c4X2gEKNrNxB+JvaF7su
9h+YspDxGFRMn4HFc9pYu57aGI+q/Fwb43CXyaVbqJxvWGKxcLuk1I1LXDmx5WLJL++XJPOESHN/
yTY3XQhpuaVxpyzJIinjiSUJPVoy0WFIJnxnq7oFND4tuelG8C1vyFHnzDPXLMbUKeK5u02AKGOf
Ink91EJfJsLY5UAqu1jy2YslqV3YZLYnLentwm0A4S+J7u2S7e6SXrkihpQShlAwRq4xMfBMX9Kd
vSTDiyUjvkJSDtrbOFpLfnxjIeXq30LlMweXhNvy6pMlij5Z0ueH4nVc0uj//JXll2c8C6i6n02T
7xCQULcigCs9OXXFoyooSbnviLv/86doTna1JYc9qWDWliab5eJS/E0BG4skPL39yGGIvId3vJns
0D9GqYeE8+2Hc83AOQO6tTZz+S6fcXu+/frbF7L/im2cd+/5WbsXQ4hGQ6SnBrfmKVx+FGlaF0xi
h4l5KrdgfhDlnJ/KpinWEZhr6JUzrX3rOMQ7u065Ud0EqsZmL+yO88cpI/MzLKr8xOF+CnM33vAG
nUu++1O9fKkMf9iGtvH69ktJqAEGZWm+qlrbSg5Dk0WHyrA3Dg6bvQ6aLWrm5vT2pR98DI4ltFDX
6/aw8o016CNOrzwWxyG17LuUMcg6HRWjKjTyQJF3Ae84ekADGVbOHyDJbFhD6C5PEK6LE9qSxagL
r4gIpM8yINMZG+++i/S1IwZjU2YjWpGKLMREJA2000CsuxqpQBbx8bEFSrwoGCPoS0XEa4y/0Lbm
2wwV6WmgPSFLjsVFXGvYkCMDE8dlPWVN5YnZAvZpcCbpUKqdNM2CUsJLsKSWSyLrcpXB2leQcQa9
K9rg3MZUR92SqZbbBAzIJlhOl4BFyNsvujEICdExBI+8nM4dz63OSU5zp/CUaIvZzts/GDFxww1R
jGZx6peLEIwsDLomulSBB5gRm8jba48ZP53eftTCLl53MUUULuh7wlyix7rnTpP1FxXAa/PY+aYq
qndF7x7aQoxbUeHItQAOViX1jDF3923GC4jAqytW8GvAdecyb6AgiJ4w+67/WDlMwJrKTlCkUM5N
yvnEhd6SDpNeWGuXa623BTqhwLBRSmmmSQBs19IPIC8MRBEH7OGjWkRb69G6+QO13uRVRHY7H82+
eRdnCKENvBtZieSyJ6oVIyEDczeOv/+vHeKNfPxPdgjTWRiO/94Osf80fIqin9wQf/6Vv9wQ0rb+
wMIlbWUiB8V68JcVQjriD2U5lrSktmxXmLAU/6IlK/WHMiUCMVu4FgsJ7f2XNULqPzzh2Vook7A4
fkf+T7wR0sTZ8QPMF7ivCcwRmwMESa0tS/9ijRCOx9DWDtSTKGNjn04k2Bq4jCCCSBAw1G1pPucY
j/OTbDvrRc+ESymvno5JRt5UL+d3DQmA69TPB5ZV2P/FjLGzJUQUnbZxEkimqTgk7kyvobtuqYTJ
1jsMHWvuHDrBbdBGfsaU/oyUYitatr8WmuuJ5vso/HRA8iVX8NSZFigWefBOjL3fU/YEQ7Of5Oh8
1DQ3nEDQxFIPfbvWg7nHBVrSNA7u3sx9eOXoXh/mET2HcMgsKsIx2VIkPVacoxCjkFCQVc8+rYn1
pe2Czdw4L1UerpXXPFXFuLccn3RGo7VPAVv0sQv2M9ZjCNOMBDC5oXsmHN2KU2pzG1hP5AcYQkgy
9N0eXLC17F364UvDeYZMm1DbuOyYJQ7dbjCcz609vXJ61yRXu4/KqkvsFMuZSpLkUCXZ40TcBLIT
l1Cz2MOB3Ub2bSjBmVVu+9po/zsTDYK5Eg+qo4l1Tli4RSJUixgb1smQoHP1Ovpf2eR7gkS2gAY7
BBrBhRDy/kBaDRghxzoWxfj9Lf1m6Iz3RiQemkLNt4x8VSwlTfCUQ55oXVaneBbLS18HbPbL1DrE
ufiOcGE4RaH4Ereec61xZZKjFwNLEC0hT8ScVgznVmUbQtIu3IrimR3hD/fc3zCxnYU6/S+Pz9sH
2XG0y80hMPxK/QuZNGPDTvvdOE95RUsv/G5vm529CccURJHd4weQpEHz7zJIjj9SmINBy9hDphYT
81A1972HZNRgu49Go9gNSS8fXSwy62buzQd2HY4XPMuiRHo96eDolv1jlIh+N4fxtCExbcvaN9oN
nbymMikPpWWTYtFmx5FdRzBU7g6B8hJJ70aILMv53HuD5C7bCFT11yJrdiFihI2TdtHKIUbGLZNP
bj83rxjsd97svuvTzr4hXd708/CRIjxY9w0fVQ8GdIfS4D6W062xdLsyOwTVyNwUwhRU9bmJbIWK
x3v6/QVXYiHZ/nTFwX8vhxCUdQHS3VoQtT+4qkrtkMQpyvzJrQB4h1PrHls2SHS2JrTlbOX5NqaX
MLhPz2NSIiKajIex7D+2wjCIvSxJNpxMoAZd/cXu4J+5aZ/vTZnVZ4IgULCpSySjeBsTOkjpw5eg
YgEgA2RRTTnIYzwO9grXPbEasfkg4+LQhQ2qu/EzMX0Jibz9K9EsmqY4eqhCZLEiYqYz6+xdDclu
oLJ5UWUhT1yl/Gwoc6e7wCUgbFiBuR0fbO2/QxOvdizy0VqVMMOSfKAwicCazG75gebrnKakNGbd
TA2izw1pNOupqNtNhaIaGEv5IRKNXhavR29ZmonZ/Jo73Xmoldy7HG4TivVd1ssKvk1cvJuC4Wz5
5trOhLtpLaNFHkUGsx7LbRiX7gryKsuKoPDIZIW0PIhkHYXEJKZZaB1jWkCeQ9dULKabyfbWZssS
kmoxi9yV7AvcJyUBpU3svXcXYRS5TeTi+ufSesmaInqyrf7A1Ah/WxNDlQJ8EBbhrdUg1WYEpJDW
4sUCEwj2Z90OSxULqRy7imjqdZwa1z5s2OMzsT3Bd3lBpXvPdrLaiiYZ19NYYbFvomHrhTrZk+2L
lip0Mz7NCH5ncqNVBKSuLAHrpIl17QKK32k4GSH0urbnlgZ4Mp0qmi2zZOZPZU72VtAdLCxvPpyU
VZ9SnlWuoY9YweGsSWBZs23ZT1p3+7KHmDVNAa4fO9txo39tMVgB4MDh2im2wIzDv5CM1eyzFJkP
lWLatuLC52qlmcgqElzOTPTXYSxIBeAwUTQNl2EgOGYiOtLHBMUyfk7ux+nRDDPrwe9wlee+vRsX
Xm032US0em6JspIvbg5dquqq48R3xlwYPkCeocTz7Bb9vD+t50F/JGMVVVpXY0gunT03AYV7ngH3
spudgfb3Lh/UuI+F6WFyD5Kj2dirQQUQbmc439Ps8nhKgnM48HRUunxgd/gF89qw//0xwNr7p2PA
FkIrD1kiQj0gD0p5SyDDD8eACnrfD1hI3uK0tmGZkpigcngYnhsTGmfPh9mzasKfNWsz+CW1C4aZ
hKDQcIlcLJg7ChYNqPpn+27Oub2gH7wLGMCsJI93fOXj1zkQ9lOUHZE/lF03nhvbB1FZHXVuODuj
ZlDMYq49Gm23ykKzvVa6fD96SGKqeewOA1pqJKATNK52UmcvSKON4+7Ce9Gya1VBzUhJyTMWO/LD
mgYau5IIFcz8G3Fc3SkMOn0XKiBpRen3cJUU0H2VT6sgP1chCsWihhVvhT7//2MUQ+pUa2LlcP19
JmMO3J+wslMNBKkDuLNnfHwk/21ZgHL2Y8WIVrZpT2cGvB0+TUNtJm6ss1kiEG1B5NzFXbvA51Li
EQ0XkOPYZtsWVyhDU8M+VZN4R4TTx76MPjuYzXaKea4nnIBkIvTzfSCZOxKe07gDXH4HuQ7zzo1r
2WrlRflwrJt5FZcx7Rk38MnxACgGvdlvI78la1e21mXIsSPoKQN95k3UZTTCpyjg7W3HGIHwmMYc
AOQw1ryjKhpQwpTJpR0d3AMFbW8RDMueKflauNLZVdMtMrxwa7n0OsI0mpuKRYd5G4E2nDCryM6S
xJeiKrNzN7vMaJcv+7Hv/mxmvoz/N/iGaiedgiL/P3mXPRRR3jb/7z+cX1JC+NCaFM+ugJOgbEzG
pKL8+KEdGG8bwVz7N3x2aEr6wDv5Tumd5lY1e2Gpd2Wd7Q1jHm+9/SWevelikTPMQJkcvLn6JHxz
Z+QpMzSRUgWjj1pHqlCoLNR4zgbG2cZ8M6YmxqbkGLuk1o+GnU4fdI7wUBPQemMTidPTE9HOAjQW
MfjeINvuV6VdeytP1/0aast4qQrOMtOt5+0cjelZBZ3HSm7wkbPMn52IMPTWTubNSPJi25iXfiQn
1tXnccGtOzkKFQP50c0mOJQimjfNqcU7D2jcjJhpP5gzMkgrcM72sGm5cx5itqDIVVOwt0CLq6gz
tr8/Lqyln/hX0bCcFqa19DbSUcJ0lf3LaZHPSVPLMHBvqTO3mzGW47UqOT3fI+LxH3I07TthhUjW
iRMd4PR4RghLLerOpS0tMCKArrLiSkqvsakWC+uE73gNYeWd8IWNhS8wVrXVe1fMtTi8cfkVWtrQ
YAVomDA9SSqDg18EKduzsl2ponH3hUrpCeyeqclkJs8SxUGa6A91HhbHuQ9DOBB+fnZQb2K1bJ7a
wG/WswCOTZV8MBiXHX9/jaQn/uYiuRYJAgq+vyIt55dPZ1YTwmwNNrAgyRMzTtR9JB+bWXTHOoQd
yL/53lHgXp2eqF7RzSPtCk6hqpcW6naOOsOz813SdGS72uOAPxUVjGORUFW6EITR5ct1G4OiDbz5
IjxoIzAqas7t3Dkww+6POHUvbhW/oli39gUg1qw/C0wbIPND5DCKJYKGAdI6mbfzGvczmzp7z6k4
P7vIf+rR9A4ls/lZN9G577O1LCGS1GLJd6NiXCudAZnS8XRNLQ45MFOCzUuDnIVhWwHS/1i1uT5n
ArMOwqPuMOGnu9PJNQ6i8L0hbXtPPF9vdPU56iwiSZLw4jpEfHTQ0J6FJGTDTGbg4U1p3lFIcJAc
cWH04Moy+iuFpSbsBySoIxogASKtkcbKw4V4x5L+vTNwWw70OptxyOF56YWwVqDAG7IFXJfDbsYP
KAVISM8x9gZF04O0BjKGvBqPEjG/l6GGCAZHAMCOc0Y2092iGUdH6+N1aivnOhf4+uJIhGcWVe87
s+HYaMaVWSSfFVq3TzohmLOF0YwCVu8zasKBUpzVlvm1h3Y9ZgCfJsBmecbYT3bMud6eQFaYP8A5
qs5kg1+j0rhPB6nv68pgmhymyEnVmgTg5orA8VAJ1DoFVr7CLeQRJxVBAfjTYtc4lqFzAJkWvDMT
glJwgUyPeFuO9eKsiCbxyvpfQvpZ0qXrZp2PBuA6C2MdXCdSYTFMbluDWWisXShyL5nK4nukfNdC
teFW2R5bh4aTJ8h2kerNUwPMLKvYew5WRFhQOnxzJUmoonAIs2b0xcyMuDesmmFkhGe2KcW2bHDP
vP2UGerOzeIvZpEVh2mkiuOWou0Fs4OCEGdQwmVnUX+mWiLxbmifTJP8g3DCT+G2AfKgMRAXLq7+
hxwQDrNf72LPhBPvSW3bbwObXzpSVKdkMic9ikeH4mDMyI4q7c49NkxU4Frr2+xw9CPMsu7dxHhS
Ifs1VTXlJh3Gajf5FaDcGFi0veyoTLsmBNbqyBF6MLL80VJx/ryIGVU7PwoVh/sI3ynDhlC9eGg1
0L84cHZ6zJmFKp/bWNuwHnluv52zZt2CgE+b4RD6E+9E0A33OvG/9rq/idSEShnk24K3+dongJ2U
jGuSzsd6xTNT4+IsypWC5IcV1hZrpjNL1oVMt80A3YmQD3/vyxLicOigzzP8lrBOd1tjDDkZs9ZX
vypQs2Z480qnyvmHg/ze7swTWAL2EJ43I+0Kug9uOUNoSuZnR1b9Jg0E1MZR2au8fOzz1mYgUxAx
M1fVPiGPep0aY/yc+U+Ot/xpMRuX0dfpwbPIme0i9k2Vz+kGWO2xl5m4+IvWKxPmOfbRsw+6Tu6p
FF8bR6arcFLJ2UEOAm3bymA+CiC2nfslW3aDQQeviQA1FoAm66ay2OeeOZzkUs4EMQr+FEc3K8wR
yjkl062V8wo7rrlriBu/i2yeXFHeHcyEhm6UM9V8ZFTbNO135L0v0PDMv6qq8HBbODCqcYrsdAif
tW0N5CtjwlxjMN5FPWiK3C/Frp4kZxy8ik1H0VEUyj7l6lkIEJB2ASzP95HH+kVsbzonXEcwp2Bo
wDztO4/UZOSyCP0dRvJhVbFBK7tkn3oBK/Igfg1jxArVKEyW9Q2rkQCucZF69LCkuPaxM5HzDa6z
Sb4MdoobzmmTnV2YwTFiBn6PmgI1dwulZKiyL9K654nrfzKKZlr7LXckVKH0gB2TkBHPP/lWllwj
HR0LJLEvaG4/M7CRl2r5WVt5Jy+Yb+gfTKTaDr7pvIVBDu1l60Rwpg1134iGUNvQdFfor9KtZokN
UjrTvIVectPKxc9d0H5byXe/Hj47lXYe43fIBYNj2CBkH/dsIYrHyPgatWBJW7Y5pzBldh+4WMim
3tZrKQr9Ys1phlm5rTZGnBY7FNBAqjznnYFkDtU0z8okMB10nRjBQ56/Y5MByF6oBCSvgjwe85jQ
mPylDAhy6kQujqV47k34VEVhRh90n+2r+sISp0BLDm6/Ldqv0oz1acrYNLstMrM5ibYBafR4stvo
cQhQhhm9sw1wZnG8ltO7xOdjR3EUhu38vhqRcUFbyNeZTR7AxCl+ZiOVsJH8UI4w6i3Hdfcqts+9
RdCWu4g9jH5MH0qrfupaltepVxnbwvbSy9yBlfB8xpN9NFKTGejxgy5+zSNlLz46uBLaA6ubD4JP
C1BjW8nwfSbdajUMvfsQ2yUzh/orcwp1DYMSUlYUgXtOwnnruamzs3rCvNroDZyqn/cstUzMf97B
QGZ01lb4EvutsSmDfRq39b6aBtwgjZ2dHNzl647+6a4zCJDJDE1+UM1aFwdSfyM4KBN2sREt4sk0
DyOYkrX/MNoMTq0+Tw9ZsGRyWaZ/tJKMSF8bz69L3guJABG6nBFKS1sNT0GBlkvpadyZPZznDK3S
W9k82Z/atKwPNO+YJ6YEdzx5ubkxqSuuO/QAu7KLv6TxkG5FqsVZVZDkDVLeSICF/wMrOHAm/2wM
1XwdelaNXlkRp2ZZFLNC6v0szQ9u7u7xBHwg2VvtBXKlgycpEpI2hrcducNVxtXHmWHxRpiA6nsI
hewQPC6a98DNgnVddMM1LREQVDkZFlWAtgvjwas15ffBYh2wyoozzUpqNu3O1vPeoeTO3wN5mcG9
2IKghq7ZO9Tufz4p/xe09Q+bJdPWFjXBv98svX7i+MyDtsh/3C799df+c7sknT88aRJ4CHDDtG2L
TvY/F0zK+sM12ZMvUWH/tVuyvD+EUBYCWq0c+rCFwPUXdouQTgZiyxhHKvZOLKb+R7ulX+bDmKId
UEDIqpkOOQsI7OcuZsYN1BmY4R8Tsdil62Q6NG1waJF5r4IOyXgGgcfSSMJaPso7pu6nXIhiWwwy
OzalrrZe7TG97cRl0Xv+cCX/ZgKgfp4AsOgCCOYRz8y2wHK4QEv19sPYCkq1lbrIVx4dWWDELqxL
6kFAZNxpH6JUPpJDdbMx2N3lBZjFqcBP7hKKugfqYTGkIlE0CVBmA28CJ2DHZ3+mNccGg6hKDiRL
+dE2o0ovZqenrPc//8PLXy7ev/rov16+CWRCa4fOZllR/vjy66BNhrqQ1uPsjeUHVgvxtZqJdUzc
slyVM4U+TwjvIRR3nYlxg03MQyvVKXNcUjRDK2KUAGm+1Tl5NDTDBrpP3coXj1MsKgxNYwHPOlJV
feh7xjSLSgHxy13hZ/HaZAV/zoz08R++p58L5uV7cpVF36Q97fEZ/PV7UmYU5F6cmo980GGKNMJd
9bXLFBTWfadoUt1Q2mdMFnJbJlrv/aIyjvYSbT9a/rCLdPWix6lCmGXSNFeSXEQCvcDH0CrjZU5J
GAmwgkERbTe/f+nLTfPL28FL596xlsmGdN+GpD98mvIy9xFaeOqRRnclHKYUk9wNi0Y0zSKfCJA+
PIGtQK05JRfsIuNHgBKIqLeUg/0eJqO3YW8QAU6Yxy0bHGqyZKAJJSil4ls4GbG6GD3rj8mlEFPM
JsiTNgmjGQR6BKD3rot5OY4S7+gXbrrls0HakhXOGMIUUQygsDdtprxNBQUX2xbwKAjKpHQO1K+u
Saw9YvOULKz97ANTK30faRojlA697aGagiuCA+/y9gVwtNs7GTBQACxkA1yY7UcAmo0WdCbGbl+Q
NREU00ePevBOD0ufXnQXuFvphqOC7HKmZ3C4JP4b0fb3bz9i3faQxNR0b1NBxszFVVQ+tlpvpzEC
ewMF6+Akz85sIZUaE7kxpNWSclZXh7ERuDWN8ivGTo9lR/Ne5cFwN6MNfwxlubezpt7//v1Wf/dR
ddjmU2vazL6tZYLzw/utB212oxuqR0N1595lRJzqugZgk+JFZiuqXXUdTEsfgDq9hJFtbhJMCETn
FCQVKF9eQmyOHXxwmdTzOe3k42DA+UFLDLRnXs+1d2GC473+w8v+ebD05x0GB9GDJsORzH9/ftmO
Idx4tGv5ODOA5eAOb1hW71H+g5x2yPircvJDKp+2WLs6v1hhc4yM5KnxPrF2VSdHRN9pv+v9APTx
0GT0KBYBemaFiXsKu+hPAue/ndLKv7nKpkSh4IK84lj49YzuMU0mMNblY+br6kFMDSy35COx92dU
kt1KowJiHEPAQ26d5ZwnZxnEL1Gi28Pvr9uvKonlZDIZ07mWFrwa++32/+Ht9pHl8mjiXery/qlK
pHWuX9MwZrRD9xIKo3uX9R+SIreeojm5BGpkej8odf92Kaem3cIqTK81ZDeigLtVsDJErA5lxSKo
biThTbGxOIGHuzDP9z1F+UFF/a2HFH/Nq+k4+NLbBj45ZzX+/rNh5NOR7uN9jBxw9ftvVf3NR8Q0
hUVJIV3b/G8nmWKhRgi7Lx6bMfpidUN8GhCjYDEGdQb16gYP87tTMM82qnhT+mP6MXZMkgV7vFcR
AlaMnd1u0jP5OK46qTYThBUY4w6qk7GujDy4+/0L/mWU//aZdikueGbwP9dWi8Llh/cGH5uIDLNX
j3XT6rXKon7HIb2b3e4Lnhz3Hv0LOR0p9sjORb3RoTM+ZXVsHRpTMTkmHjKcSbktxi+27vVZwkNc
27r4aAnZr3gA49/EG0HaT3w/zLjLlNObICJeHUB0ewHd6ZgUITlS/At7NvHH0MOUvESsb2uB/7WX
LsuMbMrOSFJMLygQWY+3RCh9pinzNjoGBmeMLtli/Tafdc/6ql8aOg1LnH2yyNVD3gT2dwPcUx6V
8tFghmTGXUBGi3ySXmC+ZKNR30nF2NRuCjZDLA58xzSOWUhG5PJNqZqlzu+vu7WcFT9XIK4Lx5XL
QBPmcaD8fN3jFGO8njz56HmL38qd+xvWreI0u+h0HYgQN8PrCTGgvjhPEyCocJgOTgGWuDeyetmL
+duuAXSs5c7KjWvXmcs2Ak9gjF3mEFchCtZiOpXBS8fM0zcBzrE1LdeO2S2kfGrDfLKegtzxtn0c
3ydG7jxroh3SXJ1ms1MXXaCmqxCZInq1UNwle1CT6ROGUkBIrbXNwi7fjjwH8Sq45QbvjXdQBfEZ
v79S8uedx5+fUBNtlSVQTFjsQH6+UgZRtT3BrPJxLPNXhvDAY7vwfYK9ByYgQcnaYYCKtK8inDvD
FkyLH3bZkiU4QmrwYQia5XTJTbINf//KnF/LFgdJMKQVzxTSFlr++sqyNmABl0zN41AiYcI+1TzA
5GUTnbwgXNbn2jXOI2kSdwaDWIIN03xHFIkNY6c0Vm8f39JM+j0kEsDgyjAvtUbuG3U94BDfu+Cj
MlbB4oy0VGlsrZbBRcKafN12CEVycw/sUdwG83VweC4awyKsKB2cZ277ifUa6dOkyRszEgnWvZvC
WqzyabmbAMIxrioB9qNWsJvlw2+SyCf60lxlETBIP+wWUHm4xVgA1shKGKRhMNnSGQNjt821KeV0
TRICOKeOFQL0E45mag/2ezApE+TdW3DeZMuWMCG9YKhXoWeRKB0wV7YBcmzMqECiAHXjn85fz0Lc
99ONRbvE1t41OdWU5Tr6lwNt1olH+sEUPCKpL66ZMfcsKVJ3ZeehuyqMs21XXyN/BIY9T/rQxtHR
M/PwuZ2NmmU3/sHQ/azHOrnaU7dgR9x5XtPbUzZKcXBd1hnLJrzFQMOsJXY+pw3rMDfu/c0EQP/K
tm3btUmCqedD21byRurpS9s7yCGKh9hL7kVvsEdKW2IG4voLSrMdjE2B8s5Gsj/0yoGuROSwGcB+
iyFjwCkbGRdtNbf0ncmiG4YF31JvSWpVlCbMIQVphCI+dTEZgmN6c0kOWc8hVVLveHtkRqtY1yVr
CZwejp7ynahLxLyjpVZN7g5n00lQBbz9SHWPY2YdXX80N0Hk+2fJSkIkY3JvV8MG83eFoaBmv5mi
JEaEDJ9A5Bv8yXIfJOrmzUAxoMgi0slZszL1iV/l4Nb7GNHJWHvFZl7wMjVuO3T8DG/xA92liLrI
MNKogmOk7W7cwIu1BebMJm7WLRgVMkH+P11nttyoskXbLyKCPuFVEuo7t+WqF8LV0UPSJvD1d6B9
7vGOE/e+EJIs2ZYE2aw155h2vSB5UtoaSy4Ti95rnX9MjWEcelrY67nVo8AdzeNQa9PZl+gkkUa0
PuuBBp/5U+jB6DfSPr0SVA2SN8RLY43Fr7nPpj2IT96nY19Huz9rDv9Nvi7QT9+sJK5B+LfGZrAw
i44CPXmhd1UwGt66cIY/qUnAnK7aa4F+BmN/OG6aflqDRu2f0C0iAO+5emlW/zZQ1+0aRGqXmVAt
J9SHa0pczX3o0h+tNX+WXhlv0yx3QedMcP8d4zB47t1uwg9cmPM9qfD9YFPYNPRgg9TWtppsq32d
ufnWqdrf9Ggw5QsIAs3g6a9NVx2qVp9PfG20M73qyMLY2FuORUxYS6VYQ8CeSsIM9YV+CHLtLrlU
gG/5HfQ29j/hzi/js1f1fzyj8qgltOklN6aZCdxqt3GI7C6ckvaaN/5mJmHggKiwOEF3CShn1EC+
mW/9Grzi3KriEsr20ieYx3U8w0+idXEp4cEdSt6Wm3TTzcvNelXA09wmSUzzxEH0LhRNVTX17mYI
2YVF8E50Ay9q/rfKucDGXPh7g06dz/8csuSqQKReJgv8c08CO5IC9MKEq2nYk5EQbDTLPXXugGy0
8cfloeYWz1F7s/N5CSMz+VgXi0OTE0RXObYk497lVNPHd5tXnTUdX5ecNQ/vBu9/gU6QewPl1Nbv
i9zpjlNe3dODU5JHlnR8SG1K0HNfWDgCoDytM5oeVyRkx66ynXMRL0p2jKuOmBHcju7NyIkhzKt2
cVxpS3TDLNeuIPPYbPxfNGbX+WD9oClDTmNKV3czdmRWCs78YByz+Yhrn7E27v6ILh0JEOcgJFX8
2qMoxN6OLNM4zHaUpn/jqozuc6e6g2aG9wqThQZL77Uq20vThNElceEt934D9ylu3os6M1/cyDzF
2jRfE30Hc57+h4XlT+O0/ZnM8+8p1MSumpdAuM4fzrM0cLYyUhpGM56k8xZL9kLZjAGtsI2VjSLz
/ljLEBxya0ctuUINvkZxGO8jWYS7KMNlSCmD9d1QE6DQpm4Qt0N1VEvqsRuKO3IgvAEEHNRj/GJn
No16l+apNX848VTjshAQXXvCWvHeV69IiGVK5k5WGzfGqXjTy3TfmrQnBNkVW0EUr+UW5KS7wLON
YSQJfND+xJ1hHXoq3VYFfL31EXCjOXjT4pnWNkR8IFpOgwedLd3xXzcfSWAYCVGZHtnN1schQazG
tkj+c9dsRygyj594qX9jVJ639mJLd0r04QF9Qnn8574OJz1MQEr70q2OtTn+5xCP2sUUrdiOGh9r
j7TuX4fGP+oJ1FFR2pwfI6NsIDxSz8FhHG2LdZErwm6TOaSgJ8tBRPN0DBHmYhQb9rUBfojp7hir
YdiZZnFII23C3zt8/vNwnJxj18x2siuRUyyHwgq7Y5+ADnBt4Pl5XWBetMONYEu/T8ZxwmOq9e3x
cYgNqz1qOgcY6L/cQjVbGl2Y4Px2CsxKn7aqzN8iO3oDOdTge8W46pdFHiz5GUcE9kxAMcwSazCA
K5ZcLHMzkDY+T3SAGajplkOJVkAW8NQMbVfxJrP/HP7n7qwwxswanntEF2mggHethrZ8NzVVsjiA
m/A4zIKsuK+7kCDJq4eA62OOZxvJgblYHh93H7ciZWF8edwnzmjbGHCyLUHex2i8pMCnDhpdobXI
wamigJw22FDxIxKV07sZWDC3eiX2JV4NUY+HLJvueoKDTPO6U1NXWiCMP7p0EU9CErJ0BzWdIDE5
81y16moCteyoDjej7cLZqRVCTNIEPJWCXPZfu66h8wXCIcC7+4mjfTcryCeMleOKmCG6bqBmBYE2
q1iG6z52YOxNS252DnuEJiQfFPWKo2r0v5qvffom+llNcHnG7HAzZPZNquD9R/uxJcc7GhRpjmlz
9rKpPDgVIfU1c39uGzWJr5+llmwVQT0YrnAttw7xkIAlzsgMHnv1fG3k2gtAH0JHw45yZiSdDZ2w
YY3o90RpaF8uzIy8UEScJ9PMpbYcmL4OftS0u8dDZPKA21ie97j1eOzruf+89v/746/f4MQL2XAg
Ifl//2YBgRzf/3//jKyRvvj4o/71u7PHc0yQLTsDspKcJl7y9cvlsioicPAPmk1zDh4/qBieiEal
qRaqmb3e4zc8fvL1use/8ribRdJkzY/rKZoID2pSYm7LcZumXCHowCyuPjZIHo3QNA132mjhuJwV
pBY/xJWPuKI/Pg5oM6HIIYmFptcx4JPbaU5DB8Xeq9ejb5iLmJftJWack46ea5P5UCaplVMMk+av
OE3cA5Ic51iSRXHMFEy+Ven4i24nflHeYkF//Phx6NkHHfEjZGuzluRQlFaC6GJ5NbOgc5zS9NSk
6bx7PO/x0OPwuIvY195rMLLb5Zc8Hndy7z+3ZI5gf9ARz369gJU81ll2y+tCYlR2wK6kntYdiqyb
QYsyeYaYwMx1PhN3UMyEaX5EKnxxCscLKD9VxzByyGZ73CxJC53XrfTIo3w88DgoV5d68OCpVHLB
ONWWv3kgX764L1934yVUSGAsylZfD3oLIObr7tfrHs/+uvu4NUZtHkDOYvRRWIY2vTApIjyQMRmB
MvOyZn+NOpVsTXoA/+azPCAtZe0Su/sFbZkc5z/Qlsdj/3P38Ri8ePg1/8W8RFPsTeuv+/+vl7Ac
GOgDg2mKe2od/zy7KCrS4R4vnK2R/+LrlW2SdTv88AcHx7UVE/zxL7jM19O+/ugXa+brsf953qMb
9vXYv9744yeP1339GFCVFszWxbfkvaF82pGIu7zlsafAKdePJ8pwbrsXffnEwiIriv3jk5EoBIr9
rAM1K4Szf3xnX9/o467fmWzAiirn+M/tx8NfT33ceny9STVEM0WW5QXDYGjTuhTFvLPSZD/oOBT3
avZl0OJ1r9mI98v4g9wfqfzjDBhnM20/xmU89B9DB7LVKDBqUrNHWGdOWRaHrGXxVJL/8c+haT0z
Bynyf++HDkpQrY2dlTRw8YrZYYfBOPr4pfEyoyJNiKhLhKcc1N/KQSKX6PgIHp/q43tpWPhuUeK8
IpAeDuGygjGXL3ju3vKENvt/T7mvj//x2L++Ivk4Tf/51L9uhpnktEn6/geOk18C/c/RcZLqNFVQ
p+bekzjLRfnUj+FphNoDVs0Zn6ssQxgg2XHp3hYMjbdNsITsXOQ9a/gDsNTwegVC9HGAwa7dDT4U
3YqlJBiwubnQgrjgwai/OXf0WdbZK59Cw4kOaO8PEWwbMguJ3u5j4+dstPa1rvRXRw3Jweygw+rN
yS/sJ8yt5p5Cy8+EWBZnutoiywObIZg5jy5RWzdBZdbuJenj17mBVyJyEISqhrtSez8rBqtVn6cE
Ayuy6jRkiusx8X/UDfhSklBQQyHAOOiTdspDSWnM1X9gFnEBL6QzKGPjO9pzIAqoMnqzICk6Ij8n
gzjZ9GSlhno4bkvFhl6zp89kHglfAecBwwqluc7miQ6TydrAxwXTAjqyMkEojFUtMorx10wDGBi9
5u/w3UZ37IUYg6GsNE9pNL07biVQoIrfOIQn/Cy9vw/x5kKsgKVSRsmzaOd6J4d0of92Ac1hCGIL
iMGaKpANhXI+zYGCmWXM0a6NkoPiYrhFFdUqNMnDtk6qi5/q35zJdphiQ3+dFHiA+div5eSROt2U
v7RSLy+DHLFClemeOuidAak+2bMLhCnJr2nqDgegaU9IEovXfoB259j2z9HEIdDke91yCBjRhNj6
hHtuPHPa9dDPWLsM6SH0okBNGVNhWpP4gEJszffxawbmPPjSOS2BC3Aisi3dob9FRZ0y08mJ11sy
8hxgMqtjQR/oXADafEdFuNas17FtvM88IkonMntzb6C43iECgmDdnzOCJVfEVdZ3s51wPbTGLm8N
/1yT8OJ1GkBYEhaCuiIabwIxIYwR20Dc7B34dhrOpSezQ1s3WuA46sLLTlG3BBzmKRs9JjrNE9fZ
DqMDcLKQ7hBRcTEo1e6p69Ns0w/4tPJBvuNYMQ52hRt/CMkvmagh6o7EnhJmoPYHPBOj0n70e8xI
T8hK/XMeQ93Qi3g4JcZPTQPvQGQXiKIWYI49d/46dGvngAF0598HH3SOR2hDIq8+ReyA8LH2d+FH
yTX1jXf6N6xg2aFvDUPBhwVxNdacWJOCuVQ0WG0b8RJLyzwXnzMt5/fO/2nK6XlKSoitif3Dqu3x
Ho0hZvdputDCK66OADbFWmU4NNWoryeouM3YOC9mnV1Isk7PrT7+AgMBBKWP3cukQQroFX0kH1b2
THP91dPyQOnpCDExa/ZlW70ry5MH9qcHRBH6LrFGFGIT/YtkOEj6Jm5VNiccwORymCn/HR8wIbj2
4iKe31KZN68ZVJTQHO+ZtY1gND15RbJuKveoJU5OqZiuqJELlkigpOBXjbsmsfUdTZsRJXtOOrgW
6WePMKVdldM/qBdABKG069IhqdhkUdBkHXRZpCenbva/jQNAH7udico24eroMzXCSQeKYoW2dWLh
he64MNO9UVtrhfgyNMp+7RTpx6T4z9nta4hxuw+tIpDCHPLwoonyz9TBLJZiy1PKrWWGnN16T9rG
2PfPSA9ezMaknsBdYrykRbcF054QP3FVw2SWgBbirD1MQvuusyu+dhIy90QMpbTc5JjlgNxpu/4y
9erVH1vA/0S2RRJLgjNf0kJ+VFpzxVI8kpZNr9Ufv+tdZhBwn01B6jchuWAWpe8/xGMpw28+jQ+c
CvNFi7WgaQ5S9PCmph+JsKxDNdg/lNm75FgPz52T/nWytNlj37llDsAZHISbgb3sa0uHGsPJ1ByK
6dlLaj0YRpI0CYOeX9RAhdEq+QIsF9U1u1aYWtqbYep7Ic5mnpqvMXnpI+2As1ObPV5sX6wLDVrL
hBL5NEX6oSI3bHCmb7Ndt+j42u7qDGUKVrf2A1+8gL1szpDSKPTH42ZMBw+zGzvASRPRLqUetdAR
YLwqXEe5dnH6jd318sVsPUpasKbiXhUbLzH6czH/rNTUPHmU63pTvbCUc4Gdyt2Yq+nDagFMW/m5
tdL4BQ9tvDPitD7WeLSxdKv4TbPC4UnoFMJmgETT7PZPw/QrwZ/9U2vdeiNrXJZdxklLNRLQYEom
uBCYpZshAtstM/k0dcxpXo6TrV8afVwQzb6fn4bO7o+PR0IL4oU1ln+y1M/3ro19bSIgTh9LVHuO
tp9b1lDmnMSbFlzMBXTSLpH8HTsd5CVK8RwrR3FdkE5KaThL3yZCGJqoigm3QXLfhQ88G04L5ZPp
rcbyNhYOgV1JThaBRVCJSwA5iUQn3JTtRnbTb9fprlNlgN6fkk9Nb8QhKpdhGwJmMC1RcA2LSpZe
jb/NgZOt+wnRQ9/tZ9ZQd0EAytHSK+cwepoI9KHumHpt7SXP3BXsgb/l1Kt3ACfHTEdybYd58tzm
gGLbJNrp5DPdUep+WvFEeNpQkppOn/rYPWmCJqBbwzRloN/RdmErb4tdDTiZenfBHEZV1HQPGFzV
G6UVTl+tg3nrWGukyPYRC9iyVlKfFOf1XZ6yhfdq5RMo6yMemk0y1bLx2qinSH7nT84HxaeArXP+
iN0G9Jwey3WmDXh+gGNiUqNkGvLJrIEVvnVVxvJCwxmKnlSsjCz7FuVdSEfPhKmlzHbbQDvcWDq9
XRkuySUtsTusVD9sO38b8AWXJiVWPyTga0qUy3pgfM0cwOpZBN9Zqeg2NlQ/U5d/AqC+QNaf75U1
eTvKwhRXAFHq7ifNO+Oqi37HB2kVhfpukR1Azlf0J2rozFX0mZ7g/rOs7OKz8O9jBJzELPOXKuJU
HhJv2GCAyQOWMJwV03wzZnLqILbQKBLtbTacNnCj8T1h10wFeSYp3e0vURQ669qZ5t1M4IwX2nsr
9X8n9ZjvdHJWdh0CoiAV7RWDTEPWgBWkrS2+6fZfVnX53jeV2JROyenSyz80c56d3tR/W1pCIdl3
vzF7ySCbxMYAFvUkc/EWz8VM7JELTz0FStFaNWvGIfNOdubidjRrbecLqGaao/xDi64bC9K7Xpc/
hZSBn7SQUhOIwZM9a5TZwh6BdewTgFzcDFewrkc9QmZ9n+zbjJ1Gw1r6zFa89zPxpLXLyivM933Y
Z7vM8J7mumz23VIuwW9Nl83AHJXntdwqgOiE5vaUhcmZjguFACLN2Chnqfsd9+kPLy5gKudufVbG
sFFqjE56ByEwy5S+h5rhr1VkEdUHV88p1S4UVDBylZxoCe4pZVNXsefvtV9Up5rBoKUdszF6ynCV
RXgI2rbwWPfWM8EZkO0cFwCD1rJadrP8QLOKV4807EjpIhDTGte6v1hikfTE9qiv0jcp8MZ3MKyC
TmCQmH3vLkcf3Iepfx8LgvZygwlF0FQtx+HMUgEIGxPfXorxd+0YGKC3UrmM1ZBWT3Xm31GB3kyD
YouxkK5mARuVOPekcMS9Tqvv0shOSS+1nW6YRPzMxHCkdN92reLfYVmVoonohkNsFM/wA4YDsUMZ
uRDeXxY8OEYaEK2Nb8+H0VAHl7ntZrqA84hY3PWDV1LCBcXY0oCxtT55c/TsRkDNcRxDlk1uS1pz
U2cENwqqS0suCJqydZe7+AvBk3jZD8T0AhhX+GlX3xNLH5/dVL/lvfUd35R/E778VvqZcexMKDym
xNiQAtWnC4g/TTP6U5UpGcQJUr8YM9AFGNnOYmJBbjkUV7RYx3j5nQWAjzUwzdo3XoecAHQtLOi0
zR44BYfWl+4hyCYFduodWAVds04ntHOICwuYtIS1GxDOIaPOf6mNP8dxyYdVgQ8QhOi50iWhKTK+
Vyq8sDxqj57lwh+J5quO6T1pxvuQnUVUfK9tZdzN2Jcro67lxqmq+TbyTaykBRzM06jjWz3xQ521
wzF0nzqvP2SkMxAt5Na5fTG6zlmPkVEBnx+e8tTFbeEmFz/MydVBNbXNDXmMfCOGceTFu4c8M0py
EiS0ON8yvq6pl7Q0ORzS0kZHQq0b5KZZFuOZNl5/Dhb9mz4lZEUwjRZxRR6WLq5qan8ZXrXGROue
0bzvda+dD70Lv5VPAZx5Mpf85mTzOMeRyW6yqJAHlai/yBB3sQHckeYL3X6aNavRpF2dwPxAIHWq
IbMTgz1vkOGQq0Xr+OiiHiVXxniOV9F77GlnujTVNRp/kOo4rD2KkHcE0ekmqpnvH4cMseulLqZv
KhP9npVfcZ5xShYe+n76+cXaJrz3kIPtiO0Jx7FwXltvicb6aBsbqaRvRCSZy3BroxsJlGIP8mg7
VeZwTEnzBSJev/+nNJBrFrGT2qniwRH/UkWXfUJuOjvSP5fsRzCTm8UmY7LZZ2BM6fgD53b7U91m
TzWw3lOUuvDY0uk0WYIvXHe0i+0r3EM1WRnGqD3bavrD/rrda5ODUbEkkFYr472KK6joRLnnjvNB
g887eFnsI8jVf1ezVGiDSm2r20576vu4o1shITJAIIxbDVY8Oasb3cSMu9jbrNKmLgQUbG83ub8G
IJGtch/6PiVg84B3MqO2DxHWqib9qAk/YXbLqqAtK8ydND7AHzAXFFxca8o2+akkijeYivnu5oW2
WYQ2fUPvpiTVYWX4sErRJ6C+Ctqh39OIsL451W98w4GYKnXu2I0dWId/45xpT6313FHVeMoy7MWS
Kk2n6wUMVn28T4ROdF1MyJmFuieKbPvJ8bUT9YVVa6flJe+sbRkV1t7VsdOxJYy3M6GU6zjsi7VJ
5fVoploPw4LMaANZ1zYqi4486ORbS03xgkeQSI4IOzQFriTIY+GDi9GzNTpMtdME60y4OjkINRzS
OErEVE97t3VRuzVQg7WlQJJ37W+cveFllNEdaMONaEn/HSATEuVSN07Mu90qlV67StgtQn4xj6Vt
sCTNbeiKCAUDS+To5Jw+oOtbXwuwKbsus9I1TCMYZFY6buBGuVpnPttT+qdS9FijthwB9zv92S8I
sXRolAF8Nv5qrW5dBJ73GSrgTSnVbsinOs6cpeuxAdhRurTPs6W5HYe5cdUKcKZVfJa0vBBCEr5D
f2g8VsJX93hOjy71GS1WNwW4SUrt4loTwDRhYOrx9QPijunSLfCkroj6i4jym1Y3+tpdNiRR7aTX
Yu6/zX28FQO52BiVVgURAauQtJQ3xZDod27yOjQdjd9BXAmlqH/4xbBt7PyXafoR+3HzpcY9u89C
VBQgMkjMsfriqcf770MH34aaDIPKJ/Vx8qRPsaK8I7+0DiEhQyKXccBirF2lHW5PQe1hjVon3aCl
XLYMqk8aWp7tEtclhos51oiiKjMQIT7LRoY2tSwa56opZ85IfEGPRUlqGOkxkkvaGrHRYydxS8WI
L2foNYG01CvUCd4hbX4aBqGJEx8vRpcdwzEGShh65D/24S7tDUxqNRaGtrMT+nf6p88KyqkbPuNM
fgxZph17x0yfDYtmiAw8G+Pzw5LgeWxeYFG5XK/gxIco+mk72UCb8TliuLjGWvm3mEzwF2zJvQzQ
bBuTmzoNCC5bSCdrb871dcNWb00fRdsOeXKM0pasjlKlZ2+6aVO8xLFM4cqNjXnntW9E3BKR6yXa
gRa8hZppFtCPl4Sbip496UoCX/vEMi3rTXx1iUHDyd5yRZcIJblQG3p5oXYzAZxC9bWDCMvUScf3
7xAG6+X3qBvh9y7DrJpse92JWEIGrF+yHOTCIC4WLfw9Ou+Chq+9/ae+prfPqc+KupH+dJtmtguN
lqfbuQy/TbKRQWR60cqGmn2z1J3ZKDlrrfh4lGByQb45aCpjn323qtygh4sgCIIslxuQNZqIg75p
o6yHgfInaZyccqqy7+Uw/HYK9+TnoQraVEepnwNKEqPz4rSltq4rB9lEPbE6qPynwSd7JpMNe1Zr
DKmSyr+87SerTt5gTJmblpLpGvMxoG/psDgiGIEUeSQccaj/6Iw03UD3IMud7KlNYZGyDSHZvZm9
fkwmezvOTbKTiLgB55bzlpjJem8K+IS04OiDWzJ/No38zRuSZ3+M7AMe/TGwBxYgrj4UWx0SADZk
5zq2oj9Jmgg6mQskfzrS+tMjsTgbhUOCdtqBn0c9kegNp5vvKvJaiCuLMmY4XPT9Zk6wf9Y9WVl4
dVhgDGgcW+lc4mwoTmkW3lSpk4ZeOZ9KXsw59s5WQR2pSHGfOOn8O9OaaF3o8DS6hsj4PoFfbfTV
n4cYPhy9n6V0228ralXpKgYctdN5k0HMBX9z1bRxzDeH6Mu/8xIZz44JcZw97AfjJwuu5NbNJnW/
ZswvllfdBzeh2Fjl1jYlB2+bcTWvqTavC9UTk6K8sxMZ5TN1WziZiSvAR8ZvXVqThZzD4SsSxzsj
OPpuS0nwWYRHoheEujd5aALAzzsgxC2KB7zbttm4Z9INSMDBeUuH/RQOvU5n26e370fx60RLAqku
+pCSkMcUkOUGVXG/b3XjPOfSvoTIooEoK3t6mfJYHhyw2lvKSlC5ltJjGpHconV3Mxup0msTWcFd
+lGzGT6nrvY+hPRfPDSfQPXkrU0W8aKvbUyL7mmpjOio/GcpUnF6HHINzGbcFs+5CC2Um/YfArFT
hMOo51ZKKz+nlFCBtjqXmTt+wxCJ7jQOSiPG3oCB9FXa/kvOhXCKWj9wW3+5qoFcrMacElcWdzeU
cO3NlN7OD/WcMT7QPcquGiYb4ed/a3/QAwzpTGStvIBF0E80WboDKSksSKq4Ozpo/o1MOz8My8mY
Zk/NT7OtSYirsjdmZ+NcToTTNPXO1sz0BTNmGhTGRMvGsKeLbzRrDTbKbmxzzLVtM+8etQWjeWaL
AtBXyWQ3JygMycNe6V6T7PXfYwwcpR7YgmaW9kLIe3wye2czdYZ/mYrsoFWJQHLf1EcMcD+SuvcC
6GpcUQsYWHlUeZOR2B0WtcIuxz0eB2pYsWmtM7NeU7Ah6zMtKoYgI9wv3uAV1DFqS4XnrQfIuRs2
I+5GC+sXrNfjThnxFjeseC7FtLM6tHqgV65Fmf3o5kVBM8gWK6+guqYqZKd9epKV48EPpFBoJFUH
OjfeVaOp3+KyeucjkISgswSfLONuxbz9kg7lGnF7sa09TK99KQj/YkW8Q6PbHD0qLPFYIdmD8gwc
+aemBndXenLeCmKyIUm8g96HVx6qCSqyO1BYTS6EesfrKB+6M3BdcpfHvrg22U+/KjeJZxafKaPp
ykK+guMnusisU0FpWunWMVJGIzepNs6IiUNThvXhEB9BqeNbVuXhMW+1V0t28tpGjFvCNsJd3Rib
GMDNUzMO5T0c/5Y05YMhZndByWe6u4Tw3kbQTgQbfJAf2h4rLGNI83RkNAkRDXpYdpe+lGYwOOwf
TELC1OBcMB05gMWyX0VU54fKm7Qbzf4XP6f1QbmuucKrJj5uRWxD88KcA/OiLoijN4OwBZ+v4dLc
D/4zde/sRdP+5lNX7egZDmTzsNVRMjuPVEYuuZ6jxIkSzrY0ieHhWLfUrqqbb4jimrdv/9wBIb7J
kWSvtQTBnmuX4qRZCFa1UtlBYsMBZ9qpXhNTcZIY0XAGUtfBIpjkSjWz2D8MF6ZiBWW27ChpFVU7
T0femLreuR5oWZmRVp3VlH7rFZU83dDvFQ0rkrhcMIw1DF1pNFSizP1jp8hbQPUL2lS0Hd9vynjv
OR0CWxBgZgKHTOhTyB6d4t2YjncnYscZhU9NbIw3/gNW6N60zZWZB1lYjQGa3x3p8+xpcRJuUIeK
C9D4z7lIh+3YI+GoI8OFb599j5bxBGb+gn7WnqIW0iipJuMeHaO2YRkJ3Hoixtrqn/LSUhf6Btqu
ViPhdUvbUbZM+wpOsm9LKJHLirVkWYwkJoWBxuRAscsjuBfkB+ZulqVtdYLnQvGJeRi4FZosUQZp
2J6I4vPhJSKbGwb8ZrwnNIndAOyQglw0Gu9DxbasVr8oYGb7yZ7ibahIADJkI1Z2gpzfMjvrLEFN
ERSQ3tgnS7YCJBp7sUMvgqQCzKIRBdfOMV4p6A9Uuqmx7h2hplc7tdOniCErmiZELaTywkvgGXri
oSsz1oNclmeJEYSzeaa4gNEohUIzEWO8CZseXQ4WmsmIzVdBYAiAVgKGTew1FmVe5ck/Llk5RLCI
4VoquaYQtwFJDhoZj6KAVSp6q2Ng6r0TEbiQs4Te72HU1lptrhuQASz+jGzTpEmzNytB/a44Daj5
cNHGcF4xBq1QUPsgQsxjFdXpfaCesXZHSr1tl3ZHidyCnqZ7lV6XbKDGOufGNb+F7o8xcrt3vqy3
RHmKfkWjVuBIURe4I/tOPba3sW2+kXf40zZrdQ29nVn4LftnNkASniGS9oKoCgzJY7MrnV5+N4UW
qCJ5KUxVBlrvdve5Kg7Qu+H2xGRdL525LOdSl4by9p1BBoENQpAJxzSupp2exPTa2wjQJwgeDJD5
dIODi0DLVd8dD1BA6pPhWVl7jZ3SObd/ashxdxEgRpoSNdMmSB46mNF6yt34BAybkcPIwndCzAMv
xj1SGh1t4npWQdJAWvIiFMz5bEebdrLkriwowXbq1E+Dur9GiJVODrnZRfrO0qneIGYmUDJr9IBw
lb0XWrRKNNc6mGXxhlR6PPn2qE4TnaKxdaxjr7L60iBY2fne/FNYUXnSTauAyMKtypElsR/Gkrcl
tyEZF8eI8Lzj49Y4WzhDtYlaUt5ehEZh28Vo2znoBBqDODvTRDbmJRHK6b56VtiH6CTzNZcD2LSR
SNxVJWB76NlsvE4QJta1wMbeRJ69Gst4vDS07x/2spL26ssMNF2FNwJx3O8t+5XYN4BuiP7ZyhNS
9lSN+V1Bg3Q1cbJIGMC+QjGwreaLOXTqyUp/IEt0Xjo729mTPyAw6/V1caokgHajMhf+w98qKT5i
Vv472g9UdVGvMynPYsva9kjLjPVXkRwBuX/YesEwF5PFBhaaTWSRfj70EWNEXGSokvoCdCwC12yi
LlclhUzPk8BnhtfYT82zFjNSUob67PlHUrR6K9QUf43OAXTjcBk3urvoVboT4Ir3whifkeeRzZdW
v9JkLnZGqG0m0zGOzuxc7NCrNm2He9e3e0BYExtDbzg1tItOflicZR9lGyWx8doVq26rI4VU+kvq
lvUW4Xs/skxyN9BW3qmeMjt0RME9dLJDA3NDTgRRLsLlUvPghCZ5t877ol1LfHQB+m5v2xZUTxJl
aeuphI8p5Gufe3UQeYwSpR5iPKc7tU5L4EgZDPpVO1Iwb3yDsqLqQmzpWRq0RQ/vJKucJ8KacvSp
ziG9oIEM36yWcEli2ce176JISURObbScPpGG16Q0HMkPdy+Uslj2m9CAWt1883Lxp6jRRTFv7she
wb/R1qjePfghKTXd2QHvX07VHmHV/2HvTLbjRrJs+yu1co5YgAEwAIOaeANv2LeiNMGiKBJ9DwMM
+PraYMTLlCLjZaya1yA9QxQpp6Oza/ees890nJAgVAmN53Y82pNpHg34/mlfH8Y6vUloyG5wlvTH
vpf7Xk6HXGXeG2zGmjTRZVL3tSArPZm6XUdgxm5S9D8BS8hNmgO1T4DDUWkL66Ydh6vMwbZc1i8l
LTXSXxxo11bTbERD7AKBBefUQzQxB1W7PwbFgO+F9KhQx4FG0VcWV7pSbzqz6EtG+cmevafWYkTS
wrvaaCfDLT6U035oiA9nboFFsCbkFub5FRuUuy4iVQge4tfYNq8h9ZW3gytCm3Syq963bmeVLDRq
C2CGdTmfEwKAhhWnY2JYMdn/rZrH6dpwPPPULf39p5+A4KVHJJr1aSBt4xpi9EPW1eNxqeTz4BDX
OTTejEvF+OFOrBQlIdR7Yw4C7DYTNj2mTltZWPZlNQyvcdcOF+k4rwJS93fj8/8RUf6GiGJJDNY/
WRh3r8Prf71/UvqvX8v3//7HBX9Qb/n8Mw/ljx/6g4fiW78FHlJeHNtyNef/k4biB7+5ngDR4QLL
ANVgg17BPjMk//0PO/gNqx0Oc3x38EAt81+4fVv+Blo8sAMXnY3EJSn/N0iUP7NygZmYFjh/N7Bt
mLni03z9k1cZWEvSEWjI3lbvs6rgPs3bxtopqY0TeFmgZPEZOw1hWp7zWOKx2yzYqo6mhktVoAGf
9KkaSEAPuoyYTmwQ9MapSvUAM01OXbJx7NLZ0SAC5qB9buXsIQdbv58Y3e1MOcDpN3G7Bml0mtrp
vRMhUonl9adTcvu7BfhnuKpwzF+N+y6fkyOFo9QUUjgWXuZfHa+s0YBihS9pcC4ABpmna9LbjhH6
CtIq8XGkPgO2AYD+Dj1aR8wQX4trH7JKu3oGluJYWeZzFdnnxTWbQ9O5JdirLL3IVlKZJKmHuOuz
CuBMM+ja0ot5qAzzO+p+5/bzBUGLZH3S5j4KmJ5IfIWQsFOjDAuvabdEdMGfkUx1QppycKYL6IGY
3o6sVO1+9jRysEhMF0Gfx/zuzmtuNy3jKNzL/L5opXj4yvUlGIz2XKKuXx89ny/9MJnkFyAZXIy7
f3058KhwljKmKh/sXU8K9NFOBa6n9SUhFg49UsDWe122/mW6saPoTqfkcEbugIfBksQRErP8tWbg
Kt7HGj/S7MT5hgt9OBMu+1KbaYANjOU4URyzKvCiXSxNKGNGHB/wSl/TjyAT63OzYuO82cZusUBn
K2doIncFTsnzMiUoJsoCZApmr6YuwWJJqn5Us0hs1z8ugxn89PL5NaNBMunM3rEpqwS1WH+r1+9i
F7fv40kdBe0KOOEkRNHcgvkpZqYsFt+Mq2lGiIqkIlIB5M9idM+f/zUvCwv9l9xox3CwlN5KEmEZ
jVAgFe2xiRefdQ5EyjkKqB/61RU0GXoE04pIzLExCUdD+ypyZe1NJnnnT+sO7YQ7c+BLiylC5uB0
dKTXEew24lNbXxrJeOEz8mZcI45UTXZR3qjnzy99vhBcm16M5WKEgWvfLSat7M1ndNLnS+N/WHU5
whmDhBo735q8GE8Mk6TLRdWa2tvhN3MRJyzdDsartcljuI/dcpHagdqPrX3R1d1lgWp/K1NBjOxX
U/X5XidY4T4dSJ/moyZlcFMT5E0GM8l1k8xOQ+OQiwSHeINXz60Yi3TjxbSKqGNvSbf16CPX7IPn
QGYl4L+MYOCFMNNykac+G+DTzLEM7SB9jLPORjpQICy+VaWVohhCRKjK9NAGJDbq1j8SXUKbPo+P
ZPMYG4N9B0bMgLdOpQF+Uw/zAQ7qZWEaODIMBHcG8u5TFX1TjrLChU015dqYHz6tZ3bHPaRNWINW
KxAt6/rOWNXWzZoXlkAS2Mv6Cz/vnThd4rxItBidq/Q+aQuwfeQgMSgHgA81bVcSQbcxiZw8izZk
xXZwpmm0mf1FTnN9J5rhuUuHVzJ3jbNWR734FvpXlIHKGy/UhFQ0SYlobubxApt4Q9srxE311JbL
SqcnS5tByDqOcXZIj/ZuzB5dFs1Xe0rYk+N/8Fr47FGcYBin77EFwX7kKgbMDT59/XzVczVIkjrQ
/sE2f6tn6Z3b9aUI7nlw0It3cU0GuCiRNPNQZMFsj0457qPWbQ+LLu9ohbMTM/Nu4zgEQJQVOQ89
PubE9bYDM1+sVA20Z4boW9cajZAmO3Gf9nwmF9w+BTFWRm2fdV5dgGv8ABKPuq5CkBYZ+1zgCK7N
cFriLCRx4bIHZRUaRfCS4JKqLFzxZlw82/VUnxK2LQuQUhrQbM0/w7eYvOCuzeQrKOp8oxp7PCet
gbazzR8nGj8MvZ8qUZyxrRuHQbWovtt+W/rR++w9OHH1LRp4+KKb/rzM5wJ3VIoTSvrlN+grct8W
MVu5wBnJGyQVyYt7LuFOvhhy4bdkdJ95zsD1QFLU2FMXqgTTdk/YOmFaYdyL54iEryPPiXvPfu7B
A+7GwiB1vYYkwAVxj5SI7/VcIO8zLIah3DcV0NFBYEM0zOoUdHRgEqYdtIi9HXQz99pKzK0DLQDh
B7LqddLGycGE7x5TFIJbxbSUeRGKyWCh4zCLY+t1w8lhF3xR2feFdvSuwlkPtv6rgyiCLlKf0tWY
E9hVtPNX3+iu0+ySrIoen4uDo1Q0u9A8kvJHeEDDT9hQTq7BjyZACSBZRzmTC4ENdlOjY7cRJoW+
9jz0R6I9mHPwXWd1iKc4uqMhiKQ5NqNd4I43jRdf0Js/tSIPEJwVe3d1EBIqXGE0xYWOsXFo5mOG
/4XJeXSDGipHgNp+AfHISDAggXQl0HYp5Usydt+9LiGMJLbnjaGJ7ymNjGThYlxOuSGPWdwcE3ua
93h7k02VKOtYR8uV7iYIwG3e7dx219ukTttEx0F6DXgeLcUhGsjrjYMmJeunnbYYWsMRkw6DZ+PJ
Sxk/IzQw7mS//n0mr+tSnEWzoLcpyBF6I6eA/2+gqvb0kFD141MfGiy0YzofvbbZKyLr9/RgkJMH
PLc8v9hObUWIB5XZdK+5mWle2i1DpOh2kqJ9kE1x5XhqPxRoFWBfdPvONsL1URbaA9ReoEpPiIx7
kX+RQUC1Jydg78KV+7HraODM7Q5ZSbIgpa3y+Goh1mfyrJL7XN3hWigOhsIJQYqYO7jPaWEvLCi0
0F18ZnvLyY2dOYCrRUlwqGMmmKma9vXA6W/SzN6ngyR8ku2tY2IXbwH3AE82xZeivnGTe/IpmZfH
/te2Ir+jxwG/nztEO1MINO+FKKVhC5Wl26vedg6kY0J48b2XjHH3PlKThbBNsgfrC3FbJqgu6oge
ROnTi58e8ekAiRudjwKNdo3H/jL3zTALqMgwEq8wPZlsIbzOTBdB8mZNSZPog9a5c6EYUWdDdBh8
+AGxsvdYfVqG1k79WvfwOKaB5LtUZsFR19D3XMQshxgFLipjSmAVNecujgc0ji1LyKMjSnGUhAlY
ur3yBQcmxeEAa+HkT9bR0sG0BbswfZvNK2fy52efjpqvlbMflLHrEFAcM3fZjbLxLmCfn62g+NH7
zbYkPPnFcUfimPMSz3B9NRQWgRxGX+2XFFSBn9sEanoY5D36b3AASA2txSr2xL3U5a3ektFz2WBk
heNPs4Ve1KZ0eTGarrzyMlrG6qXuyu8Qj8h5pnbP+h+c9IfaHu9yl0SPoChvUU5t6FhWYS8yczsG
TrltrCdyDajz4uxYFBaiy4rWRzB/X8YFZ3ue0Eu0w7aNtjJ27rxF3CyVZx1LBCCkVcIZyHVwE0fV
sV7s/ajoFhYR5nqvIqoe+/I7od1WG8s72GrgViuYdD6ta5l3Ibo0oLlJgHZAfdOFTy2Vv8wFoxEv
e5VDT/4EyLARSNzAr7zLYdNt4rK/tWrMJWKK3V3hq2ljNqY6RMapUlG7qVMB+qFjauYVqP5EV39B
ozxXqPXjSl7PbUCsWIX0JlPtkxD6WWtG5030ANEfWe8wfid8wcMJXXbHQD8j2D14GuMtzhEC9Iwt
vOVkm9dc2d0JFAG2G5tZjrBIluw10J2c+eXkuPTZEyvldgKZMgt81pY2dxrl+giHNuYsh5VfMKld
eoRfAeoYp9m6aJ3spXhGS3ft2Zj7Y+FuTDLOmW6nl4BsoGNXAqeHgwgo8N9r9Tr14on15mAHgISl
qz4aMZ4wLXC9ogxGZQlSi5rzw1PFFMZldcHsa8LzHlwFJPca+R1y8emeCT9lYSd3VbrcWyK9z7oS
hYRJrm/ivi0gfxUTAvI9njtILVyH02XsNvcJVlejMJ/KiJwkfHInU2DAIBPuS2siIJYjrnt4DrRC
RwyPEczLoexCZSKfbmnQJzHn1lqQSKF7J23dck9tnGeXsrG/T1Z+30nbRHRKH7hZh24zMxU3l7di
cCZEbS3P4ZbWf0L9ZOLo3rTxSWdVe1xkgMbdM9g4gYE7tI0C4uxCNowQHmw9LFhDgkUNyewGX71F
io/d0hKyiPKMx70c4b+LOONQmxSSsZ89tUV9Z2PdOnXW7ZRTj3d8Zhe0GYNk7zroULjL2r0wGvFj
acdthOTqHLujOmumn3DCk4PXB4A82HJrm+7TkiGmSfoXr0aonXHt1zRNS4qYLuFD69IJ0bVnuwEX
yj4ogm+O3YirHgTggnIXH+myK4qbSrfPAqDFZnQNTSfZ5UlOa4AV853J3GwHxOliCkPQOiLCGCwC
XhzNzs64R4NB+HA7Y5IIujJckBJtu855zNv1kPIspH247aNmRuOOLaUCHUmcOz51JBq1YQOlL6iJ
Vd9d+4qEEK06xm6peI0r4qZtS9wwf6RsQxnYGu5TAecNJ91bFE93Ht5DemE8JeC2MBvL3zJwcowp
3a+ug9/DTMqcwoqUHAvmA5QtzGxbopCqI0bmYwzEpW0wVxSOrEP2ZhsjdsZrHo5LTOUIZpym7XDN
YIxSkCwHQ3+oOf06pWQMx8J6JmZhxLt8Vsn01kBePhkzEjUH5/pENFAOJmoPFglBw7QWJRYYm3wq
3lRP2kIZvNXkCIEQk1uSgqFuq5OCRUBYW9tzmALEyvaFp7KTVX9MRT8/GgY1hykscrFPdjxQcZeS
/OuifnPRZexzOeOoxHM+mPSWV0Fj4tptaC3yIPWKyuL5PiuR7rDdTptOoRXvIh8Qe5aeyHjKtok5
augRFlM8fE3IXSnhPVrBG9sFrpIv+QFl4XAYNaY3GXR3hoyfMJv72wzffZ/n903VvCOZfhfsRZyy
E3sT6dv8bYSLSdiXx00/fSNs/SHtrM1o5NciG/kdCtIQ7TpgZC2/eVTw5mSzhGnPJLfNeCn65dg7
bBwKYmqcrn3gH6ZsQji87/38xeynfZP3KB40zhLTp8hDrsD8HwzMRT18TYupAqo9n62ZSCNu44qt
LjV0zNjY8+DWzx5FUXyt2Mtts6lR4PNwIUGzIcN2VaTYYLExK2wdnu7GyOZSFgiWjHiC8kWF7QbN
uBHSz3a1Bga3LM2jGVdZKEuxTyykbCohR6+Iluv1f+WpCOjrK8KFASw2eTi4X+kgcrnqdDvMtLMV
BcmsllNiJi+QfllfjfqCgQCGRNZY3FEMAOqcioHbgbIAuFiRAgAqPW7/9UDmjfiCBKxZOBieRNlE
9JEroh72UpOx6dY8AtBSG4H45iw5sJCc/IqpBroxmS3/RPBRJPlDkyJhKN4NegGtdsmQx28Gw8e9
dRFCbapxILzbXYjXKvFRmYS/1qQKutFTYMt5rwP/saKI3KLXbmikR3dGy0Kmo3zrsi3acofftIv/
IyK1ZrvcB2MAKgEC11xTbkyYuswMJRqJtNEmhba+dQpSboejKcZ629N4ZHF8I48Pz5mwGS16LaHy
uWAvzzoRa62PYN4SpkjQX/Pa30Y9VjlkcjN9t5YdecNkEtSeGy7KRpqZYWWZ3CSGmIozCizbJpDN
d/Knop2RpPfRekfGIwJRQlkuUMlC4I8S2ieCBSl7bmLnuRhhRuugZTJtvCEgZY0dvqWMBNLVPzeM
V53rbPMVm7cblfHggvckALB8nOMbEHN7XQ7ZJhoDvm06InW87nREw24Ko9y3v4GABJi45PP0QWnB
GPbeBbgI4UyvYmjwgRHuhDb3g11v2OxDLjoSBGabA0iV/6St6tw7S7LxWShZ9ZxNJjl3XWwXmJXs
qwX21GqCBhxGHqVfz9ZuIsYzRpNSBfN9O0Tw7RmYnMsgWPU7Z9UxywnqS+FQzRf1qI+oMJ/sVj9E
Pfox3zF3iUzeG8chmaDPN9Ps3rtF++wkzl0Gu8VVz7hNiUiQ0JyAtVFTeLq4wL/9MNjcLSNVf1KK
e9D3eeTVOEAj4A+xdxEgy+zQwVWYS0URfY3Y3WCkoFWlL1y0hCm0JqsDwj+ZFU/a8qRqdST28sZc
7zW7fsfc/aX22Essmh3XOLwttUHspbXKvYW8HVTf7MdgeOwq8RRZD4Z0YiZ+xkc/zFc+0ziuReVs
uXr0rihLVt5Ov+VLc/QIBtuOZLBbnfGqifDZeD2KP1HaqEz97ZQ2JbiM+KWV6WmG28UmWpmbYUxv
GZzKTH6IMYd8ndMrs+LXxA5uI3acad3cyMr5MIzyoV4/szENT7LOdqXiQe6b6QayKJYbzhTAPAfj
ewHQqPKvRIB8JJnC0SGswdGngqN43ZhXOk7Fyc6aU06ZusV+G4VdFVihZ2KeYx8cFg2RiLqjcUZ/
nx1IoRmFzWh9+jmlhZj5y3mmkmynAsc0fKF0GOnqD8YpNoKHlL2C3Zqs0tmzEVnLsaDkwLBosemI
xq0sZ3XS3eJvmr4JYzM3b+Kq2Y5eibbfQbk0RMi80nmrxUrzoWQmiYW7tEREGamhD/GwfkVmD8Gh
ydtD3lQIrkuCZkRON90ECI6ok0gxTmi+TG8l+XIIefI1B2JNDGZvLku/o0WAGWQ1WwzXk9M+r3mG
CJotaOShmTrPqHEsrNRkqugG3V0eoPEylu8EFRj7mctok46EHVpsJUJ/bDZpihMwWPIvfbYS0fr7
NirsnSyT4kGbZx5EqIB6YlnW7tOxretv9VA+BV1dE/lT/3CodbfGHQqGK7ixHOmqSwntGDU24+7H
ACNyi+TFOtTzKsSxc+8qosin1lpedRnoUwT+6NpZuBBaf74lc3a5CKZ4Z2ArvmoaEoQ7YunFzBrC
E5T4nJskQV+WqyHZeOQ3HepGIt+342kbLdZ87I5FqYfrdEGatFiQhJUnd/5gIvdzrgSpZog6P+yk
JvZxqMCnzTQqB0pLPrdN05b0IAURgHqadnMAx2Y71Y/CxE6xoLsOLSNtNuWY3c5GELED0Y9TQtpv
DSmQOdGyj5h/gDOcfSRH/FwzTbuYtOQtxPpmVTroXem7D4EoExL/7G2SZWeYWfMFVTKPL9iSh97r
voMq+IGrGdZU5Z69prgtKjRK40KOeoOD5OChr9hHmfe9A+HZe4SqVr597cXqu6b3c9HWy4pbBDaH
334T9ODIIjFCEI7sbOOvzL6WGkkKzVOw7ldeZ7Qhb09t2Tgul71fvmezW6CjoislfHYEKAswTTXF
HbHUDiJ1+nO0r5GlWgUam+Q4QBC9n5D8bDT6knREfWMayXMEzunsN/oVLW172aEbJOCsaXaOdsud
N0SYSk2UiSBsZ702KzHrmha6BIFQVCTTpuio4uyMvJ15tm9S+B0HaAkBd62nj8oj/bRMgr2DBXuL
4we3fH1jjLiYMrNRd2ll7s1OnFgm2p1r4tNz3FPVfXSxMV1y8n5MeFcPWb0wzAgMZnbGpWeO6YXn
v9jMRA59TonvgcC7ws77NAkCo4LmuoJv7LBxDklkMYE+boldHvcT3hqkW31z1iPosvKm9YvhHIE7
pOCUl7Rm+9D2Se3uzfaHp+b7eM7umzkhkka+mKweuaNesGS5qNU4ox570GDQw0Gm7+1QOneNUE9s
l6Nz5H+McAkLnTkbt0mxTLOl12Y+IX9Q9X5OS9TBi7oHOn9L62g68CgEwzL4D9VoRKG7+I8RBEcy
+urprp/S9zSvjgN7JDJQWeKnHEBBmtDw4pYkqeS1ym3/sE4Ld+mkXbTgwUu6osiGariJNLbuAne0
suf4JSavFWykc7eAL2PIkowMwYSDGyL90jAlCOP5S7zkF0NME3VpvK/Ksu/7LNklAfxnu0AGMyl4
KlQQyqc2xCM9b9Oqvctsc2IPBE7G8saj8J35NE6X3kAfs3AzxGw+kkXIk2cvz5N9J2asOlZypaf5
6LqxT/pS327Tesn3qJxxTJbLsc7dsBkI7uuK6XoSRFb57bV7NuDrwVZoOy5B9pwC/31zlTOWuMdi
S/QqLXC57iYTsneXGD6V73oQP5P+3TH4PUkTDusxi5DZO1edRTd09Jc3UoA3ufKTox0h5wraF2ey
/Q2GxkyVMqyN3OWZ2CdHR8lbd0JvRn0HhYuQMgZ5BOhlOVV5UuUb396SXwRtrZvBjUYfUQ3O1GNm
Zylnpl+XX0dL+cbmKjlkpNx6MnjVjbCZztSCViKCoDjNTl73XkxjtjPWiCBT4Lu2UXNcu9EtZB4H
a251j+Ap2yCb4vbE+ukH6lu8Bi/3MwQMOJdtOb7WJOBe5ky7d3gOXa6mPLQ5WiPZDMw9Gpo7gznS
L69vcrbN+7aPUDxJwpvIXR3tYT41eCHRTlL9TY5+9NxvhBVdp6VThIzf1NlyHWBcaIjyqg29AEfL
CrU7xiVjabsn0lDH02lYCD0smvpBGelzo6Zj4MzOhsZisRsbHgIl7ZlMrX176L/kJKMPzCPG9VJX
+e5rTav6SzI6/HSv9p2JuTBFlHRdms2EDN3ZZR3hGMkkWeknNKV5fVlaWKqWtO5PxHpZO5FO91Me
y1P+OBTkha4kXjkhmAPUqcPBBJfsWoa4m0l4lnPwlBdOf9RpJ3atmZik1teQFE0mN2b6RtlAIJCf
1lvh2eT6koaZ0m7epBYVSDOCj8i88j43Jop7F+HchMeLsb5bbLo6/xE7QGOQqpNPNXgcFy++hSI0
gcnENwlfno3p3VI68mZJG7GtFu/eReE9B+ly7bAh5KGNTc7xvLPjibdqolDXGilZJET8JR9uOvUR
UZvfQTQJrntjATIN23FB9DDn0E+VUFxud7WnH2zkt0fcQUQWx3Z/o0zreznPxT7NjZtejZBBMpCp
FsvzWAzJVdvkR8LqdqYztc+dXMghL8QB7fwNMbCHTnhQZUj3UMF7nrxOXn4qTe6mxmkR2QJW82rn
GE/UgMpCqDcL4s550lL845M+WIhNEycP0LNlGK8IrLtA1xyqL9nSfFSdokRGFFh09tfArasfSEPP
bkmodIfTM/GQ8tvq4C1We+gMHi9NV1wspbVrDI3L0PXYFEWU3qjeOVI+N0CEDpbYR2NBKDgCpmFk
Y2yKabqvIx4/g442hOPgVOvRSaR2/N2bSRodRkvsgPpd5Ua/Mm2DPES0d+nKGOqvhnCvcngfbBwY
b+huN8fGqWjUeGFBhFTKzS+Vfumqvj+Z1EbbwUj3uOPNy5xIvW1Z0tdraqSmjQMlclpBhe2E9cab
jW+0jJ3zVC53csrn3Tgt36k2DEAUr4WSa7bcOhWq5Dk2Ebuy7552QjuH3MlY/GarvIOVsGnlgJ6j
79J9A+n9GhP3NppZ8LLRLm40Wkl6DMOhdfYil0dma28Z+OG911nZNgMmKWCA7qxoIVrZF2evd06T
wySYt+/Dpiru0365XcZ8vFEGTQrQly432PKdceWV5xbZ+4IEjT0ei1m8nxM+BQVOfz/PCZEAcDdc
1/ueoUxkMclP0qzja9dRrH3AwNgyWvsMfI5Jq+iKVQP55jLcSLm6RdDm88i66lLeU/Cs6E1ie8bB
3ZQCUrdIaJ14JCPsi9aHuhY1wOiY8KA3XujzRCV9nn5nWNXXICN+kfjMXS86hi/ZZaGt/MEzz5+R
w58vhpGVl64XsbMYxS5puBZ6NBwUsT1TybzYYRNmhp5mEFVrNvOwVFMmR/6aBhBB9fPG0Gvkt7T2
mN1i3LkNTNIfM+aKqAaYRPQtfhrtvsRDhW8tGXdZEt9UblZ+KQvO9cDwHbPFiEjQRUeyTjot5lVi
lOIpH872fNMxIkRBSsE1B37Ok7nX/Mt1daGk3ARp+2irGZNvg8GITl2pgjM2O1JoXHFoXQkPaKwH
9KC44wrcnwSiAC0C4WHrYd66tb6R/pr11xvhQtbjvqUMpIh71xUpyhiMN5NS494OmB5ImDbg8Qmb
a6wFY8FMgdLRIXKs6QJdygKUGlW1GLPr2MDXb5Z0rZfRoEwOaNwNDs0vOaDu0eOEhJUm2ZqA28D7
UVKcgj4CFr2+mB6oitTFCGKnJ6chdbK2E/PQaB6z9OSglAZZ9wVVMOmtI7z0iC5Om9hYufzoWq1R
ibpQ4jLRE140Wq72Z87xmvrteyS2u+jB7ZKtQFV1t/GImlXLc41f9kUPTEAAUfhVJUILPcEcLxdD
ViC2dt1LASH6wKS9IBSleCV5o8Ux0ZDN6ceEPs6B2ImJUGEGm3ORm/t2FJfgdTe6bjB4P2cO2o3G
wFlL33k6pj2Lu7AjbrJlTA6FpZm8NRHgKyrveBqxvwTjgpJ6wK2w2JcxjsCHoFze/E2ghPPc2JS1
YNfMqpk2s1TlZTb4ZyU5P3aOOx1e8tlJvVv8i9tOoP4N7LIFJF0YR1c3H3ae/iBtxQ9bE2th42EI
dVNU9QoHwo6gi+awcDXVwv1elAFCmxJsKXG8t6bhXfYdUpQq9vDBy69VmtJdGoIrVS7xQ8bgMcPe
Slm8kq8QxPbTNeIvkdV7eM43TELY0VUYo3zqAYsHP2PYfbfE1ZaFhGZhPYe1J/S2L+HACU56z25h
U4wM1NKOH1GxHwotQyIkbxUDMtp3c28c+hZ54Er2ZhWDdiNndpv9RbyIMKJZuFHmmOy6hB5KM3QO
Rd2uIDnqYMyESQml+U0dum/lfGIMyLCa8sBgsht29T2UfcIb09Q5mpWydsZcfZX+I6w7sTGBS9SF
y7ymortBXz2ALo6D61tZCHbb9ICCYb5nyx+doH3TFAgQOHQReKyo6+6JHGGv1J/otoCGzYCjkf56
nkBvQO11n9gjkzmfm/PNkhQBsO07yOPslHRyTpDzHQLHpsM99SNTUDa9Er2fD15RQr4HQjjvrGL4
KnMfbx0ArEilxk3rTrB93BXCWNI2M31J5kSTPI5yBTk1yx2m23Rv2xEqzHo0NsolP6FcgotSpdFx
bXnrJksP6eD8CGb29kVAmM9UWwccPcScFPM5q6zn3MqKkA38DNuSl8//ckw1nwe5xrwu5tijN2Zg
apEqn8dIWD5fPtUYSBPGZVuYmiF0gsaoszP8mWLFN7PjYOCT1hSsCfsp1GHV0K6ZdS1zIf7q8+8/
X3rdxuFg+E/86ox8M87oOdAVrU+rv03WP31+KaYdDcdiOmZKGecUoHVSeHUIbJ4hFc8MGvH5EFJ1
wh4hx3MFeS//pHknGcHA6OvZ8c1qPNPhVr+/PINCmAlsQn1WGdmj16khzEa5/P4lEvum3wM1/k9L
/TdaamG6DpmH//90yavXvn994yZ/x6n6s6D6j5/8Q1Atg98CJinkROIA+EVR7dm/uaaUpKABg3AE
3/FPRbUjfvPRfXm+ZKkTNsDef/zX/wuZtH4TRPUEpgdq5jMd8n+jqCbd8qesFITGvgVlE4cN2ywf
4fYqRP5JUB3YszTyxmiOZjdd1/TBI9Y+fPl2SGQEtagPTeCng/QX6ua/ekdhmg7tOol46s9Jf0Xl
VM6iiZXDXB/ZZFv5zZOQl5PDiHwid+Zv8mB+TVn6/QPyRiT0sKFxyBL69QPGA1aeDprckXhtp6ir
reHNz82SvwITev7Pn+wv3srnme6QCcQ4nnf79a1G8B5B3dFcXyO+chI3GRV9pPaervD3//xOvwYi
fX4o3mmNP/W4Bv7trPGgW5AraipSYwL75yMh6BOJ7U5T8vznt7K45v98hfjSCgg8DWhxWNb6qX+6
QlgzS6dO+FR23gn4LOaz33a7xserxAOM1dAcN7V/sjpslOixQg/Chx23e3aQV//5V/k11+f3Ty3h
gQjO5mpa+NPx9cYSk2cwNceAHp6ZR1eS7toMVg088rNu9Nq6eY/S+O+OwF+dV4mxgdA/gcoMC8Mv
R8CwiOT2rJpLyMhPmTmcBFV4Vk8MmvQ9HktSjuPLrFqeM/j2m9pIXzunC5uZxk/qdFCRfPmYkb34
n4/G54H/V37YH4fDsSklPc8hluJPt67saiUKxrHHwUG+GhfuER22vRnsiW6PP/xQ5hVwGL6Q4bnE
u4C4tbibc+Rg7CsffNj+hIqFsMb+xr7wl6cJqwiPJ880ebz8ergWlaE1qMvmaKi2o6Eh6l2nxt08
01yeHO4IeGyeGL42om7/5tli4UH594v1p/de//6nixVepjMaCgaYdu0bYKw0GON81ZuwCe3QN5kB
hyLTx0nK72n6VHXR8DdXy19eLD/9Bn86K1MOWotE7Oa4JMSjkJr+jNr6laldsc3+PoTXtP79aAc+
T3GuSy9whPD+dHGSJ+v6Zd2UbKOIbmixjNf5B0R4VEbmaIVOWx7ougB/eVJDRHM9MRC0+dM9op0j
QS3IjM35wudn5mLGOci1Y7MT1BNZcb353JCYGuTjdWzSZ7YxvmWhdusvxDt8BCm6NAveUj/q56UI
g6q+bGKoyKSoLFjhGZGoeyVxRo72VkwwaGf7gegDSEtsDHsfSiljeskFmud8kzswX7TV/7B3JsuR
G9uW/Zea4xngABzwQU2ij2DfZiYnsGAyib7v8fW1PKRXT6KuKa3mZXYvjZmSyAgE4O7nnL3Xvi2W
pl55rsW94q7LgLOcfqCo5h4dB0YlkqvIig6ZFeeryB5QJqnixqP9vTYcZEv1jAxsumfGtTZCypdy
OpacErEkyvWSFvedxxjdjJi80jOxAd/QZ6rDA8MSsnqW1642D077gd3vnHnmVYr6Fl3gLnbSjs7g
sBUKfrNL+hAcZ30/CcUtbBW8h7hAF9X+9PVSrK8MbXqxBsgGzA/54iR+Gt4QcJ6PPmUU72k337Qt
SoGR92VN8jBOw3PW9VtkbxsGIa+XxaOT01XUdBC5G6owUujPZOm8Og0XSLDijQBsaSTNj1bs82Ej
gDN4c/7Sb0QCtWSg2Rd43Adjp7p1aTEJzD0+lhKJ7gzouUeRe7n8ATBbGiFbURrPLogHUjjyzyZH
191En50X3qBXQAM7gwwnHgnISfVTASEjaJBXNrL0uIv5OsTEWalfk1/BZfPH12hknxAIdnBWvSaV
OtWRdUeLamRyyisJ/OVhsn1u2OUV3+qjUsshz90reDL89wpNwwO8KnaXKjwrl0tQIJQv4o96mK4c
KmP9K4oFWt+ob7S45xhtvsZz/YbCBu1JdrYX8wroTk0Tw7udKnnrpearMSJfdozPtEzPVpKfB7pL
K3tCZDjj7kduUIYPdikodhvrkcS0jcPUZ1OHcHuCsH/QvbaVslsgYRyzV04b5NusvB5Qrq/QmV45
Mqs3AceLhVe0LqJuV1exsW7rhLEbckl2xzsZDr8YGY/U5XxYjSTavk5vy19QFqx7lzkZzioJbqS9
vrx6Dyb9arKIMmXfTWo6ovEZxgpyvvqs1YsMEK5Vh/FyslDMOMJeZZH5qm/lUW/OtilvjZ5SZgny
Q2Lx2cQcVPd4kNciGF7thjFG29DkTpP5xYqL5tqZeG19Rj8bzb4+w8gADzh5phP3BxLD0E7uLrdj
7YafDBNTSj3uA5hM320RPmgEyjrw+NWXpQTn8Ocop1eV8ayUxKzRGm3HV0x8YNoM1uI6qBlCL/Mu
LGknShWdu0HjGNKSh1Ol+3l+ahfOhJdla9BbfdQzpSXuaoWGZT1N4LGSbn619AcF0d78GTBDj70H
c5mYYXv9Iwbj6NOjP7LCS8Me2IRgaNIXr0nPRu0c6rh7c+PTMPMMDNwuVpiefaPqVqY57SXCNozc
HIEnkhwIwDHs/eVfUP0+rKl18by8+nrN7Axe1oQfZAWTiZ/CbwnYhzaNYd+2PlANf76a5g7+Gu53
UA+eQ54mwVgmrWNSVIIbk5QpQlkMssnMg6uG7dR4YoNMbdqNGeu2Aft8B8j6xnfJfJgn8Yp4kKcL
zBs/CGFbR+ocnMIO/BtUxMZi4orUkUEHNN2SGf8mgGMYkv5tcGEq3x+2TL/heo2nSrSIwqLxZNv1
0etYRWnzsU2WNLJRnMU7aRpgsCEkJdLYESVDD7xrb+oZqZ4PEZW2ivMUDRCJjalS26xKXuDjQmgt
gHqqjAuXWSSjGDxXWcS1Auj0CgrF31xuyMvhBZjNp94OzDz7dEN5MEwuDUtc1xWIYzvzow7MJ1zc
68G0HsZAXc19AlRkoO8gQT/+8RHN3beeSe2U4w7VNz8JoID6T3avQR8xNxSWxbNl0Qq0wEOt2jnd
zQi31i63dTQN5bac+189kqatW8qnGiXRcQySI6bCAjPfgqx3rjTUgH4a3OmXuueKhGQ9+nV+3SkD
iUxtvUsGyJDMEQFbKoVA2EECkgkJ3ObIPW+HMEqIDecDxPru4l33PUQ5cYW5pdK028YOT97Ii3cN
nkMHQ94QwtXEOI26r6yQRiyHZLHozZrAUmvLx+BaqGNcFIgfuhrFgUfkWsxD2MjyBjJEtPZx9HP7
/ar97lYwPVnN7Jkot35h06OlU3ORBkYPVYZksPcnMj5dftnAYl4ntB/8eNgS+sMcWn92ZcYzxFT6
s3Be26a/myZuly5vvI2txDmNoI6kJtOFYamRm2P/iDI+ds+zzvyHUDRaKETeeABjY6wuZyJHTD9V
AsjeVwT2zGBSVUqMLYG4yQouRwg6jvoiGm3sYp2B4o6zbNBHybr/NZk5KDV/XRa8KeA5jxjDXouJ
RwC92xOizQeh13JX3i6mGyMi5BENR/u7h/uccBk+DhdLHlqqfEvaFc+yWMfsbVXrvk6e/+vCwrF9
8wU6pLlZCkZr9lKZ6zKG3pCNfMengh7Nn65ryoOdU+UnCs1uYzshWIlw3HV9fx36wt10YfHcySoG
Odhp9VROqjD7IkBsWUKXvW49Af5TcTDoeZY3BeLF674gcLl4Ep0/PBGIwtpetpDV/J9zPj5Ynj++
J6FP+47BTTjLt3Dbm96u7YzxOSmd62GwqwPFd7xJxvi73w7mVa4StBC+e5XGWbAHKXRFItW+Dqr4
JqwR5CsZV+tOhBjzsghJSVT+jBXpJ0udpHs6qGZsvWqPkpxjtSaw5CVmK92Y8c6DTnac64ZN0IQc
QATZlhsauPtUxPs2h8YK7dCET1nP8CvmbZnKYxMhhW7FU0Fs0sp7u9TkDrf9SLBD16PKbAMYnvnU
rDNoATHCqMYV9+7UFFA7mDRLSOau4R+qqELNMMAFIV6C6Cz/1Ypn6ARptalTApvCvL83rYF/2SNc
UrThlZPXV7XT17teon6T3Qy/VKE7TOruwxjlbY+pgT4pieN2rPZTRZywcmoeivRRQbRw81d/xGhZ
6SNDM7GjpiawpipAMhWVcpsHEJYsjnmu97Ob2D7MfrR23Zj2a2xDjW1dB7DC1vjoyjUDW9PnvDVM
znfHwPo3w0RAowvjMAkpTGq749GXPP+zInEux103lSjobX6hql0yMiqXcJOULWCgxbwaY79YJx73
5bx1ievk/lL+3ptRMZmobcMG513fIVUcpZuvmsQkpWhq8AfM9XVkQcuaQ3CNzbTr5xa+kWru0nFA
/VpW80Ynr1tdygjImzFiDMOPNuZJQ4ePCnNAdGST2VL4cbpXeN08n+gIzyNzBP3BtgUVUrfghVQI
zXDs3QOe22DdsMNsuiiYN7JC9Gogg4tDTn6WEbwPLcpCdNQ07/Vvl10HYaaOt66MPu3GO/EMZvvL
TlfYsLcrBx2ybBkFaQji0qD5DukTsJwRSFMUj6J2xH7JI2zzoX3oFZAOdoX9RA5vOInoBsrIitTQ
lyyo8908tO9ZjYJmDgl1yEX6VmYwn+wMMSTmEAS9u9RCEFh3zGq0Vt/v5LPvEc1M9SZ3QTzcyLl9
YZgGrDDHYxjFUbkhUHdjCs4G5BMd/Imwu6LgmG71Nr5QboJFHyl9Swz7oVdXLuXDCo7HayHSYEVQ
jQ2ranh0Y5v1u8rOesP8o7sEqT8s12nM+SchWWbFs+6QsfptcMVpLgWGO30oSEkXX1kLbGOj1nNK
zllS6xJ95odjyiIIpWl/ObamkR64z7yy9lvWzeywVDPJ0FW7Jh/vJyiRaxN6LoN9XqnNB4TqLOWM
t75ck8X2CREt71mTvpV+eHs56nba8+ITOoPBLnkVPoe3NOwemYWW4lc3874bsz6rihFLci4D8Vpk
JmNW8nplYQ57oJTkxhk/XNYOFsGA5j4QgMV2D/r/SvCmgR99Lk2Psg0fzjbMgjs06EyxcEFRt5X+
Jq/7neBo1xQcNMgp31h6psssk4TK68jfOhSmEO5AgztThD6i5+dzukDGxbKBsTeIch5csiYNq8aQ
yseY6GKr172WXl+FyEdNiU72JWiT96U0X92kIbrbTs+CwAM0HPh0c+o07EYJjDMgpEmGfYOKZC8K
Lm6Z3XvDdLt47lPuy1tF57ByUE7i+RwQLJWBfsTc5dVln8adiAoxgYo+9/WTq8uQcUqfiXqtD0zf
sp0Fw5txdgngtLg2PCffhbU/bYO4+DE7ty5Gr8pzcbMxw9Yrb+hTmtr6yhpavf7Hkaor8KiwzjEE
AXdnzmhgg7Va2FB1WSo79Sa6g+EwXEXv+ccdGmKzh/GzXDFT2fhVwPg957PWL7v3JURyS0uOqRYG
MzsI2wTtaZfgaihfZDybKyG9pzhTB2ABsDnz4dHO1Yjsz8LvMj5idr2KGw7HvceF52RPgbbL4/jT
UAoYSD88pjXnHogEpzAvbyTe6JXbDniRxevlMyCgNNjaxXKIev0a9LpalLq20PWxGc3fHDmf+xzl
XtXEGGuxlCA6ZeJ/qZLtjGxkz7g1XY5a0qRZvfAcWkPGzaVfBJlsGxhb6aqQ+Y0+THGdNJ6cYhXV
x1XvvngkzqwY+uFiFNey5pmA8vFQG8W1581XGeIbQRtitpYTZN58nRb8G/pH6/6HGw7vY/nioFuo
elzSCfdIYUf3ipaeLeSh7P23anDjVWVN19bCYXf24rOtS3TktakJLFe33y4v3tJ7TuVwvwoAVmbC
31ux+OxksRlL/ksjzenzqv5I51nXu+VqQcmySmN5G+T0Uqzpys+thwl6Ki2Y6cZO2DENFzlmvuHK
v+gFA8jid+jDqclq400WvlUbdJIu2wBHs6Bl7TUHDQ7B1HpQ/1Z2jfqY/b8OWeka983AE4mVnPIy
deYrvS+LLlx1S/GrGXimdVE/lBzZe2yjnleqa4A17AAYXroAV3KNFpAjhsLFtMALoCtrhna8zcO9
ZeId1U8tY0KLujb7qDR4/3LPY367YnCqHzQc3wTItm/4meuVXmirb0U8fDT18KiXEv2pRkt/wOt2
nrLonFg/kyIlpZh4jywrWGaMu9kWNygoZlRkvG3dghhanp5wmh5d7znto5815o+CrkojRciufiRu
xlgv+poMwcO0TN/125SG7imzKGpMnosxFp0qn71uXPatoJpE5FUkL4KnA3cIK43jwLrI2bkuswG7
q3Gud1ifggDjtWEtr7XRfiIVf6xVuVtGWGYRj//EQX0VwsmaiJhFupR+JtYcrppWnBKTptdQfJ9l
ol0t1B264eOG0efs0NUAm2OsAdEfGfXsLQ6Jnr61L1/iRjenELPgOKzNuF2Zc3SQxENME7dgWzNg
YmCxleN07+FP2l4aC9Fz5s6QJoXfImLixgtjCvBOafwYN7jF9F4QF6xPAn0PUAE7IpY1uh55BkpW
dzwwgJ5RfaE7E7uB3gkBUNTW3JViyvetIfckmVCtX9pnJAIp5BsY0m9w5/PGWdUVFycRvE3eIob6
d5qH27ohaKwnNrS3OPjlVv4dQdfN5XnoIIg3sqGyjymokE2ippcf7tJRC0G/o6CBuTJtQtf/Zktx
8DsIegwIePxa75mUJGpDXWoHsc5kyzBJJ59DSc02T4AUBTe0Lu/Z74c6/JQhCze8mW2vU1Ekeqdm
7B+zcdrP6D+3Bs1/aI9OuI5QU1f6RO3Shb1UWqFulWUTK0MBrqHrCP4hfBfpK96LS49UA8oc4DZE
tl6PBuVRErEaSHwP0Bec9VCFNKciPhCcMbg0F8FCSucuj1BCxAQSlDQpA2skSHGK9nUPX7lRHcDd
OX4i8EntydiyCXZv0szYWBTIpl0+RJLTZNGhBQhafHX87JrllSDALizb1dCyxMBR+SiagYhDXXsW
i9zGCfa/rOUSdV7+0nTz9ZiM7FJBb6yzDkEQA9czFABODLehjd9gyj8vXRpsKQTUZfGmriRnf9P3
95jC4fOytUEb/GOz46iYbmsUO7FLaaxcAQ4IBTZCjg8vQuyndEsuDxxumsT/hduQH5kb7JQR8CHd
EKsqutGNzbVLFWHVGWdkDBD3JUpFOPbx56xnAZVihhRZxTdnkp/9RMqoj0WNgMFNbEefSXWfz2wh
yUJHaSm/t2jWKoO3H4D6gZLhXkAAtBNmY0WRd3WpmaGg0nLWe1sKn5n8Evmrxni20s3qRbemBMCY
VYEpgxPjHV2GFfgvZM4YeppQoajgQCKQjK2dPj83A9rKeRcZfn9zeZZbQ1CjVsvd5TR3eaMcveZN
5TqszRR5dGaR8fCh25329JNRH4r4IbTqRyz/74oB4z6rb6zZ/BG4HLeJOqapmr15Mfw7O7IDWg6g
4PS1kQ6n67E+lmBb1/qun9JH4jU4fCEBAWxR7Nti/mHgkFtVXny7qAe0jgifiIm+sjPq0E4KgCw3
LXspSymZm3EByZG3dsJaZPoVRUEzfwS2981wimpHeb4nfZrFTc39ulb596rGtlyBump4Wz63lltk
u7wY1lH9E3693EXuHYqwo2FWP5bQ99azR60bdO11C6D3CKXZQDCVDBt3zq5GHME3kzn0T4DCX3Qi
rpG70yHN6NcZCoXp9FgpEuc82nfwKQ3clHOFA5PsulcSdpaJlMKg9TcgBepryyZxLiidq5zeQz+J
fmcO9e2AAhgDFJYRCDT+Tva+DQamJ12qzrAhWRwbkn6CEW6b1wJ4VQQ0eWf6TOaqIBgOYTI+Nz2O
mJwgyJHjNuXRucDPugn8F5ccLTdv8YdVxltXYgm3QugIS+VjPDTTbyQqOfuxR6FqBSPqc7e4L2A9
WyjmzUdZI0+5hMrmrexOqf4CvrI+JmAowGR6p8uXwOK7/kdZDNaJe0H++cUtvVOXzBz/TWXQ6Chs
bzfM1QPmbnm6fJFoWE8uT84YhiWRVRU/PivusliiFB0A8qDG2UTWSP8gol8sI1YaAAwdHUJWuyBF
UCdxgu7aLPvZmoY49bn5o6gYKGQJUN08wi9YjlZ+unyJ0+CHambyGjVjfYLf+5cvl79LKk4eUZ2+
xyWwqQwxEVfTOQFpdE6X77780Y5wZmJYP8VlXVzBIwLVBJ1lZWh9z/98qUZCQhF3JeCtsOfgbsVL
naCBLgOoYsbQk3mUljz99Ygs1GMVsOPrNLSfck0iG4EATPY0bc0ovs67WZwuX0hWtE9kufJc0fDf
/s8/SAJ+UZbS0bAM2zpdvtDuF39816cpIKZF/xNv1L1JUzg8rXF9D4mO4V5lPrapZT6WdQLMvqA1
GAUSR07hXacifrFlU187XddQOMYE9mRmeOJTetSumnwyqydTNtf84+lWWtAl7DRLjiob0EbHRQzO
GnubXzT2w0VuH0dmtZVJFG+Jai42neW2O4cTAYvOrIhv6v2OG0r/kUZ7fT/yOy5/mkYXpJk5GZtR
FT76al5OOM7V42Ln1ePsYAHxS/oUl7/zKMM6hWXDMaCLmyXJZbc0xWa4GPEPxyyzuxiaRbGSBPlG
A939hUAkNiKucwuDl/a3/pawog9rCsWWJBKbEoC8j8t3g/4U/vJ3JqilIXS+A/bH+DYG/WYU3g/i
eEAAEih3BWchvMrd1aTi6TToL5fvpiF6onEGXqtiB/cIKz2FMvtMGLRvU8aGp8tfXb6Yqfrzj1WD
AwfmQbZl0cuOgjmDoCd5cqM3XuBDOnCXixJvnYtFaH5QXTAwbeKLP88/2Y4cOF5L8DSLfTk2T1iP
VkFTzgffsaGX8BRDHZGnblbmvneS6zpvQ24/HYZVoHsj/cydLf5GhILzv2tuu+nW65sUbhjtcLuB
IBSz1GwiEmahOG/B8ofQaXjEyTowaN3hyhljkxTa+CHXyumBYFzgvmLqoMez0JRBuY/TXu1tKM8W
KLEg2iD4lDqFlsjcSdxGfrJllCgOYPEqL/WBHbdX/LuSAx0ZtKn+UdJ03V2S+3e9ZrylmQUEZ4GT
PywGCGdZ/Kxrfve8d3qTl+A0/QnDZs+6lnLGuHxr+hC3Wp9wPFoRqLyD2CGKxARno7+7fAmc5s/v
YrcCq6d8ds6e3NNq3mdFDQeMdMvThdV3+e7yd274MobBcqR7rNjnJtrjEXFd3AIAF4ig6bbCcJ1V
a7VvMylxbuyxRc/DfRXF37MIcpiN0QC7w3ywwu5FpB6f/LSK5plAB25mGg9jeB3E/kn0cBVkF1TX
lXJp0snw6FDyFBmBwHFlvge+sydnok3MQ1ROb6quXhcXjv/EidGabZi8NDINziGnWXCED2f7xU1w
5PaxRjoa0Z1JMPS2NQz6Hs6bKcgKGYb2o+ZQ3jVZv89CUW0/7crAI4N9bRx99xjNQm4tDxkZAHJf
ehUgKNziymu/J27+3kr/ncJE2wehHPXhO6k/59mB0eGRohBiEi4Xl3nItAuNCICdszfFuOdc5vNI
TJG9X1LOesnM4ZY8cQ5GwnvuonFDk2VdEUgUsyA3JDYRyALEwfZus4jVrkGin9k/moUf0izRpz+x
zZE/hM+bVqPl5t/CirxON/Kf4UC92173bhcWfa+HmNSNVRZygiMVXawh7nwfjfR6gd9ZC4Zxgnmv
hBgDAYRidu6INi7j76xCN6kZNUeD5MLMq6u96Pt7UVek/0w9yXUAUHNMLVt7CFr6w2xwSwmWGdbb
qnmYCo3fGNPmepF0wBlFfSZigLmsuzyO0W/I/rrSbyPShUCWPA8e+lqHCsuZssu8LlAddLrykAfN
g0V0cu9RPl06eokKP3UraLoUVCYdFh85fCeCE6nP+Tpxx9dGAWTEbog7jjZEF1BA2muXQkcY1C0O
0LtV6zX3aT1ubZmeY2U+2RwW6R1SM/s5dgOvWPkDfQH30kJCStDTFiLM+yxqwtoOTq1O/665crTE
7G+aK2VSFSBrAkwpAJ980RfBEAqdvqV9ZZfuoZipVSpg9FtraYCXc4Sr8ndOegFlTKZtOfQndKtJ
MVAjOW6lUPVuW07dNChia0VCDtdZX8qQNqPjoxgfj8QeBOgPCt0Wbm+nRDJldiku+4B6u8JsNcyf
0uYm6BPOhKZ3iMG1r0a6PWUirV1bIx4XZ+gXJEiMunWQ7RaWa4782oVvXANQ2/77RbG0oOsfFwUN
qeUBWEH/+FWXFwpil2mJHJrceu2REzUpJat+SfHk31je1UI4kiLBFGbq5t9/t/gPvxseu+CXQlVD
FPsFlNs6g5vT6s8OlZ545wH1F7/Iil5d2gyGcG9LMT9K1CLzZL36HhaQkRRTqjDGoo/QgmdKcew2
6FrmvrshMe84ObR8/v1Vyn+IwpRpmZ6rQBxALmZo+HdZWtFgQ3QIED3YPq8y6igQ/bYdVyzDFJPa
KLYqyFaqZK+g86GrQjJWjylQE1QtMZ9iXjAdgbC+K6mI0RqcbV3L+RnqT68szjCqzhmtQu6JnSM4
lAFteivbmMPt/UWCGJq6btftwK52buvvyQzQcAopCi86DcqETwbBcuOBIBEDhbxISXqGUX8Kl+kq
1a/St4ndblGasxfDJU+cA5SMbJ27wyOpNr/iYrz7oSQQSAo2+jxn2YyPWdOSgjJ9E7rJGMv66Bac
b6MzmabDvrHnp2yKDv9+rS37H+JYLrZrCczWnmfKfwhWK3C/hk/r4xDL1NWspy0aVapfrTdp9EpG
xDmTRlIs6dEM0I7mHKyuFLfWAHFhMku2AzrKvgcv2CBY7Aq+Nux3PEaZ3q/nkX7OkmdeDjKd/kmj
hkcnYABcWeX10qp8N5jLJ6CxgcWtK3eSZPpLsxmmKccawGV5dA5bAyGcRb865qPTA0VijvoVHg0K
aGoUE40KOBBOXYKGqJ2IAyFOy5o2A2Yoem5soWCQ78eIwVRqQfzKy+y7t1ARM9M+5/iAwVj062pm
5SGX5A2vKKdC/c+jjC+XeWtv/MpAB+3oORhgHLdJ0f3M1aVdn+eCkwLON5IdwOaee0G7MQdB5gNS
cgwz3xbhgLnEJlMjwLK0I/7rhYMe/So6Pg6tuVQ01wZNLjQMvGtXdY+XXntllLcO5s6oMn7h/CHM
sAjJQAncH9bAcS+A5tYlKQWWia6shUjfMO5dFS0hjbmQBMMCv2dcAskIJkh1FnYyn0ZkU+s0c19d
/iETAjjY47szQruRxY4Iwhu78o6VFglIggRoSskDwNw3CHAsurzU+kji9y8IPY9kEQx3syRAyiIl
Iobf90okHWINqEXp2EEVL9uX39yu/2FHsVwhLRMngKtc7QH4q2I17NGYOEabHmz9lvVuANoBNHCl
PkiCKGAZyiiiu8TweRWUeninB2alVtI5WsNQd9lv9Lv/VHwrW7FJuDxHgo7kV/h4N8tRVqCKDpkb
/qjy5J7j81G3vjM8sHCIj4FWnJXj8KqlV7mfnQOz/mb77m+uzX9Y3G2F3lpgkXCQRH6VnvdxPwSy
KONDF00VyhueKnirCYHwKFu0+Un8bCjVhsX9KYku24RIzrFEUopp/Rh6Cp3FXWwIcn42+/hZONEM
SwuNXVxNn//+Oap/yOSVY7LmoJBXlmU7X3W4HLAdxuBjdCCACgYTU3SUFRu8SAnJ3uBpFH9cLZn0
tqS82VeFeRWJYDx5JsxTwX9Ig/p6TuNx28c+3FwC99ZCd6PAiLP0OvGGPiuQsRZhXtmr11XLSHJr
jjnFY1Eaq2pQ7XFMp5d8TsqNuaCKFXlD9m3qQIh31auiFhLmo2iejJT4+ktPPDRidp9mOYjU3tDp
I8x1pLGWfavcLj1kddFvqz6OdjwWa6KDwhfwYBAv1K2M5uUG7+AKP599hOC0CZ1KnpKGx8auoWcL
vOy7WBnfmqrNNjHyXe5gE54lYl3DPuie40UqWtBT85XxHDHANdkj8NwS4MeCjHHySUUaWGTnM3FF
xlGZ7n3Rh59uCeFS2gdQMs2hbH0a2iXowFo20ZooqetaVdVjNsO8kcTS7fO5mw5NHP/qRsLGLh/6
/7dG/cYaZSnE/X95Pv4RM3Fd9nEbnwtWnj/SJ44f//t//flf/XfOhP9fviUFfV/7T2PU/02aUM5/
mSQg8D8iJSz3EkLx30kT9n+ZghAI1icpPCUU7qI/fVGCH0gTmZkYEwuCKJT1/+KLImPh76daSz/F
OK8s1yO6wnO/unniuRl7Ik6bY+EOEBqiVu39Zn6uF1g4M1hIKaSxLSKMsHMzrd0pH3ci86t1Tc5c
BEkmSsVu9jDkKple+8B690V9M3W9Sy5L/oKHET/7yN4HpxqVZNduuo55RFCx3xfEpOYWmDsHUz2P
+0mK5keGlB+xriDDqDLqTd/AoWy++Xct7ca9x0Fr1eao1MvvmYyXXZEgjsdOSqMV9vPksl0YgXe9
qJFe4ALOpCJEPiXREI0D23pRKjIxeBF1fiaNnMmm0zw3ddvhoOe9lmanUEXA9HEssQ+B9EBOQedU
GP2vzhvMYw+OOuMgsCUwDN6fMdMx8TpYJky/c35AU82nqZ4R1zB1ZLJVT1eWzwatGfX+eNeQiA11
1GQoZ5PnM+CZlBOo4B+R1SDw8oyQnG9J1Qc7j9WIaSYNH7kmNBABD8JtxWB8l1tgYgrgWiuc4cuh
J+TCD6n+E995m1PX/t1B8583CI4D4bjcJdxzHDf/vnMns98wg644h9jq2eysYX35kvnIaV3ZVvQ5
etizWX9n9rwoB1ELq/qfF/MvT9f9PxNDvphAuFcdB4eb7VB8+571tQoSlP/AtVNy2fXcLq6KH7a1
dlgejf4+FPmLoYpfsZP97gp8ObvoX4tzEbGh5btExthfrsCChA4fmsyOrRGDk0mB1bxcMA9R0my7
TjT72Ui0BBEsZdWQmWm0Y7EPxu7E25BH0FWv/34dhK6//1KKXl6RozzTkjywvmnq2uAv/p/EFO2Y
F212vJyNiFZw1i09ClIuuv10ETf0tJwkdC/axunVWGSE6mYQxBNOyxOHIdrA6teAjnkt5WLt0Vfs
Lz9KBkzVbUEFFCRP//6ivxYslxftko6Dnc93MJl9PQLyBDCgSnjRqmHXbOdDl/gz+mzDo8ckLap8
N97YI6U9TZY14gYwboEpV44ySyhIH7WcC7DHHY5qo3yQMETIYEDMZm/rSUA2QAsgUgjwdfLelRye
M9Gmp4EwGVzH87vq21voMlwIEX9MxtSRlVKim43EI6b+bgvY+fk371jfGF8+JsUQlk6KbSrHcr68
4ykNkWsiFCaMZzwinwKnykEHzd5L5JNjaCt/qwqHIE/hJCcQz+YadWDAKBWReaXBJpWNuGgg4Rh7
drQyGxfWg805g8aVmNTzALYQ8sgtQevDVlYsAqqC+F9kATIzC1ZPX6cnlynFjmjAc11Oy6ExEH6U
ZrGtCS+LQwfOdPC75+WL9ZUP2qV9hFsPhRxfv54RMwvxJLYjkkYa9VyqfuSSL3dNkL0bfdDv60/y
yTZ03o3tBHJgAwEKHv7Wa0P4AC1pC7BhO9iJ6xwz7+1vPpL/9Np4fZz2qUEc53IW/8uT09Qqs7uG
FJR6xguceqclK7+XAOQ2dSufKwPYx2K428t2IAaY1pK0lCKUYL4ztOx0lQyACVgLxVvrRe/OQjJv
F8oHbst20w81Ou3OTeBMNJ+uY/qrQjwvamYscuX77n0dkjmKQ8DclvQyNkDB7ttkcDYG/rPKQlkN
7fctJgTwN5ZS659LmIsP2eLQjoPSg9b19wUD/NVIP7tKjosMIDpmFDvtotbYJes1850HvF0bpyAD
s7Nxx/GHZYbxbNXRY5I7+aGIYan/+ydhfdlXHAympoNRnyYjRw/zazvNiY0RAbGKj1GgeFbN5c6k
579v8uJYEGt1jDo/PVB+Xwnloy33mtvYA7zS5tbvXol+DP/ymF5eCZ0Ubgdano77tf5KIFIaSLfj
YxcHa9f5aCNitnTkzy6mobMWrEMp6PLTApcpRPFblhFu1LyaaJJkcm133kvmCyAuYIp3rnC3pRS/
eY321wagvlquzdxPsvOxmuir+Zf7Fnl0i9VhYilp3VuF4+XUGOnGUeWrgYLoDZ75EpoEW9JFQy3+
7g0L46xRmLdunN9yoPxIkzZe+dVH6qrkCanaGic8ChQ/vxdGFiJ/Be5ZKqfY+ks+XCXCeOl78nLL
WbQ3eASGjd+AWPOq3179r30s3plFjiSdTekJaX59IknGS+Oa1Kqj6SDzqDsA9PWABtL3w03XFsjU
UNQWAsxaZ9UcK7I+AeM4w7ZqKQiFN55GlNhpYvzmmXG/nDb0bSE8hwtuY0IXTK/+fskHeCLlEnjx
cUzU3utANrVJmbDXz8+uCXeY7O4RWfrySAyppS9gBLMvFjtM0QgWcg6hIRsbuMtNS9zl0VXxpqxs
7+iQHMrIokUVZ60lw+U7Muy1oZzwsQHj2son+CQGHP1sTybtUJJuz/iMIaIMLWzP7mNKHZ15bfVr
2j4QBcjmLt38oa/LaDeXMaOJEm19LbA3KCaWCH+7j2DIl6u0x3gqUlhkA58jtW/tVt3ZX5KbiSFu
kREKEmXkMzKyUiHi53SBSV/SCg3iID8FvJCHf18EvP+wCAClpjyiqc02Lr90jDmuBuPiGcbB4fiB
ih4Y9/8h7MyWG2W6rH1FRDAPp5IQGm15dtUJYZerSOYpIYGr/x9cX3S//f4R3QelKNmyLEtA7tx7
rWe1pQDUzR9eDI57s8rxIQ7cmO7CWO1bIJQ0JWmAuQb5BUZiRpBA6YHkk3P0bGvnCPo4s6/v5rFu
jl1d/a6Ziu7BBb/FRdAfOJ/9LU16Z2dSZm5UoNKjLxGSxXkcoJNs7puxs3808TN5aCSamJfaQWnc
LcF7lggXgp6ZbhhLxMeZUN7T0tuUHSZDKW3eUjut14eJTFkEAoP6o3pP7hxFbnViEwTl6qClFVha
k3P5Q/QAaeg0bTuf/YLlkVfTB8lB5piRUg3mTRJ3EBZbeTD8etmQ/DruFNEATgJ/r6rne16xxHKC
uFGrsxOsCbCkTvB/2LyNf62XnAS+zvGvs3OjVnX//QFhOyY8lf7oUUvlgGmzv8/jSoc7RQt/NuYo
I5q8ZoQH6JZhoD5Vzy45vBvPR/TmGLRWPRMUXF2gcLB7Opy9DP/3Q+j/4wOsr5B1nHrD9Ln996aA
YR8HkdaDt/ruE6rxqYyTJKx11nYGFRvFaQYOmFiiuF6QOlH/JG39E+8+GtPZwnhNPIe9eJBRFzZg
/8ero1/wr7XF1+GbQD1xmIsE/x6JzH7v9KQpc5R1ph2l0Ea39D1/FpmX7+NV+w/wHOWvLedzVaYM
BrNDuWTm5u+iJwB6/u8vyPq7o/+fy51vWTo4FIetFC/tX1VpgcvaHFszPiDDNHeO1eePOJCY2/rH
aqy0d761Jy+jupDhLqKy+R0UZvNh1T9gK5FqbFndrwEBgqaJ8qCW1RBc/6acGc6xpyoiQ9xiL1Lr
FpfLFCrR+nuHy+K2GDkryP7AaQ4EbCAyaiQRemR4fuu8lC0VZ/WRj/KaTf1X3dTZ1c1gUfRyudFX
5DxPyBj0eCf3IsERtgSjFbld+tllQlwmB3BuXndjGGTrIDxAWpV5NzxJSArorx1GUIO97f9C4E/y
/MbumpNtTcGhrZLzUPBUhCT0a7gtjgc9eQzcxT9CBFWwcFd8d0wycpPFaktI9BSJsf/Dx41uFzDg
nsyjL6trCIRCk3caS1iDKwG8Iq3poFv61oSOfK4ZhO48YWfPpv+DN1tcrUo9xrod7z0FjJ4RVb51
2UCzyPkGeSikIcbMyV9juFpDD0owqLpdGpG5vPPNpjuzoGInU8uDNUFp9mhJOMvMmEoJ51SsnQtw
vGlk1MUPz9Cmc1oMgsE4ghq2TdVpGe0fJTgwar0UX663a4CMX5fJRzlBAMCmZfU9oAVixRqKiRZz
LKK6i933xQSZaEadGOejLM0/hGKaj0ORfXjLrOgDzRqeNihzE6KQge5WhPfB3r1zEbwrcUJfyVw4
9iQj3xWLj524glKVTYpP0h/3UAdMkLJlA18slpDUAkVi6dRubbQTt8YsyWyxq0Ns2kbE7saMpMlZ
vVSDdlzsrNlZWgzfvvZeE0apu7mp7no1QUF2LZILdEiVuuP+QJYMoSKp6hP+PkyKyv8lbJjh2DVz
XIzgFowWOWQJZuyZbXOJyDD3+MmZUE2tRjkzciyLqpZHBn9fyhuxSGvuqgJs8NETjbjrgcPTvLja
Tp/sUg8q+0SkaTCrFxs7+4aiKtm50AvG1pCIVgwjHE0iUYrGPdtBT1tI9WS59V5k2t1VzwoBrzdg
rpflePkqNMX40+AQu+yLm3I6uKn9YFqj3HsVw4N8AJO31MRSZVMK7S3GJTyV7W0Z1l/hehevqPUH
vTXOYmTbKE3EcmvR3VXxPguGBa9tiSOLkSMDQxQbnjCPddGU8JKMMNHgNDcdw03fG8yw86wpIpuK
DFC7eIuNCtdcT4xEjlzrVhTSwVDB8mX5rzVkwIcOw9tmQFi0j2t9vAbGbDB24oQU5oup4Xk3Vx6g
3YN7NimYyHcQ5mZCXbuv3T7K4yS+rAwaFyTPvrBa9rXT01jN7pUaqMnKmDwBZyFLxb5HRJlc9fLX
qJOHtNiMtqY8gLG5vui0D+6NwsNSWuOL7OERb112yfvcQoc2ioSIeUEuU0OKkCWSO3P+5cJIndvW
uOZIodBr1KiebXTTWoaAXCfSlM2gkUTpMj7bxIgJgnwu40SWk66xlAc6KPEelBzxfZfRmK6xqxAs
VUJ/0Cay2dc/vMZyFhmjj10W+eqr38gcEvrykhvmhfpROxB41N37Ji8uh6L3JuTyCpU1wCJBBPbi
t/DtVlWKmTpRqRbrlSGqAG8hxvNosctlNUwFOlxOq33TO9XFtZAeeWluv1Vm4u4sK6vOswkEpNZ6
/Ucb23KTEbvUw4qP2LrzPvn0Jwxgfuh3+tAwzJU65/+qlTWCL7RJ9swkAHXXe+yI6H1yNaJ0ujkz
z4aT/SSeGNgjpyul5B1+nZBCg61/u7zbHZceJPSkG8EE7uLf5UjXgF3jF8ycft8i6j/iAh3v04XU
MPCJDyPSWo4+qPtss9nhVMlhCCZjV802cXvVwfHEc6mm7l6va7mzCepiP06cVK6uXnzPR1kcDUXm
YDBBXdGN5kjgDT4UbbTuaJO8Qz4iYE32J4WZ8VpWxZmc1Ggp2gdHcA7WnYWXLnAmrvVM/Lus70+Y
EjCnDpHVqY+qtl8lERfXPGvM3dh57b6x21OaZ+hnnPnu+1mnnmGnnvpxmE+qCwnFEXvb+GlPHdcq
5VR4yfXInDt8AZXeXJeeZIjvtGb8+xpBgYAMghOhKxziRPfgpVQVcTDnJcu6ByKeaqyRqKmM2Igk
/KOudEEIJHhiyqBzsV0h5lpq97GB/XEvaId7gz9smVIUJ7VgssTApMMCqPVDkgCl0XQVYt6j/HaJ
ACrc4ozNlrhKmq6os4mGqdr5quruhbRkamhrfC+GD1nSvGHHgv/Dz+8mAXQ66/iAU+KmVem4ZLUV
3Z7rBY5I9MdryPJ93TmXynWzixJlR7mm4E1aUE5JC2JVYxFsy9p6whWb28ZZC+YQMmx3zLQ6VFXp
X/rxUCFPQwuF2YYj9lgI830JPOMiPB3fqDihLG1Do6QExDeTYUyoJdvIQR6CKj83/nMg2D0EszyV
Wm9gEGG5ZZbtkDPkY5qVkxeOzYiwoRy6s+6uOPhuFQXgFqjmxjoY5OltVI4+Ilj8F+LxYOKL6hrY
4rSUNLmGrBnQupOBk8czSqG+izQ8w3oOgmTMHJd9zLCt3WS6L+wqIKAKI+X4p5d6dssX7bGwOxFi
MifrgqTNXZHP28Ybc3TNDokB00LKWbYcbVK+I48Zzjo8FXuASYCAddUcgby++qn6qbS3qXSnBJEK
8pp5i/TQecrXgQfX8SNngb9JAypDnEQvjUKVsNMqzzv0UHG3WOaNi1mGvp8+pQNtRk65nkU3BYdG
mgVjnSWyVBO5ufzQyXmYWImB+dzjxF027PxoOxH/pxXtfvaJEZpIvZ179zVRS73S1B16ZvGDh5Yt
L5EtulLDZkMqERyHZD/I5s7yBsY01E77zrAxsDpPlNQQy10FREDDPlX6eJqXgTZM8TmHcTV8Nglh
0SPNmLm3fiQeEUtTXKDbzZ87WiMbXRveB0V80cgycFTAZzejhCLlWGt09IwFWIsp28z83OkMucvF
i/J0abb6goOnm6tgM+VDjKAzdQ6WqadbYp70iTyfUR93zZsiDoX1NCfSq2BpThPzWS3vJrl6YZ4M
6c62aszKuW0h1ixlqNr5q1EWQa+F+2XYzWumGPU6U08mh5bBKaScIG5lT2R4WPj6j5Qk4TYnYAv1
EXh8RCZ0WJHIERYhzOlClicuO6W92xKRDJZP9vbgcFs/wsR2sIvp6FfII0UOlXmoIDqjCX4RbOAo
K7yQx+3HUUNrIJpPw7XOnlv2m5lFjgaMuI4VLbvMjTKLxKi+ZUTfZcGpClwyqRncLcmyySbtPq/C
gFwEFHqEp3plij+75W0f0CtNJdGoMclRowSeLQu1yxcDJxCd/w2r172VRBOOvhmv28TGaRCA09dm
UNCYH+nQrFiWYish2Hda8cskbSRILrNrV5yNSIAMvaJSGPI7ohkky3WnA8v4zH2iyr3yqXG7gzs2
L5J+A8ggmhwt8KWNDe82xzNWlfohSLjwBbRlNnHB6UKuxq9cmrtSVfQmCK6Q4JbpJRo7i2zOnpCd
o5uj8PnZ12X1UPrBQXAp2KHP4NK3dgP1Ecd714gnZMjEycROd2UEyCnRIs6fl+4nxRFL9ohl2xXB
i5vqLJ1GFZGJTUbUeoNJrAJ+GpMgQW462QXc/f7G90O+7/69WYO8Yc+ty9r3f1UMA8d3Pr4f55aK
dez7gQHjw/885vv+jHVxvQqdv+/9fSBhWME+mPTL37v/+FXrU6vcTxZw0XEMMpCMmVplUdOWfBT/
85lNiQsq/OfTzr25oxFf/X0l36/zH6/p7y/7x7MkAQiNBRxubY4p5OL1/YB1gjIrydBQr6/l+8f/
9fr+8ZT/esy/3rh/vzV/n2d92mSoXoKeZtScXBOH7bot9fLo9P14z1T4MGaoA5Q3fQQFGeFjMqys
BRt1tcDd3HkEEox09okVAFrEFW2f9XZB1OGobpZPgZ+V6r0UUL3y9GPMq2vR0QbtGwd1v9x3NmqV
TopXJSeXQ33wQ10CaEvx9YRgCd6wsQZXDw96q6uYlB9MhxYTYnyomGOqvOnxzI03EHkdpZVWHrtY
nPCoVZea2TtK8ovrl+XNQgqKwZIABLZgbEBE6Av47a6p/+lFkDxm+men4IeZeepDtrLJtwzsae8f
l4r6XJuWjy4tHvJJhIkat4beTOjPgIjT7QM7wNU0K6YrqSbqWBhYljulnzN8Ld28ziFi4ssBy0iS
apu00A/1uHjbdi7YSvkS+YvXRcJ2YdwXcFTmCccj9GvEsCLytRshDS1gjQp81FhsVAO9LbAOiaNp
j0nYsWPbJrUdb1uNJMGWiE44rBrTzYHQD5v4If0ppdW96xbvlz/ixJdWsCW1RAJuOrocOhvP/Cqo
2dBHsxoR2mU4TUt0OIrnLJZXhBMWfEctjaZq6BCKptQ9IxCqUrsrpza41/xjW6orfY0P0CwRcp5d
kkOWLtFEQvqBS+nJl8yK/YtATJl2vHtWMP9ojODmME2KugwBnCy1/aig6VAqdgQqZyk92vyhIXll
4yWBd5ji+WYXXFDtIkFqVaPB7O5U5RTHKlbMsaw3c8Th5I4UIq2X17xa2ulW1l86dtT3PpiUpL3z
9Ji02dmClsBRD37Fb6O4tDHX9ARnLDMsBy8gQJXuK5qyeGvN+ksO5XvrL1p6WEpSs6qWSc7q3siL
eWPQe8Aj60dV15ATNXdHf6DlIZhkzmQ8ehVRX+XAGjhrA3guneTW73rR1Vxsg7PR7wryJzBgJymK
5/QLf3q1L3XrK54zEcFuA44uXf9OgJc2Rl4xOhMSZrwUTfnQ3PjT+mvJNKFirnynZWTwpd7vvkDg
osUYMsx0MNDmO8MBxBLqz7BqcMhBMuOdadujkU7E2nBg+W2SPXnTl633+pEfAnYwkSIOOyGca/fn
SCjUuSOUYXkCqF4ciE2kgW/119nfNmPahQs5BRA+lg/HppKsUnVfVPFznthfTJHsziPT15uPuaOd
YiF5kWURH0bPx2dup9DLktWGGztI5JegCVns3qeh4tBfQz3B58V0jdp7RLPD2jkiFTfPL7FRh6Jj
IqA7HgtxB9sBZNHZtGvyIZZPX6d1VhmhVSJi6My82uuF92b2sP4mIuVYN+3nvs8f1vHAPKiJVdtN
91baP+eYmhznk8DNmK6pdusWdC2iRObrrWHI30I0nGZEtyfjfYd7fluYJb4FvTEObev8rPBM7H2b
9FrDQQbspWhGTEU4g9XIdwKnz9IzoMdbyxfcUmB785PZqAipd4zFkrS2E7iYHlOZ8YcDUG3VVFBD
ZPar4cEjp87HlWrjQ0Dxuw8sk+DNZT7EOPUx5tGvwWFOwEuwZ5tMXtuMWb8yC6iGn9QYk0zSM+FQ
p8UtSCqUMMrX4XNido9BldXoMYnbc6xyn6evgY4TwqyaEzl1WOoz40pETDQu5gn0Bl1Uezw6c/qs
wT3aMlNMdl4ba8xz7DLqCOZWoVv7FKEOjZYqM2uEzpYXDuX4nNG2sFoABJr/4JOzs8FtP4EdssP0
sYc8uC9afH71XDyUeXmdHVMPGRbA4/qSlmWGvZSXMmnfAoiXm2yN7xpU+dwspOllJVkxGgE0HErS
DacFz7GnFXuvXqhn8PJ1Ns0EQ4YuHg4kX319Q7GWXDX9LtWJ0Gx6phOW+oiRTZBjiHx/HhAu+kvy
muX2bxPr/75fW0/LgjKyoqQg6917tKTYe9ZWnwgaclrPuvScAaLTPvuM64Py3rWuYsNCouF1lLBX
HOfVM4aT3hKyrrdbEk1HLn7zEQX5Tcd1GUH1Pi2r9YkyvIW9yOxMxN0QaZX/KpIpPbd6+cOl0Gul
bu7NAeluT1jbTk3uMwaUgxETrNpzhuYLViZXyyCc1Tah2or9bMmctIaXq+NldguyFNIh/hA2kUZQ
2sbDUNTXdHB+DjRw94HMGX14EU3R99GQ6Rl37W934rEDaLmlZpOYxsG2b7KW+pu+sJ9yZIrAgbVi
osVGkNccVoFptZqRAMLs1dBX+xEPcNwSpUHMAviqfeuTN5unOa7/NRAY4ACsxVY+oiKuWF2L537Y
a66Gap6rJ1vVFPLW2B2LzDTOnVi3eD1QC1nLZ8BIy8YfcoggjUP8iDvqUWpT8bNUnfQ+mMAizewH
UY9usgqVvD4WBwipf8CqHhGqeBGlCJdlxWR76Ts2EXJNtaObuFk7VMqOSyKcWTiBy5ynDERvMiJE
H1F5k4erH1fz8q7KEeIRVPwS08jcYpWGrphON9OeSaMdaQpbBFzWOt08Lt+K3EythcnlJRbBB4KE
rak+dG4gQ6e0nU1OBsW4nqR6EBchv5GQnpKYjSSl34Z1y08OeSZK3tiMLCeDHBh/JmhGNxInLB06
IDQrulV+XjGmu7TJ7yot7N3SeX6YmfDr6Ak9ZkSgRIMBlcubniDNVF/0xYtW6FtkFg2ZN0X6luTJ
22ATF0f8BMWR0Z61iTF61RzjxaEGIr/EIZ/nnmAo6Dqad+Yk+nLqxGcugh12rvRp01rmnaZKQfBi
y6VhNN8TA9gihpTSPrDboVHXNz/LHl+zWTd3aeBkd60HWi5Lxg3VvNr3nl4dAQzv/ewgmzE77di4
kQ9Z6gSzmtkVyk5wmPX5cYoj1HNa2Hdd5GbdyHaGSLv0p5nixQIr18y8PcYAwUhjJCSDcddZQ7Mt
Gvu1DdTjXPevrWCc3Qr3jUBJc68t94MdI9c25VUXlCTAC69I+M5gaG7kP/EOKA8wr7h3Of23DNzv
MmdFZjptvPPXfmffv8UDlsB69ohQtIn8mlgaW/ZjHCMEuchpCZ0e0ZpnVOMJG209yWfmBKjNtQD5
tJ09LsZNduUq2UTx1Mog2djzSlng5QyNd1i07oI+0A7HaaTkCoiRdNz2LtYbcXVK9TgYI73Pmn4k
k3cD67MMnr5N/N8pRbRuaUpD5kvCbHUc//3iMDJe7xAHmV7NYKnADVhqWsMS21gvicmMakg0bdP3
GaAmhZtALnW1G+waHie0t+zgCi+sl0A/fd94iTYhv6N0yqT6e+PGOFqEZy1ouPDbeusNGT+rn9Y6
9JVWbepheEfpBxui8syTArEF7KQxdlL16Vm5LzIVzAm0YvmBOjfMrcE7GKsjupk6FGhWfYk1vcMi
xo2mB//5H8uVy9bB9rffXyNGHTNVdsrNrDtJQkFP6fo/4n8YohoqkVFtOEe7n9tTQlvqpL7/wv++
bw2lR8SXz8S19KzhjOsRdlkjLTo/sj65C1PAKmX/QP4KoLCN9JM3HFkxSSHhnDWkvay/EwBUz/f+
69endN96kocPWemqEy1r+F0BPO39sGhPoAXUqf/BoLk7ifX73w+aJhRvk6mhLFhJNKj8obsi34Dg
UTlbt2H/kXh47IvVQu5XomJVpBvRjTgKNeHgUUqrbdVmNnBmDkZwbZJQQMoKjgAyU/T1Ju9Lgu/u
/PWPKm1k+5sFYEPaxOkxgJYc0Q46/P3mun/ng2RQOH0uvtUwA3NyAoKlhdtWlvwlDLsfpnX/+X2T
sVTgIwDFYnZay+BqaE9llu1Q+95luGVD2cgMzA59yzGpu9O03uRaj2SGcbk8dNmy+8YeEMY6bpTm
mz9yPGFHMIYHtNzEsebJB/QvLbQqjl8pS9CIuTx939DP3hkYTg+DagGAFLFPR0P+55vf/yvWu53f
MEmRAenFA0NPoc0s4mtvDdzba180jHJAHBlrB8cUDcXlS+1aM600QuBzzBiqJKVvgwAKEc1YEAnp
mcgFYLgQ+fsnqfnyMqqHwj/nsf5K5jjTzHiky6u/LuxrN0hWb+ZkvRmm8eqM4D2w72+D0n0EU7if
l4l0eHM4UhP/rhPq5p+JM7y3kLhR9fHUTlXde5p6QIH52uPhQK7zMrlUIN74oY8Bv9to5U5rP+EZ
fyC+fJg6ILZBA2QLzdKx9KszFhOuSYqWuWmSl2hJBOyUZgsDLUZ9JSUjV6WaYOT5Qi4km7r1S/99
09OPYugwiGMFk/D76/ic20jL2LOv3/vXQ9NiPfi+n/L72/ogvbCb4CH+1/P+/THQ96ye6xe/7y+9
4+/11r7WeclUqCqrAx478DOV/odYo6tdoHZpg/QdPnCKpW7els2sgZHm4PPKQJ7GTt/52rnMYv/c
DRqy04L4aiKCt8wFH7Tev487d4PIgvjr1pIAS/hASpx76Rg/2tY6CXO0fZIH7GHJxnMsvoW5xYRm
3TI2lo33xCln6H8GktbuG+Lkq0lBKu6uBhePi0ugo0rB7uViNwdj9kieb0ZFT3FT1Xl2wlGKF7uc
7hzBadWtvbukqJhjNPKzReYZ1Ug+W7M80EgwiaZqn9n2e9R0beQ4Npc7qe9NNMrA7qoldAfjycja
6WAPCUV3zFrsU2PMLNeRBYCrCw4TgIHbtBRR2+vyJGLz2DnC2zlgRaPMnw6CLQulIoprgcg8ohPJ
Xl8afzyPpGKgb7s+Z5KUWdl7M9W0aOwl9FjzZ/WmG/54Inr8w0gLuTdd91df+FfP7R/Ia7q5MvmC
QaOfdaHtkoR0ezG+qNyM9Lx3jgQzbUG/7NTcR9LxxyPb2Zey801mwwzqjHL+wlL02ppWsm/XQUBf
e3ecHS9pINAbwEnYlGDrfSk+s169c7XnT6yPtmWylxDi2Q5AmTkro09jOkbYfZlznklclmPdKmYu
yxAh+fqtfbHPUhcwfs+Gm6gQEaq3wzvxjOMEhI094/WUBYamxPvT1IqE4oVMsx7ZWmedmGOWAWbz
viPlN1+ebDYrpWMakVG+Wa79y8NUyanL7IO52hyuWmjJNHYC1Lu1yEdBS9Wk24EhEv66JsKBeqPV
S5XL5twSodLMw9APl2pa6r2jQcDRbFy8enqD+fLTs8RNJeMN9xVYEDaUyhZk3ccJoZZBS+s63zma
HhKkyU4zbHP3DDX7Hq5Khw6l35sOllnPnJ4TgyFw1YkvDdoH3QXtXLU9wqThOpXTDzunXBWWuuW1
99C59Cqk86ir8U0U43slBLmQ0yGjZ+9kTQCmofyJXRc+89hsLI3Twlb1pa6qDz59LM528uAW4he1
1rKFw3KEK3jhQg/L2f0Ck3kZXPV7MuzfAyN5LtAg/RC09Q6wvnS4gejriJHr5RZ7wMUr58+y9/80
CM0bhARB1+mcncbN6r/QwHyOhvvTfJYDtj8UxaQbtfWvWQcCMwnCESCterGjtoTs3mFu+5EvayvA
ZGbRj69zYOI6TuHlwgrhFJV0KCxvg8D9B8dlGmY6vAMK7rs50V+l74pdhk6YPry+b9fnQS/SUdSD
aJ6n/AzZ9Ak8eMRUFQC3r5VbJ+51Io/VKgP0qPV0vNEVBMEOv0BhLhfLsxjS88Lzngxoclqfs1Y2
UbVUjPrbsxjkD1noFaP/t9QnL2JgWQWER7NvhMjeTUCvu2YjIUGKyWojzM20QVt6FGjIjUoFO2VM
dxbuvg0Cg2we8mgEBeTCS2AMVd8LAEPTfN+stiG7felo8rrw6uVM78pbr1mm02+SWBx1gbWPmRSt
NfuX0pHhAI7bzb4hdmYyUPvqw7PfZ48Kg31L53VqGJ8M8JgqjdYvTh6uVhyAmUEByx920Dr/wFm6
6oSPmeofBkv7iAP/kXd4phJhbR9vc8Klp2xCbXZ3gwBiMcj7IY9PdQLM2KTzpcywLtUrDSbL0/8g
fq6GgAmBlz/W9fw0yuWtUQ3lmFGcyLe+dAUDEI2PZ3TQPxo0sIz0F8KQvLAeyFmCyiODT9wE/epC
FluhyCdJdRQ1zrhtqrSPwB6jcu2RknwkaOk2wRj/XGAChgavo+CsFNrNiUHB6QuCGuaVg/VJa+K8
OPiU7Lj5JeX0ZtPXASPrssv43QzI0Do3ZnblOZEm+1eRui9MLWiiDXSQ00L9lnXLmmn4D0TFRkP7
IyYWYssu604vtWtmEByZBq+gHUOfSSGCuDCWDriAuHrVoP5BGWx+JSKjFQhuXcMQtB99MN89jX0S
Ndie2v07wySoPpnfHLAqYPMaR3RtuMGxdcxH0xy/YgCfqHmWW+fq8IZESWQZxjF/qv7otEVZXMcH
Ysc5KVETzFkL1048L/0vLcV2NOQdR4uUZ2OMOYgQ9O+L8qnsDIxjLaK2WhQDVgZKYIKv58RLr2nQ
vSWQOMDk6cF9Qjd1wyz502AocMD9lIbALcuj4FoCMMUPESaUOw2n227ReD+zGAIdFLrisJjWpV7o
s+rQtnej0O+CVUavN/Ep8Z07f3Ltp3YmVDlHqVcjrzBQ4zmxzJhTuCF/Jbqftb00eO6vmKLm3C4g
p6CSaSFBLtEyJO3BYiMWwqEWm8KChxc3yNdrXOdbXdcNxs/9H1ABhyJA9pTmJddX02x2HlrGzdIh
raqGUp5S6dt7rLnt1jGC59gvmicM+bRQbJDglJuQtoaBBrTM03PlzA8t87xLYEvvAt/d3OMtEQjF
nPpilEGzSwzzGpjFZwIW6xLjozhOzMRU4LWXYb3x61SGk8HHi3fPPZmr7wTs5bmeaJHrzVKdU4sN
Yp6vnSXUkidoQMF+tWHORWkc6J/duxnque8bf1goZktYz04Q5Y43n9LeQhNEWz9xFdFHA4uoAdwQ
OUJPf4yl5O77xphR7mkBSnN7ufkM7gkhUKsrEdHnxpDBJS5itCLuhLMwKwWRlOnRbKHsTyyGoN8H
QoHrad5OQ68/UauOTx4Zkvry5DvA1QrdMc/uUJtgWJl+jaXqnqUxlXtcEVSJWWZGfsYhl0hHI33m
JRlq7/Z9x02AnRrrDL/W4CvajrI5DZAU2CaK7rzvlzuxCNZVcONRo4MxDSRvD/BD+yLG6ndvQ8m3
zM69EBXyIowuPbhM6LZu2y8AjxH/eLF1F3gTsrkByLWbY4so6ARvbU/Z4aJMGZkm2z0ouu6GeBSb
0lJjuF5Knm1kMLzUTPlnnZ6LDO4mP1JWMz/xLGsC0WFmUb/PM9LT7dGokeGBFoIswHNGcZoal2Rm
ievNHDGjqTV8yIR0MSdhyyBI0J0H/RCPmMsDLEaCcqLIjOw8TITNde4hC9pHOKqCRqCxF6vPEhMd
Q4xFu06dM+x8Qe3uDijvkMfIHacZnGAZH7QpWzhI2xnBaChbVqa054ctPdnDBqyixqURD+USAEMP
v1WNqC8QD2CitE9xiqCyt4DuLmALC/tWj6SD0PijgtKIczVffZ29x7ehd1iJ9Dr8CrWw8yNfHH8e
C2hoAxwDzzofsR9ck6n1riKbimiR3X2z2OBDymo/ed2PfNS+AlvZaElBziarvKUGANGXvBHoddi6
xvm5qDAfUwSWG3/iCrMMn2DM75axegKkmDPzhCpb94m/WymGVs2yWWFqSWF2OF2Shn4J4JfY2z95
rLqDpJuHxAkEWxaf13/LmhaTeWoL4ap9E4jEGGuKTpGtHpvPzZzO974ixWPk+m+BZZpmATqgfqx7
bTMZkL8mK0fhNRMjlFKm2MzOyLnnUm3X5P8igNqSdAtzUw72bvSTzyIjcpo8SloDc71cs/RXUTnB
kc0+DVS377lIzU1kV8gw0xhLseY617xq2RGD+98nAU2wLj/ReO3RamXQoVZ+txPrzMjcN1wy2U0m
6r2NKT/EMByqhA3borJLkPVlOJb2+TuThWUbIjIlk2uQIk12XEI1I8XBmthZZ6WOHbJM9mar4pPl
FpyVeiEfLcM8ZPYXOElBDY7iemK0eo4zcRucUTvGzKQlINQt0gR8SsKAlDbB8/RXcH8xlmFJj3A9
xvUQ0BpsxZXzN0vw1BULxjz5RzE03RFc4TFzbIY94/JQGMVNtKV7qIKe2HbPSC+VAyAtnzzwoPqL
PjU/OIX0owCeTShYFxw9IyGigk6eadavJlMo8o3kZ5Vl6jQ46SOq4tVtMl3mzL66Q+qzC6a+6CtI
XTkJUi7RXTMzj8mlOesmDc8lR7JtmJAsy8927CBTNM6l17EP2A07KnPg/GaKHGOlzE4cXym9vOYG
zGo7tQPmHw/yq1/Zx2FBSpM8VM1o4x93zj78IQfRMlMJ561AEQHsiLSg/8femSzHjWzZ9lfeD+Aa
OocDZc9qEEB0JIM9RYkTmChR6DtH6/j6txB5raxu1uAO3rQGmZYpoxgNAPfj5+y9tpowdNfup7Va
xqEufHroTCT22dJGcMg+r9b46zdWARTeF9lDijEp7rGFrm+tOJlEsu1aX972fLVRrZo+alxKxNKC
71hQWaEwx/2JQoQ+ME0KH2RhH4inadRUTJuF4mr2M+dB3Hrc4GEslnEnhVhPAkX/fes+X39KDQqF
ZoCnFUwBYu+aGmRKexRQaRdw0eOMwzRCBNs/ytkLjtgwqApy/95yNoR8R0y0W+cXGGS7sfMQjhS+
RQZfrC9XSrNgNUuH7nC1ZpqJ8Zno6pWzPjOzNT0xe7ktrIJiEzdNU3ymc2KeLI9mcL9a+0Jkn7WL
iBVJS/qX196CeTTPDHDrCglTPFJeZleQxlAf0/0Wih1WG0oAAzgmTWR6hkuWTvnhgCQNU2SjpCYR
Nxkz4PRrzHOJ/FHSjAs5Yb7mLr+ydNopTLr4XJIwEKGLuiFRw9r1OGBHD81sVr663cJLkzG09UxO
bjs9jg4VV9nz19MYtSQRZPs+iMfd9SdlwYH2uqQWoiN9yo1/5FP8mgyQmFNmSMjXOO1ulPw5MP44
0xSEVUdM1bQyoSkwUCusIeiswhWJkdERpN3h0Onz4tFq6cXZM1Q3y+c1ii6P0hQpxAwoN8unu0w4
cKVZjwpT3TcpFbXZYtO1WedT5sfIGXkWAOHPLhfJFs/ErMWad+X3xutS4ilvc/1jGDmLeS1THyPj
YrutSch9TmFkoDLr+2j7ZhhG5juuOyOJxciI/iMx2uiOEnGhU5E4MFrp53U/WTt5LpP6rPPHyRa/
gDmiqCU8Iry275SDJogfXagll3r6nq5cO6sxSF1vauzQiFAyLh/g7QfXcuqj1y7VbR6QsK4wEPTj
sByqlEOub1POAxsz3rx0WG5mi9w007xfe6+/KAi/l4aZe8XM9CyLGsIyNbBXzt1j6bBoZtr9MSaz
+0jKFGNPW2H4K/eGY0+PxbBNeNaIWRvZA/OSn+rR+9Enqry9/guw7UcKOfFGG60gai+7M5LRjEM6
c1NkcQi5rVf5ns5wZ5GN2Be9mNkpXnGCs44+M2yfjivMG2g23oG1RNw6Y3yLGIV6iGjwliP+qfO7
DzLKbAJqrKd05BYdtLGfPTbJ7aYyN6xDOrrfDckwMR+274/22o3QONPc+GZ1aYLyKe+W4MywJzhu
Z369DHKHwMk8D/5JdmVwpMnv7dAiMLjrzKicTXXWBY6nq+zWGgnItGzoCCNXj8Jg2pEds5+3k5qt
7GTfM4AZGkZ/PIjJuTGz7/mEErSQuBmoH59E0d7LJcFStkYKd09fSdSmKuNemo37hkoGiQNFU+kV
L+4gamQ4Xzjs4NQ7CLAtTus7iXaI99bqkAyZfTd734bWBxpdUS4lqHvqvvumqIzDbiEB4roQ0V5p
gCs4AckgbMdxaQge9s+13k6jo+Tsn2UPQ8fTL5lLMLunuO12kIs53Dr1uZJM/emsTXtZPVQmyJI5
1t3JhBJBpYheBFrTkSkw9V7Aajz207tlYLiOKctcuDCU+oyMQfYPpbrB9YLadmJTvX5PnvfdmNGm
uRaeeRvH0PUNt+tCVg7VljknbyuFYETpyl4PA8UCspQxRD+k3AIIU6wvrdMl4pmMjMbFjTUilvDn
mKJ1oZGJq46OAs9qZgrsiXVOz4AFy7ZYagrkPsMAr5hez4RIlJmpPENtB+zepjdKpp+b+X/oy8+q
5m5CSIvY2zK2ZDds5/70kljDN81thUcJkso/b0FTMfTO8XyDn3y1CGxjxSo06yM8/bq7LwLN/uif
Myv9jou+jyBwM4/VNWUJP9QM8qhhjuPXUkFIb+3LxMBOtwyApGLJj++rVbMme/OF1rUOJTiYMEP5
KRJEJugDevLiAr4BrC5W9cw5/p50VXopFoK5bb2aYBYjikCzz0reaw58BT/uKko+DCK0Ku38M+j1
5dpSx0biQGpEj1G4DS24XBPK6d3JrU/J0r4CztooF0X12MrxkrHIAEz/HCzyXNKYT9OCn1trl1n/
Cni0TyNB+xykHdfxrzVxnG8Mq5gPwZx/lgytws7BLFNaUWZPzm2ZI6AQcxCWC0+7r0mh8dL7jinU
rqJv+z5NaYdbpEkOpSTFqMJzaM7kJDXO+JXR0Dl1izAf/cb8WpaXJGjsDxoVKJ7rdb3LXC8/gS+G
Jo1ZPTJoUDWmWd7AbTtnwh4vzjKdq4nDH8Hu9mWixqnKFZ11o+Nj4G1s6xhCSo18E20/t3ML8mDX
yXLDU8PRUn3HfLf+FNAib6aS53G7Q5Q1/hoC/WaDP4MpcD834EBiBXoW0zsAcvdM75tDzmgx1qPP
DMAw3wmzY5GiSrxGMS4kCOxiFhWnNBweKZ44N/E/1lEDccbn7LnF+7Ye8pygOpB7EMKfqYxfm6J7
qlf3+6DT32XpndK5ZlXLxbijqxEimpm4pPKlo7x2ZjqETrZ19kvKXXd7iLqFF+obGnur2KyQVfuQ
tGCvUfzsipayA98tCYea5pvJihyUKotKebpu2DFnW9O+xTQHST4RZOIw8Bjz2+nWVv5na/rnwg1w
B9rn1MqwZw3tLyj63LPcXOYoXhefOblbhfiZ66DSO0L2dp5GBLzWbL7+xK3tMkhh88s/PczUu2QN
Ttuza+dQ+SvezmL4r8vAcqfMnGAbAg6Bn7JUbeXE4sQHt8Ot7DcPccvDYJIgoHpa3SJx7xt0eLvr
O1cTLu3c0w8Qa1/GyTUYx2N/o4po1+De3rzBemUjcCT2zYGkjinFa7XI+67g9r+CqK6PS5IHOwwS
FwPtNL1Frm+CCWEc8zwULctSjDgew8Y3b/tjnodlNyknwljC6oC/NqoAfzRWEGoCosiQ4ltwJeEH
iRn/ydy1JojVvTc1UitKV0C1E1IhJEMqhk1KQXn29cXdWOXX19p+tmeBA4+0a5IWZs523GmlaYe2
w5M0ZhccUVuXnk0nrQmN8p0BDRXtkNpgWuKx2LYjN4WPp6n0FBevYg8bq/LThnenCh/72MbJyrP6
VEo6inGyCew8PvYaEH6nCe3b8rjS7WxfGeulaMQv0XJSicnn2xE6spMpKRClQbILlc+3KYgJn+Fw
x92/K0kcCa/W3A3Wyg20dQoJTY6LZNf1HMWrkhJB+kEkgR8x3MGQYczOS7exrZG3eeziamtXEChs
cBTYtk1uji0GcT1i0TD2a4f7rMC1UXcfDVduD/LyrcdYY2XGU9avCVL2gKmpO3JkhLwVw6g9Wl3G
B+37F3cevw3bKatU8naYHI2Dgm3aNxmXp/Njjrc7Ktfsc7Z56JXrHcdg5cRWUNZ2uDgwIKlTgsQf
jeWKpITguf31fvwr/KmZiM42/lzXbrx0NBosFOxLc5qGWlM3cskWx3nxuza/l9r9KqtPMGbLd8ag
ppZ3uOgQ4pdoenEyn50i0zedpcCEx24QCZm3IbKG4iGn9xCWpCXsudqgi+COJlbjvzDOCes5tSN+
xQGjMPIg3HcWTxDE8XI/B8tbMeo0ClSBCEf3jPjNIQtpHs4Rkp69OVvxxVhZsWypX30HTRQPP26N
idFKR8j01PePFu/xNpcI2bRQ0OPn7qD0Q0/Ha0W35Ofxt6C21LnFloMOxyPIBNfg2sLTgBlhZRnp
cVagDoMzsscmFECYG5qQKNz1sHTDI9gjTC26KJ8tB+VNw/KNkWZC1GeP+aXnBA8Ftopqw6wfF06L
zysCzhE9yV9In/+lE/5bOiGw6f9m/v8fdMLLz6z++lcy4fVv/JNM6Hn/CBxPuJ5jg3ZwiPf8LzKh
tP5hwlLAaS4924MTAH/sn2RCV/7DFQCkfRmY0BGhZPwXmdAFWiikBDRkWgFIBqCF//l/fy3/kXw1
j3/xB/q//f//odf+2GT10INN/Bs8CxaPhPXGLwIOE3iW9zf8yiBzgqwXA8Kd3ondVhdazDQilM72
L+tGfYyvxjmJyM8VZ+xF/+2L+ueb+ZcX/xtgjReH2igElNONsgYZ8V/ZL00tmg5ex0pDjBBiLBzD
bTnfo3Onr4u5H1O6732hz///fNm/cd0Q04lJZbys+j7iZ60eRuMImCzUdNX7WwH2pPo3L/l39tHf
P+jf2HZYy1XsQ24/IcoaVxJ30Y3uE2T0WTTk/wZbh6Dhf7ycbwF/Q7xjmxJB3t9pkz2ZkugWu+vK
HJP2II9QWzbNHSVZ7XeUwUW6dxqKDS9IhkhzcrsEFVjuVAqg0HaB4QVhRm7EPpKIIAihWiN16Nom
XFUlYFg4uDV7czys0nyP5WTtGjxlB13hiaR3yYa+W7jwCM5kTXN0s9g41XAsmBDTmoHhlM8PMd0S
KgXUMJ5Fcbn2eYQNr468qylumiJErTjAzLPb2M8jJhMcPstuWTS2E2KOUDFV9zH6u5sYdWDtqvci
YPM3suXN8TknErH1ssgyfrmMmc1hpc1O87ya+1iaYB7pPVm00U6e+tnrhTvPYf3Ggt3U+k2YwCDr
ccDsITY9jwxppl3k3IS2EDd1Op6ZZfxyGioqsrnZ050vUXG2aLsP+hBvJL9Efd9fDDG/a3uWoSSw
d7fmjAV7Ohvkp4TjTOfd65ckXJEKl94nANSWExYcunVyiV0d57elZ/dqW/VhJmQX4DmBRklgujbo
oTUANDwwEpHTnLriF8PxL8fg72EU5+nFCunZ/Co7KdrQ96vQqtenxmqO7UwsnoIRvedrI9xTf6+N
Gw+NEnjFlVF0SwuhxGmbEQneNtnedZsPSVs5z5gEjvqrWJe31MPAmyAYUsubnrM0LBF9TDXiUlJh
v7BQvyXt77rqf459VzJH36qrnIhh0tR0kVd7ObcfMfZHQ3oHu2Y86HjTm2irL3NuiJcfymj7PZWz
vJlaPOjm0SNNhvEUsaDMmbJW0ACj+mGc/oxTrAWUgNO6NviRptm7dn+3ZnEd4teao3FLVsWHS1Cd
Q4un6vnWfBzjs4fpCtnr7rz4iE2rxv0yALgcUZmHbgXcvTCAoczkdebZn36rD6ueiU9qDHeFY+Ea
cwA02KX6Tv8RVXfT/w4axJdGKpc9eUY3VcFPG6vzZZaEJZcJ95y9emHg0R6xGpiuPm+kc6EtrfVa
heaE6tXM7UuJ0Qh9YEHwEu9Z9vVTYKlnkEMUN5Z115CCEcJfLfeOicK1JGkEBcUeAe+WmMT9Q0Y1
zOOSwyWdiCvSMS06xS3DX5i64/VCBz6LDuElMHQe+V3AyAbWeBKzdjOAzZapAa8+RFY6X6i1n+AI
/HX71nbAfBz5iZV7EyrJ8gnySU5J36+7wfWfC1yxmFv4dLFhIW1eC1B+YsWC4hXn7b5ZdP1aVDMI
ekFsUjl8WJ2XhFAH9k3DxN6VAXgD4rB2k42td0E6DkzxqzRwtevUPE0jOvN5vZW2zM+jyUitdbz9
VKhHlGsQNMb+AtDhzagVXvKRr+9655lFQegY/UomDByseQzLrKuOeR7vMxUne7E9cQ3C7lAeaWIc
gglPCL4n3HGunZ8m+jEjYTFFgggcpAlPZ5GIHRC7r8oaXuw5vy9sK9ywKKG1/cvBwBL2I2u8q9Qh
8Oa3SfId90J9wP9XkQxGLHkeQbyBBpObkAVnIAuZvsWTsqnakHFXEO/ocC/EiwnGhQmGq3isztvt
5DfAqbTNYpYMGeL67K10vqmOwCxS6MhmrLwn0eB+9Hgg04IRdaNpvKEtik0ecbodUFxY8q/LEXIC
3W8uE6TkoyAhhdCukT4KH4pMNtPjRfLE/ULB6+4mzRUBRtyEywxQMn72aX7tci6qu9pf0MZZi4OA
/GTvOXWYhfLGhoU/rIPmKXNBkkzzcVT1m2EX6kAvGPtApq5/f1mHg5DNe2DPb92k31SwNbLjByZ0
+L8z1DJJvrxtMzLUEy8jWfAsqsjDZxwxW3YcYlnWGFV9qEy8dfV+SlqJiMoBlEQDQ3A3spYx6nKe
Zrd8sszqqQq6P8EqowlDf2Jvz7HLFV0Xvq7eKA7uhJLGZJYZMgyg346g2DU2Jlt/GU2+imrh6oyM
clK+ViSqMlxI2GvhcPG1pujkQFLsktnb4GJahkovpIAY7JqElSMrtr+Yl7J25tlrOTwAtelW2nMF
nlbWTyPgoyV+3jPw0+c+UIzB9JsGEc2bpHWAVWFXYfuD/LJeP6BloODtxvTmesPDmPvAvYQ9nH5t
sO4BT9LosNhHyXQ5yn74wY5MjIyd7lXOBQ9iHe/NvnqSbn9ha/9IneS7KnCvZ9LFE7oWd+CVyUaG
RBJkNJQIdY0GYkFHVX6ulteG+baqMRMlL88q0DaodcunHOBKzNk+3gQwhIQ++TORUE2LUmBoY0SE
sn/KNaD2JoB14yvvaKUCl2TNI5QqHVpz9aRqHgp7mR/dJgWf01+6Whi7TQ1fbjtfOpQXZrJPrtGM
aFbTF/boWy5hHOVTw4EeYac/v7XY/Q+usNddkTeEBS3Bny2ascK1GKGAaSOrNtHE8hGgcOECEOix
VtpMBk/sjY9mF521fgtkGub4xPesssaxbSvAUFkKcQg/lu5v1fy6olAyZfEw2BjRSq9bI3/xv6sO
xOloB84uxb/QyQnLB/ZZCe8zHJK+3JuCX8Wm+rsX676t3EekGxYb4HJX8E8zIOHW8XBq7cl+R34V
+aI6lhNlTZyPt3M+jLe5h6ymE4eJIfbdaoCCckfAKlkGo2UWPzzJrdw1My+12B+zhV6/wRKUEvTd
qHU8T14HUi4JHla1PKH8wGY9IruOtxAThkDhNJNjSvwwsxqHD5XWPl9n6VUAjIrXaaX7buMsYOQM
b7YpSNTzVvYKlPG7dCQNUadgIzoXGEQDd38h6WhzVkDhmIdzTixrGDBKZsD3BFn709UlQKPB+DAG
2NaIJvk29HQitaChw8R0bfZ3LHzPxuSfiYFlfGszR0LphQpvOUggTNxrSRtVCheIOa7+ibSQO3vt
HpzZq29JaPmWGCw+E9qQvbPme8LeFjGZJz+wYE9ZbYQMDnEhSFDKMqLGO6uCy8qA6zT5869VtvVN
7ij6eCT9TcIn5Xt6xTrt0s/bdMETCeyp6e/450Y77OnKnWnM9L9Z7eZbb1ruEoeJ6bBgbvLnEbXg
2NASj3/iEV92f72JrAM3oMXJ1Q+2sd4FS/aB6ol0WQYMIaJcWEBpSm3QYOZ2wIdgrEsOuWG+Gwlx
KtnQnjxAliRp4qsLzHab0aVoGQfE2BxCyTR2X7WTPTuprCI5TITf2W6N8x0ylhPEdWQ1lD9IdtVx
Wfx7l0ZindEeY+/NO5ovWc70QcgzvJEtoQ3MFRkqR2hc1rr8niQPVZxa7SUDPM0CTFEwkILnD5jd
0qQ1T4PdPNclsj2j63/1PJp0iX5fo5xJD/3l4pGlMwkcMC/NjZKyRgEVb5RrAv6YyBdi+b2ak7Vf
6hKLHFoB+nsFTwtLbmcEGQUeb/56R7FQZNLPeF7iS8Y4IArIzpAKAxarR6LvrLn1EBPUNMddG6Ip
La/tJGERnwvYLU9waC9G/FiK30nJxe69hlC/ur4gjS732F5IAcEstTQi22s/7vZOln0Ww1SSkp1x
AskRHgZwlwKxMmvqkMu5fkEccz1APCZV4iCTnp3eQkhg2OZb5kDZJtxvX3L6Cgn4hX0yi59VNUUU
W2fcv9NjlWmWAYHkNomPMVv4Id+mGM48/FkUG/G8FJ+citCm2luCWOdSC1dwbxzalW2bsKOj/+Y2
BjLqtPXGgT7Upv1tU0SGg8X890phtpp7UFVG6KT0h7PrZCQtnlsTa/XWqgexkR4Dqxt3CnEg6LAO
D3zOekRkW0A4AT64KY8a4dy5GUKBmrlDt5LgZlfhuPX/F9e9J9/898iBldEgU0zm5tuUn03flb+r
xP5TuyukHUFpC5Yw23U219VzCUpYvO6M1KwIe5MGNK3O99KbnmVLD9tq5CZFTs+JD0i5JFjoSaU6
mqQ171OZM1ga/wi1xHvR9hxsdf7mmGUKKHuez9So91sSr12CoMl8pzlY9tTd9pQWqGUMsxs4bBb5
nprSQ/7Y42XvRw4bDre0N+JdMIuDp1HPJjI+OGpBndD734fCEpFyjZeslc92O3mcJqr+WDqb6A3W
OKIVqmbme8jFKGJ12x/j/BRMIrs4In6JL+iUBJmnjUKtgP0CPx6B0QjmG3Ll8YfSPoT60sCZw1tU
n/m/T7kOaWSRIzwHaF4SXBYRGgBWm+nouO9I2QY06MELRqDhTGXFIHDxiHaKN9BqIFnCZ3FHIVwd
p4XnOpiDBxD7nMhpGaTjDHG1VzVTFN8/4Pl9Re4AdGH5dBXxyZJZ91gm9zkOyXNNZzYuvRmY5fK5
gTpZFHnOLEQ8+zmuObv7zNf4drndh3kPwY2IMDcJzsOMn9p3FTMJb+EU1w93CwDBvZur+eRha4WV
7O+uM01Om9yeAS6gJVFYrAXJ0PN2p5UuBiphHp3ORjAsDnPKiVFZAUGFrJY0XBGuZoZzg+bvvBrU
+iAz9YFLlTZJRAfiVPsmHjUJkKen31AXe4M8BohrEgiAuZ4Cv7ht5vYylBirA08fbWaOxE0XUequ
QKzSQ4v9LfJq50dttXtlgY2amDFII/2YcwREv5S53rhUNbtWdD8bFwhqv1hIzNybzgS6B/Np9Rdw
VUzS4qJ6Mtfuq9Aa2hTfYaBw/6e5qVn/uX/pF5J6U/8wNWSAprbOummfmsz42eIAZJbN4avC3j1p
NyQEmT2NMoeBbPA8ANWMHqzGQ3Gg1G9zLmCYwE3a2TUYHLDWhxV4EDjKJQib5nkUnGTjoUnDTf6T
O0m/M2t3DrWLhJ6XealdOofFBgGI9xMk+Mhjdn0XS1xLtYkc/ZuxyPq4eiI9xFZ1b/u0wDIky5An
y31VZ2KPpp/4l/XgtuNX1bfPU5W+yDr+dp1aemXHkT2tPexFLKrSuHVMYRBe5ComoM07/E47gvnX
HGJ/b9OP2nUzY0fmqiFznfW2hYNaJrwDvt27RTlPfeZeHE8BcTJhTOetdRhLZzm7Lu+m9PyTK9y7
YEWExSDlYsR0UnIuG1Wt89hi8jwgttwGZhVcKsM9upxQIllUh6rs3sya/smCSizeVKHYjdwoaatH
b9NCWHST9rrleDfAdIpGCnv4JyyCcYtQtpseB2dRdIe2eZ/pffMokgC3GWGlRhVKd/QwYJhnLDOM
9E8a1QzkzPGPl3pdlB+v8/W6Zchr9wk10ja6hvuJjq8Eo60qBpSdFd+UqKrIfYzKqqhPXtOQCOXL
N5SXwWE736F+IhS3e7fpYKDDwyVQs7yBZTsCj2TMv+lNu/Z+lDyOqS7TuzKn/NGucdOY9nM5999l
PYDb0BiFpkrfF1IFLCgQX5zMO2pZrMScu2iNrDqc+15HOmMJ25C1Re0COEsLhkrLRKbNgsksSzEb
0BI86WoDnlrNcjIcFSLoxL5ets77mMu7EZH9AeNxfXTRDt82BXHXOfNvx2yN8yTyZxy/1bmxxZPT
OYRkUQTF21JfwCw24+aAfLfnmQM+wfDZQmlA59dJkirsDIwYjomqR6/OZ9rDKO3bB1viOHM2zUOg
NZL6WR1sKV0e5+CC7kidx7k8T7b9UHaNuF3gPrhJNx+viTUVNBw1pTScsL5g8/hrr/ZGMu5mjml5
yqkpCNiwRZ9S6saSuGBpptG8du/NWh2rEdSjj1IPTAxHeGvTWdieTyUn48fAabCM9E54Fb60dokh
hE4mQJmHZZ7f4xwynGebeAJ1enPVczXSUeduvq6L+RvMcnUOLESoXk/XVTXJEdfnEE52Ve6VS6u1
E+9QnclhBkqjPPW7rYwfJagkbHULbtyCXaEUASIjvkCbKZiFh46C0j+0DB6TQruI57LgSP6cCifW
XiuNBTiL4Jsv0PeCOaTDjAJ9L/ziUPkKqqp7U2p168FbTw26hn3AjjkvDRVLEeV02vhm6sNVWMVd
s7N0wSQyQEzkmoYXpsRp62nsI3e7vwbiy49ERCHVrTqmftw5pcEoVfe/vNilXSfsb9gnLllZ7/sk
S6NCJRyNfnjKmu+SiBP3clyUOjcVbIxhpvmIGY5nxSr/XCfeRZqPByEoy+HGIfe0uOe5uZdbOr6/
yQahKVjyzpThXkrHeJhydfCW5a6urU00aBePbmt81gw1k0JGttn+DBQmphndGvPFxrpJPjzjj70y
YQaKhGkJxSlq2TTArQbixZkYKkjsWhA0S3RGF0uBhtg0VHwUqqxxfgLPSXoiB4hgtUTYBcXvemF9
10GXH+s3UMt7JF5xOAlT7TrZQVTYhBQFFuSFQWLobEKkXlZ3IkhpzwnuP9D5+Bi3mbldG69XhVXm
zCIEqZLu1xh6lSRgYqc8OkEBqDqzS2a6tIhRt99sDv5r72u8GjB6C7v4Nc8LeGRdPWX6J5mX+ZEu
ysUzsCqkiAi2XTQDQxCScLUzUJ7CNBIBI9mtCbjSG2/m7mG2GZNy2CNYcm7e5gFYaqIYB0DqeUfP
tdXWtgfS0HuYDRrQg3nGeBNWU/Vq/BYx+vR1kCHqGRnqVAD4zA5D66ClMtyDmNJDRzDT6HY/O3HW
qkCr2nEk70X86cXZIUZuS3F1CAjfWwPUKjKzmEB7/ruzOLdESjCw1euuHqw7GMa7HuZq1fO8z3wK
v1E/C0WmAVhgNL4iGXf9vlHTb0LTUJFZ5T25c6EoEgr3vNf75nnx7hxPo9WzF2M/iIoSUbLnDdg3
W6+/S9qY6fFovRotUGwfmiGsJL5Ig+AfkT4lGBaFaiw6AxAMzcJ5j1HtuV3307c1Q5vReKJC/dki
IARA854n/h1zgqfeYrGbjZuWzMvdaqufS6HbcG6bk5fx0dTS/KQx+J4tzutquK9zAcFqmC8GM8dd
4QTIXVrQ0dzxP3FNvrhG/cNV/EFhqNugH8kREJDtDPBLnkHcXguMtGezLFaBVQEFC32s71eZTpsF
dxX3Avqp5pdjoMobFIKIq5hQf6ss6wM2K1+LaxMgw353lbzIhpV8rGDodUgxQBX9pcdQGWfgUoYl
5ysTO9GRYEokXBW4gmRJL5uKw+JYC2RpiQhoTULhPjeeG7w4MVEDGYdA5Hbkr8NaXHq/OKqWmlsw
ZvFy5YXTYOPsPmseyTCI4+lomsrfzX4l0e3m8xOw5hPu5A+bfEcO2g89/aV97vpg7bzlkYOkpH+O
QLGi12R7l6LHxaB7+b4K77vpTVlkV5ROZGnPe4iK6abAuArGp5yTu5mMFJ1AFq86jXSTslwPeWVC
F8GdKOnM/JAaYN0Lvdz3gmU/29IbK1Llrxq/VSPsGaRswdA1L9bk+OhC6ehpvKbofDQMebsl8CEe
gqe5OprV1zwFn7UPjwS/EGT47scysVoMeDgn/5UAS14vR8pSBgR8iATpD4URiRdm6YfYlZkm5pqe
8nawHZyTiBWEcB6r0rGQk1ZP/hZpN+YskEva3PibZjsYKUukJV8nK3lGN0wDdZqxq7c314KlQ0AD
PGMqbzFC9XWuEGfLxyWvmzukKe2TZ54nx/xWzWBgemV6hNVn7/nYJaj9CA0ptHMwGjO9bZjVEQnl
vYludk/4dGgLZEcg7fFtRe3iMmLqutY+qap4RpfR3Xv+eG6QkR7XPsmPQNRz6G1ohpzXVC+/ewOV
Nkx/fUuxp24Fli9jqQL0G4xgYk7z47Kym/QNm26CPNGOPVYqvjNfNkiMJnL0xFtlZMkZNUpyMt47
yCiYS86r8m9Qt4M32+rU614ISByVr/2MAoDdYPHuE8GWDaLo3tky0VGMGvtSXDrHxw4ogF8YrXy9
yh/VkoJrwHKaxT2z0YUxosnFuy70KBbqXT/HT4NA2dYh3bveupCeOOKbpQDmtAUBEsnlAMH4UyJN
jFwnuDMr/9FE7h5VxXQPuxTjFzIsic4L2Pj0sanQ/Ak13fU557zyx1Fcd+RyKrPoK3ftnzFJ937M
rwWfCM20bZwo1sh6t7thIlYs2N5jswUEdsUaDT6ti67haMGiFXZ500RN3Xi7VNMIRQbltYx7EW6c
SHjmV24KsBT7KqaCFWu+74UZ+VY3dh78DGbGpEiO9m3p61NeUAHkkvgU08L910D1jmKXfkc5xU+j
++LQWAQosNKgK/co7pCSlXgJ6Q6nKHL3wcquvPYjo28ATAe+oXya9Y0FbiSq6zWCCc8z6FQr9Qlv
0ua8YcOXPQ3AaIJNc8TZC66kaez9xfyTWeBwgjSQN5O8sQbvNwl6wY3TJ+YOVYATpXJY7q//heTZ
irhRLQb6S3YgkQAgLUmNCFdR55psEUNCUqJLGMtupjoOW8R1kaHbN9yZxdkqTnJ5sg2e2XyoyD1I
+5ZkSQ3g32e1Tqx3O4tvmVeWN9Zk8CSTgbdZVqwHrITIzOcpCek1RGlO4k3M/nhSxvJI5ggQ3KDK
Hgaz/CpddpnFUxCcKR+92C6/d7lzVGZwdEr3B4zq5WkVmqNk9pjSmTkka/67NiVjUttnamMRrjXG
H5ikJON+Bzpg9aHnZKSVXVI1ykudRvjagp3hDfk98e8kMKwTno+se6+Jedn7HKZgdYH0wvqRf9e8
c55JVKBCcbZrkyDC6Qry1gcHIOgs2J2DkLBrs6NsvF8zA3hhlzyzLWROgaW8nnOCIZrucd42NFSY
TqtMNrwc65STk6KRKZiKmf4zDmRBDRgQ0UU8TpwjdiKDrlN3R1r/v8n6vRhDbUWlY9J6SxEGVgFz
jSxBGiyT+D2B4vwhp4N0BiT862vToRhfZP8VMJePDOCfLv3edkCDyYAeSXo+USAzWo3cPENzKAVw
Knu9MYtm5U1x3K9pnVtZd9fWKUOkaurPXVvcV20H6s8GhC+K/tA4DLCsePoJ9q5+XUZasUEBoUP1
b7C6m/OcodCkYt2seyDqgi1ZwzFv4h6qP42xe1noTd6c6CPVzdYF/3+cnceO3Nq2ZX+l8NpFFL1p
VCcMybAZNl2HSEvvPb++BvUKhXPzCBJQjSvklY4UQXJzm7XmHHPo9mqhBkD1IEWq3l3meIaLSyNr
NLhJauWtWPhMtoGjuvH4X15lR7rjW08XYQcboJH9zDxgkG52RSq9JQ2ayAHmvdMzGkFdspdDdTmt
c6OrnFSg+alm8V6Jx2+ZhsiqhV67laktOWqcPWcBzU4LgyyTFyDWYLBJj+53iLM3tZ97jq417I5k
2RkigcE3TTV9IgJ4JL+jvSvgN+37EAC6P2snJNSpBoXSMeuvhUgsn66xhLKxQVJJr880pvJiqCC1
S/SVuXXqZQqd+jRwCDcx5QlKbDdR9xCrvbQtppRYhVheZzCV3ZDzkF9CmyFtAdqBL3HssIJ6++uX
nFV8q0gQZJG4T//vR1lkgEn4eUXqw6pul1l9/O+/Sv+QP/r135ZNNSnPv/6FULxFnrxIECtwsgCI
3KgQnSueI/V4/lmS3UJbiby76BcawNrDLQvN6iHpyVOVMl9xONmkS4BQFgqUyTpbvAFLpZBGMBaF
5UqWHQuZD2fSf7BgF75d9CmvsMxaHjkGDJZMfs8a4ys+j74gbcKGuJBi9B6Kut/FgTWduIZwKxYY
uiINJW3YLpD8Ww+iXBQYef316MtE74V0j4lniRHAfGka81gqqgbCtpj+Pp93lVjQJ2TTHnykOLH2
+K42mdbkdlQUL3EQN1QS+pcolZbp4HUHEYev05swBwmLwCNvKQe/UuGGJzxDBZPgUPStTV8/Qyof
xrs0HRwr5I6k4FYWcqp1hzKHmwdn0y1yznoyW6Y0ysi5VnZV6MXsrMHDpXllC3F+H2SEGRHxYBO6
L+bmgSeYtk9NDqwnLq4jHKq1JDcnvYJd3OtEH3p1taMmBZlvwhbTJJ22FWY0VyDF6oYwPaTceED5
vzkTApH3Rv5NaZFNupY8WTnG99Cwe80reLxbKH5USkuiwKKdmM5vOgAX7LVDeAEdcex6w1gEVA7X
EulaW7r4m1Kku4zTzUbjztGn91dRitfWF3UkfWAQA5TQJOX0pm0YSn1sJ3ZQft0cFVEGMThZgNIH
8uBq2mpUH7T2jkon4uA9EnokFxsKgDgyRcvtwZNzIoVPNn6NYDGfEFQs8A5uCRkZNlmN9iMM6DaX
Ga63UaOWl3X4OXVLbu04Y7Cj1lqUCUSStg5ofRWxvwZbIS9agfc/LorPKVAMuwjMS1H0VCYKurjl
SGs6mmVIXaBFO3XQAD9U+nYkNwILeP8tRz0pBNgbLHp3xpR/R4r2qPXjB7E0yIpCda8Z2o7e24rC
EMVI6DVzZekJWR6A5za7MYi1ozqSUtpUBJNj9Vev+skUwvbchnBXZJ+CpShFK+hOGVk4ng73ozc2
GYQowUhhrtLdghamaLwqnXEAJt07mpFQNONA7lZNau7wH8MSrgVr24Fc2ZRQmbe9xmUw/NONb4Gj
z8W85gxiyXu99SZniGXlEHmFSY5Lpx1zjw57FBzqUvWO6KHIqpEj8WRIXrYm6TJzJ7o9KFzQzjc4
xy8SdciVJmndhQpsu+oFTbgoGMc6gQ2c6afDtVFprVdCE95KlbBdoSrFW2uVI7ZMI70j2YF1aORs
gIkJxsXaDBvJ40Cl8oYt9cyrHnuOMVhM4+oRlA4jXAuLRx8U4HIQ2+yxKWkiFYQmPUomjnFCXOJH
sSqSJeXL6BH5fbIkESR4/OUElaTYf/RG+ksNm9T7kCEiSCLLvDMxUZCvC+OOvCpf4nmtTpi11xjN
ZSrcyKPMCkXir/8bBZN8hL8trofwuU1IEyp6euueJdBaLIVTEGnaJtTr/uj5andsmrAHK10o+zag
jzn/flP2hDRZaUefytAOtdTscOW5Uqubj01s3pseXWQ2vUNHDFfQR6mJYFdap6b/Ek0NJrqgon3s
18aKzB7YcVk02HkPNbluwe6bHQ9CGHJSs7DI068c7bCqMC93urouc3qjlSiNB5l9CYWRWFnHTfom
jNMeBkh+ivQIWEhx7Hsld5IyNk4T31iI9H3mR1srKpNLqjEd0wFOqb1azGddhi6K7+/F2A3iXvZY
iOgIqgVKCRXP+SxybCCnVBTAhXUVBjq6AKM7aGpH96T3zC2iHawmVXtp/GjXVPnklHVPt0aLT0Cn
3Lbqo+0wa768iUm+6+gnk8C293KzXzbT1isNHfNFyM6O7RSLQPOaifnk0mSr1+lYfZpeRMENG+s8
a/ukj4P1aSvCG0CxFJVGb3Q+19IlWUJq1ZjcmURw1u/LiqVBD0q6froz+QixEIIVCARkqjyBgi2D
VB/ACXi3raQTGVUmlCRN1w8Rm00OTaBIlLHdSYAaFhkl4Acjj/Z0vnaARAHceWZuF2aIYTCpBpfh
N4eMPQjdUCJixe/YhRTPDSAM2QjHUYUNttSSQHNbXedMP2QrDBXSGhcEJ4eIxqIa3WtdKk/+OIAZ
oijGtE20SF7isVDQjoaP09RNF58yAm46tC2ZInqHOuiDpYKnuyWzYIskDiAc0WNekDCV+NUybktY
lAM1AS5yghxIsJwxSTKVuoMpSvGxJldq7Ft1nxDMvib2xNyqHUHMbRik0E1G/BHCfC6TH+gKIlRV
lCchKr7GpLoHCJkZWXjsCprlgyYpszkjxZjTEVfPrOUmvkbRMqdWi/l1L3o1RYFoBD5t9Q8ILQaD
6diCn7Vl7ffWox5kSzxWT/lAf2QULbwmbQZ+ZVD7HWhJxZGNByC8+aoOaNi0hZxuhaATmfXb/YC8
DKMSGMPIzMs9O7OjP3md3TLeaK3HUECC/MaxTkJtRGDHYA3bZlAravcdfBUVJPfYtDYnk2SrGUK1
7keUeLn/IogWsndKxs7YlqdxmPPY8Pm4rKHPsswxKFDMufjjVkZ1tGTcymqdRHZWmolDNFC5trzZ
o6n729ZMWTyL6lwrnIA7NgQw1XtqqBkhPNMw0Iv1xD07G8BURrc3jMYG+F1B9tMffh0cuZOLKtUF
Jygn10hAGSYaCoJOc9Ck6mdBr3A6t1qybrkeGx71QTOQ4yZZp69jkXN0KcoowwX/OKVysa8njheC
MoKo0FXKOuQNsNuh5Nqn6Ma7KHpUfC/ZxhOcXVHWd5begI/QGleNopOWj1RJEp8g4FJtN/h9OQs1
fiLt/LyVdlNHfxCGIoXQ+fd+/dLNP3mThSxNq0aK1WmtrVIdMFml1yQYGKR/kHMmLPFY2apXphtl
GMVdOP/Br5/kjDZ/Zs2M4aEBpXsw8fCcu8bR5OUEDYlxug2nBSpR89w998jdb/6q3IQr6ZQ9m6/d
h7UnP1UN8BrbAoVfYFor9ZHjgnouGQjquj9jdfPeFIxw/bkuHQstobCYyyqwAlU7sBbSi9/ZhRO5
ops42Vr/4Dce8qvOX0VGL3HeyBfpo4zP6zi9GBEwoiUiO+1Eag7Bw9Xd2If2dBBEW3AfKwx0OEHZ
4D8QzWTdaBGK78ZGPkbKUrnG77phq/lqAnngDKsyXmWfxS2m0FYejOIBFrR+9h9Jqa7L9644MCHM
qBDWEVqZ2U6q17BZFHnV4nTFOXlAGZ1Chcwo2K0s0wkLTgyJHUE/cpDCyJfyPQdJ4abJwTRugvDB
pSPOs5V73CyR9lBj6j/LDcKShlbkG4zV4agi06qWxbZwyviWXtl1q7AKQGEgV2TuOOMhaTfZY/Qo
vCIloJSE7WGdO622Vh7V90TeyeJCAfcefDUH5W5tI4aq26Zoj12fZuKi2wGQS2HAL6LX7i3tFso5
WJknLm5cqh+D0z+RRQ334NY+SjaxFEhtD0QqFEC5rqxqSIgcTpzSGrlId1SNBfTrBBXGIruTyoSa
RLhFwGxwc3brrll5zXF6qPsVzJiMfg4NH8qVC3j7fbQEXXjtXewvuU2zR4jWdLd2YNN4NuM226eP
0oN2y/qlqp9b2U1Q+B7ULQC6rgV6Z1tX8Wzc5HElM3CEDUkqbC+f2y3egInacLQU9unOPFA45iB5
izbJMI8AnxPH6PpPNOw6O/uqDuWLcB6IQLMVJ91Ma3V3Rzi5Jq+Ni3mC/YqghmryR82W940kkaN4
lD4Hyv0L0NXYHB6AxDev2CGemIBTZZMXayl0etVBidGwqB6tTYD4ul4amzFdiMomupvisuUkO2wN
isy8qqv2VtrZkXM4WoIRWPI2eCTSzNJXPJGaFku1qvfyItr61+EuONFRc8KNca+ykxZuiHn2/NWT
dJZP3oa9aQwg8qmBtvFV7dIl02BNsYTaqu1Dg0IJ+gLB5bnaeZQBn1qbsPjLzGlHx7Zo3GDOjlsE
x+Et2VYH41Q4b0OwrPeKU6xR5ZYrwMFP8SuGkKtxRuOSP8+BxTCZ12psExoakCTxHX1DsEE8UZcL
RIhHUTk1rrSj6NO/MpUp7/T5ZkE9CnCH6neCLO+ocGNQarrZ1XrX4iX+zruwpGUCuejW7MweuYMr
vdev4sx5W1pr4VBuxHaJCtRaDkvzudyYVwli1AdQvlXltA/pdXb0IMUlK8yNr0nvCjdqRVHDI6Uc
JN4AvXzUz9EbuJxybTjaeTIW1VMBCvbKOXH6BrbYJG66F6/K2ToH0YYymLeZKCAfuUMc1sFYm4v6
XVBXjcN2I1vTJtK3wTZ/0J9723j19tXOdzK3+K7twFtG75izx3ZhEapO94R/fFGoi1ZceLlLn27X
GpfkDCYvtDthkdyp2z+LyhLLp7rSZlf3qnZxWyNGRlrXf/viAcRM1LIkLoxPdJwj2SnmsUdagw+d
GeiGZ6FkrWHQwKocoZsgzSOJDKQ6yVwb7vyieAzeBAOv0bL+4MQ6rJuRkM4FzdhkQTicK52IWEE7
QoTUrt2HFQ+bwUROwrw0zdqHhflQnDGamzkkIXo7O6F3oLgigEZep6/rrXcn+lKFylxdEEQO00m4
yvQdL9EdPbdAKXiRpA4GUukwuhjvVJeeabNk1v3wj+ahAHm4EtfNXrgOJ2s/PQg0UdkxHKy9rx28
rx7e4J6MQyrAdERvrIhwK7Jn7WacjBf/ypLwYmyUT2Ffu7x/EYd6CgYpfrRl4FaP1RYxUIhSdCk+
WGvMDMvgRf/2d8jEfZqvC5l44iUEXzoSsBQZwJAHF6FDI9fa1j46BdKAeJlXlrU2rxW5P9+ivxa2
0SsAIu8ibaSHsn2L9ukTnDGqdgTPzUHqS05tyGTg4vR8nYeEqWz03JL5UOwddVOXK3+Tjnb0bTWk
aCzMldazZKrEAS1p9ArWytdWvFlkCEOzeUk3deHSUkJTYTDON8KBFiwq63GlIJahAeJO5yBzRHmR
rX1I7stgbSDNPivjQrabR+sgiU6xwwSpGYvSGfa6Y/GaSA/Cc7xuXLbu8in88g9RvjI/xW6jM6ee
AF6gXWhXRuqgE2YTpH5kbrOjx5lyieUdvt3YL+VsOezmANR1fsxerGf26NK+FMBwA3dcCW/U+ZHj
ep/aMYYIe4qJ9/Qm9CyL5t0S0ekhMD5UHtPCSjjrV78768N22iWr2qmXPgYgpzwQrveePcm38Tml
afRO6SfYmjsoLeq6fgkei3Fdf/DKQe9qdsq7cOHu2hLBOCtumNE/cCOmcgnsJbzFgWtZ56hftNJG
po1GWqnAU+KdXihPYrjVzfWw0eI9OHRXciZEGs+N26DcNRcwUvVPD1bbsAIQKO5IDDYO3XcDhI/a
l0wtyMkeawSDy+4uvEzc6W5N6DVBSSAa6Tets/ECtTLbETfL2X9R7gNXfVetcws0E2XLuAQo9OFt
FGFpkQJwiTRXIKHhTjgk/sUGpg+eLW7eDoPiuCZRxS/c/kFr93rg4MYAvPtNvizhUxrAtwM9ee0M
sl0RriP7jXCpPVbnHpn8O9R6rPw4PU7AtJHUoKw1UCYDaFzzYgL4c0w3BZ9H9gQEhlNabKRsFYhL
GlbIH9pd0oDQXozZVr7w3xskJeE26NZkRHQ7kslnbWUMunxBH0kPbCWzocRzZg/1MzuFKL/r6qFp
VrV54yAptAc2bMVXdWksKJquxzb0NUo30pkJCvmTHN4pCmaX+iF8yPBUbvty7V/bp7h0IDPyxtCu
WRCVsyF1wC4+gPYGLPqP2sOg4FOxORWjDNBdPwcGsaU4x3YOFVJ49N/MV/nAJJF8Refu1aB25xJv
8prvy02wbXfNi3opEmekI4ym9AoZkIg6QlqWwUSi7qpYl4ZrvTapY6IoSnc5qQTZA/knWAADACUP
/nTNP4vXGWeDexPNg8nW/IsIEewe2TferlT9wls2PuNdxIaV6MCQ0M5jYVyyZySQ+aGCqbKlTHrL
nLDd1Ve6nd6TAEzwMH3ne/2aP0fm0nPNm8/2a5s94kFdKs1ywJt3KLRVwcPCOqIvS15WnhKD7VxK
ywoFyjK5s49rsjefJFxKo4eBut4T3xNzKOYBlq8tpBMMOuaFjptXPGndWTilV5wyA2hFXjNOHUhF
3xF7Tl8sbCXGiB00VWqU3k58QrdyrTl1bAFFaPTaj6ZLRhS3j8Bu7awd0NFHj6PtsUd9Z+ALUFq2
7Fsx/JAHvMxew3JVfbV7iMi8MixPqOoQ5D8C7CbrymXfskrPwJurlWbn28QG6XMw9wVeMJNd8BJc
5AM7B/+VdybZdfm2wAKjOkRkFVd9Iondnv22MQr2NaASokNR00naVjsaAKh31NWpU6hgNZHy2wBB
6HgWV9q//qvEhMWOKlphLMl2sekkj55EHu7ni/BaDK9ifu6I03um6uzDM7TZQYUOEgWE1GzPSAQf
VIKILm1BWAvb+gauGHsfcWF98jBYVWO28RxoNkChDultuJvhonsl4rjaAgijyv45agvthqGF7qRE
4MypouVnl0+E7QK4vpAaxKk9rHcBGz+ZDCPbJE/6zguaoxy3QcqdfQeRrcn8uSXidp+/debC3yU3
/1hwhLLYK7UIdr4oBFzUd/ozHETZsJprbDLWHsUyBEDE4tvwlF342tJJfAVXdaOYwcfijuKM8ILX
Bxooe3Fxl694uMIueaV2x0Eh+aq9HQKSuct+8z+ZjckPQlHVHM0nDLvv0XflRrT0NsVa/fD2JmZN
jzMfe+RFfrAueBmp6xX7fpvWS7CI6+AzjehhcR5ySTXkPaq20Zo1ivHSkj8wr9ftM6WPplyS/syh
YeU/qBfhJbXFD3G0wRmCBhZOMfMhwk9uefNG6Ib6UQHXxxK+aqYl5KN+E3QrEM0f3q5+8qtdhJh3
I++FlbFNsbkFqxLuh7kBLv5ikX0y8IZys7+R0Atgz7cYgwy0EitvsDXHOlfn5o6Y88mEEYL/EeEn
7yqKUHvcB5CU19E3s5+UrHQAPu8jBT5/8dUVS7YIbJvQZ7PKN0/tOVD2yaf2zOi8hG+eQzy8txrC
lbUzjhL+wk96C4gurOkRIna+NhSk8Av1VdiLbolRfm3BQlkx++s7WiergGgChD7raFNvAyzwJ+k6
TzazSIwznLGRTsV8iDXpMDjU8/zjeJeen0uJtvyKsg9NWzznLIzla4KWfTnY6pGBw0MKzvIu+ML+
al5AgIbf0a37YBEQrpKdvWS3MXXItdTPnjNsjCtzFC+F8UnXba/sxy2oIOOFlDkgMxOBOsvhpfFX
LXQQMkcVdmnLYMOO2PtCOc5xHe1t9KVyxGBnpELoXQQH7FXihVneXwzYLQ4RHphbfszfkKNbRNEt
EQYQaudd/GvA+7TwnpIvxnD3zBZ6hES1FM/hA9ORzJSD5WxBu6t+qp+0l/qJ6TG4EEO5CE+l3T9x
dlUP2V6yjd0mPotr47nibSsRlOY2kyeTpfbC3vrevfYu3Zin4o5AjdRWdKTbjq20PT5zYId3We8L
dJLlqrZFWn40+x6tLaPpvTqXRPH6S3iQTBn9zXweh5216o7eRz88RbUtpI4mOjnpMqz6y8Y1jqS1
c/SbHT4c4npsjAvxZX6BBgheu+KbQATZnVQ7ZQfQkufh+g7/Ye5ou/FYPDALojm0tiNftnKqi7Yd
HO6AuFfWNQ3BOx7jYEE0MSUJMv9y6kIslDS3jvP2GS/he8a2LFgPa/GT6IG4XjOBPwlM5LNwYVG4
xqF4q5+xU8gcPKWzcA+1pa81Ha9SqzoGIujeSoDH05rZ/voJNG2HA7WwVjWxNyuj4pVGvI+h6XWO
w87pa5ICTddNgra9hhoe78Jfvx8jwkrjpmSoWPGuljoCuirWcTxPHqhKDFPKlDwLiVLbRqNx3Xot
yETDZvzom3B5VWpnZYS7JGTvhUoZhWjfnmIxKp2E0MdVUHRYnUdehn7+JUJ2s2zpbODxnhRkcPVe
lQa2S0P+f38ZzOrQqoXuxHqQbAfygNVGZUOZVEm5tb6sr7y2ur0FJB04fZ5ThEWfsE4LgZPKr1/0
iax0wXdoLlDERGBMsmMVsn0IzCdElpUbFGzM0T1iQaTwrOI9RclBiXYkGlGLbkJ88qlY9IVvIhqQ
sD5Xx16VP+UYvHgWzdxr8+xxvdsQghtapnaVl5y5SHpqlxbu7tIfv5TCO0CYl9nC+i3msedIl2te
FRH/MQ+iVWUXvXJK5tvE8jicjZoYgwmrBZUZGmde8ajWT6OKenX+OTQHGIVh/SlE0c0CpV4N9aUR
ppg5Ul3mQ/LW6wUl1PFpLATFaVTop51uS6NxikffLQT5qHDwhO1/yST1apA7tzBkUgIIDiVKRiGk
yDt7NHfWfWM+Fu2k2bGPGsgbpns/yQ88DjYwZL1SJyo+TQGcktG1KyjPH6ZMuKblBTj6AvIgq32d
DfWmxWXFPJMkGyLfmLQGtxfH4FgJmE4wY4yOV7ZOJ/rhcoaCwcwwDmZiDbsuY5NJKrStQAejDTSp
jmXJH+ROK2T7Gd4iRJwBDd7DP/o0tdq32sPTFYD3gfJPbC1huzAneWFgP0ZlwGlYMpf/9T/+15+w
OSCAiv+m62w+//d/aappIl4yNN1ScWfyoT+ALvqQyFknmJXbq/AhcgtMQcd6IRNDVafEuqSlU6nR
tlDgShJGff/zx/+b7zJ/uiUpoqnTIVJ/cHOMQRsaLTcquF/9tzeoK7H2KR1EVDGEWaBEOBDVLhGv
9J8/VwI79K/LlmTFsEyN5pYqz1/s4+0SZv7MFvqfYg3UVR6kik4LOR8VTrFKd0KjP406XvhJRE2f
VgdseAfdQs9JO5mTba5sVKvf/uWrzNf48wlIMgEbJN1ZfKMfT0CKNXFEHlq5nggWISoFsBDCVwAH
2xUeAsh/9CdnIAzDd6B71t0JsJgIx7Pzzh//MhyM33wXGf6WopiqJls/v4sWepIs5CG9ctDATA8s
8DNWIBmLtwAvmieY6l+ehPK7AShj8TCwmIi6qv94EjEdu6koBCLWM8p9Rp/eDUVDJ8lOq51gbc63
35Ca16Ig8TzNnBonajmwtUcOgMsk2SrEECAxjogV5AADZp+7pPGXvNjGdovjqqoeTTQgxYgytUl5
vAWxJ0grKetmpCWV69Bszn9+qL97prKiGFhkzZl69WNcj75K0kHs166ZshCSxwYlp+z/8vL8GqQ/
R44i8+5oIvwtw5D/cxAPOJ3HxpIrt6u0G2yac5cau96g+N3wxhSUYI0+O09FB47B4ofe3AyRdsD/
AeewT856wIhK6uLUk0JhEgaMD9pUv6xmZpYUr0lZHaYRgEahl45YeyexDb7zKq3sP98s+V/0LOYg
RdY1WbRMCcTnPET+8TJamgo4XFY4DlhsTX0jh1YA4rCl1TKmPNOpClMXWPBmgPYkzmVl086q5NGX
YLoGMYQRffgi9P3LjCuAgTAXFB9awdT7Jy+F1/vnr/vbuUNRadzNzDFZ//Xn//i6Sm3puRHydRlZ
y1aCaoPhajnN2Ckp7e4xLfXZ0/86aLtIoXbpI4CjJrNITLH523f53dujMHGLKop6hKE/hoCPsEQS
zLFyY43uiVHG42qmjYwBNaFSLh1f431qOlrsPm2MPkg//3wzfvv6KpYmqyKcN52B+OPZ4Tf57zE4
IChaVZJMkbkLEYmOdxPM5kJW8kU9v3n4smKAIPPD6eRrZFJXmnEyAzY5bOzDFwFQPGnE/ssmkr4a
I6bg6h+KpIDdk3DKJsyVvPNbF3jvcCJ22CgpmEbddqYsNTOG6s8XJv3+zpq6wWosq+a/5iU0qAwg
sXLrfKe1lNh1BVcgqjV7ADVD+ku8mSRrk1A4jyC//PnTf7cuMsJm4pkIcE/5sSaog6e2asqaMM6c
HoHSRD+zz7s+ciTfuEdaRoGkb/5yzb+btVQRYpIK3weS3Q+cXExceDcmfeVOA88Swc2rbuavf76y
v33GjysDnyzjE2XAIvI7THrlqGb6l8n3t2OSl0FSLN4Lmtw/x6QVwWqRG16KUrKVnhbAyCxiDQww
Lc/O5GlT+FLDtVa2B/wyZ0xNNOPRDyfJPvHKXVh1h07EH2rKEpl4CV0qg4pBMAavYeHbzcwkJRJu
hAU23uGQUBmdgVG+cSlC730GjpkeKo0/3zhpfpX/c7ZXRFEzFfCcooVk/8eaompFqwjAglwfcfqi
YRlfqISSy4igIJLzmhl1csfdTcsB3I0vlHRNCra+BRT5P38V63ffBJIrm1VNloyfk06pG6I5Fkrp
ltm34NNsD2Tq10Yj0ccdCbtsvJ0CsCJQdn/+3H/vTlBNmgjrDB22vvnrDv1j4rV8qZmqOCkJdQlW
hsw7WXOzl3nR4Udj0p3zJ//8ifOI/3HPuT5TMzDOa4r6c3ds1WE4EVWAO0yF0BuhzGYr+1xU0eP/
x+eosijxgJnN1fnK/3Fl5B5gLquM3DWp3UweuUuQuMFU/2WvaSq/u55/fM6PzZagJDrZm3wOSIpG
sNQVmm9O+fpCGJAFSLlKX/GShPmGwLuBebt4UaONUUY3Lp9aQ9d2tmDNmislJRhcX0tKINoRO6HF
RGo04ZvEOqiUoAjdDN1SBXDT+tSMyH/Efl+IZCnIyFsghaPohe7TWiaiCs+/+rCWZdnjmB8pG62s
fXvq7DwNUuLC6dARg5UvLV9FAJ836yCfPvCZC5ueAyWeyR55JL38ov3oTBF5QRyQ6VxmuHaG+K03
VhxPabXNLGQrMV8kA6UE2McCc1PfrPINMiTpho9xa/rBS5/qIsJV6DraoJ6hbn+LMPFWsUcH29BM
apiTZNiVpj0T/BlNJw7NpeNRYc0tGuCdjt0mihEPmEPwGE7TzQ8f/jxSpN8sTGwoDY3JQEQZpv3c
LSXJJCgc03LyjAECyEF/7ZLsrPTy1aysd6oR3UIc4zN2nicrjU61FahAmnqs/vs81LZjpl4xrz9r
UrmWguI+CcmrpJOVKSsNGe+J7ExjQGGn1OH4+49VpxOvGHjtElOiMxAcVNX4q434jK2NLpUaPOYd
rVMBIKhivSd9f9VIvZqa9ipDhq47gN9RRkMktY5VGaxVbISNyl+IEuI4hnYV9Hg5o3Mqq3u8JGe5
6a5Y5vzqMxqzjaJIn6MvOZ4A2lul0KFU8lubSU4x0HoMue0eab5qGCaUmtaQpBFX4FlYzt9TVvt4
VRvtNdClz19/r9P3dV6fUd+u6g5ChYycr0msLVRyV6Mt2FbiWx11rjcwp0nqsyJnG3wW2yTMDlMg
n3xNffBj2BBBdRem/IDbBeZOENyDPn6pSJDdNwFMHs8XLk1WH9TW+CTDnGq+WT3l2BFPcUfUTQbf
eGrzC2dQxtQMtv/LCPnNQiFb0FIpPmmoMo0fk4mXQi2VqxF1NBiy3K/GbQO5dKlb1CHTSrOhaH+G
CNiRZFTIWUQee1wPNEE9pXf/8l3m5fzHBKrIhgpuwoLlYf08olBl6bq+SHMXHAjydGKmhXA2qhGG
iF6u1aWOvG7Sr4SifxuM5kPKxWtdoawJAlNd511BN9EU/E3fDH9ZxKR/nzoUTmiirsuSCRXz59xe
+WMnBK1OojGWAepdhYlUlsYL4nJ/5w3Vi5dO0AkNOXFrA85WIPSblpyVvyxqMxz55y2Cb8t6Zprk
ALJj+c+5vxljIjTGFryseYcIkDr4/1Jh/YsbgqljMUTDuMsSxIkKib8zTaOZPedqZyErTuChi/qH
lu4S7ASU5YcTvL/pkHsC8ieMJbIaL2UL5axXNatJF05Kl3AtYSNDnIOtpeYkS7T6AstG8pfF83cz
Fecj8l9FjdqGLP/Yh9VxUyQxnioIre2xkS1a79UbDKpFl1S3ss9uSTsi/VEmYDH5259H3r930Oq8
mkoGSGjD0rQf+8y4K3A3SRF2FJN2E36l1TCON6p1dqiX+15OL5OAeOjPH/qbMcWuHdy1YbAxUkT9
xxUXdZ63ftcmbh4j+URLWMT126S3QD+iB81DJ53hkRve0sg4o6L+/PPH/9oC/ufbpooKly1LqqTr
2s+NmR8mRaYmJal3WqPSW+wYHbqM9I5M30l9iBL93GEOoL2t0ZMWQFv0VCfKTl0MovlUtcqtnf+Y
oPeHscbLXwwmFZP8bRwvSnsA47eNciz6RvW3p/XvaYIvzqGDTbum8fXnKe0f+59So26ttylfHNN9
oOAGnszPCBM+CMq/nA5+NzAUin46t4mdkPbjowKkwp7ZWLEbx3ANDBwevuGkWnsw0HljGeNE2VhP
f34w/94wc3kQ0xUg5/Nk83PbpRaANQWTkBTmu9gq3vJRuoFkWImFdP91y2MvXauy8Zfx+O/tqypy
JFfEebPOB/94CbSaIkbjGbErtO12TDqC7OKHUBf3f7486Xf3VBMpdynkt3Bbf0xhbLuGMOTfdv1M
O+sdZ3gCueeCG0tl/lIKyj5WZTsSNduELaDWzLKVgtOqHTchokAgVcRaKIRWCd7fRtZvJiHugSSy
fzdlUedE+J9Da/g/pJ3ZUuRIm6Zvpa3O9Y92yc3674PYCSDYAsjkREayaJdccu1XP4+iqruySCaZ
sTFLwxIIYpHcP/+Wd9HMATM/aL81PKApju4sZyAGBBdN3Jy33XcDQ8KFm6ARZXy11Jz5pP24H+fQ
5zmIhHHSfHhtDhAMaKIm3QkHcQkboh8dELQWdK8krpf9WYOm2wKCJnINKJEUeDDzCUAV5/grzhZv
fRdMmETFlyfBW9+ACOizqS0D7vGQpyjWcBJgMc+2p2FmmPUKZhygENkWm0AVt5kNiXyYFWROomPN
7L8ZwiaBJ5bNjLbjSctAq/y10yNedHo4gngC7SREnyCR02pFDq7vnxrl7E+uLFOpz6R4fKZ9q1qi
fYwkR/yDvh7ItwFxP63sdghxiaVpVM8IPG/kXAZ8seDmTfrLhfXF3JoxfGF/XHBTgoZrZBPoxl57
ChLwcpGzdsd9XoNGqxBECZx2XxYokUCaeoWds7akuv79m/h0c2E5wPhCmOj/fwgkuV2RPIRltoPT
CaSKj62nxtH3mi+Ktk/6jaxg4VL3EtRden3/XMGw3axCVkW26y2GTmAT/RbJDuK0qro9KdQRzQPw
4MhlNJaDW5t5UQfdRe9PX72RXzOVuUNvMCbyaX5y9f/5RqZEh0aMNOvOUOhetHxZDfVWhc9pPn5z
Zirnyd+mcg4zET73f/y/X3Cugs2Bbvu6/rEjxzZwuzQimo1p8Dpf7xp8WV4HXwRr89cimSYYkZE5
A+178+OuHVRaGFNJxHBTRgwCnf9FJjPQWd5NOmJd4hKzEqvZxZ0rFn3DKkd5HsvTcWNiZUQuDdIc
Rc5JkPLO47vYFo85mjlmgNnAADxQGQCcvg7Dn0UbbChsg7HDJ20Z3619JPy6FGRnu9fw9dakfOZS
LrGcvxj1L6P+p9fJtNC6Q/bC/2Vyk3GRPJfu124crjSjRRI5lc8tbVMkIX2QNVn8o81+2Ai/9Bpy
VT0ZqVvt4wIAzO8XhjfvgI/hgBvFkNc2LMxJPpxzojUReAqrdAfJGJYOQv8+wg8oUGJelcZgvyBJ
lY26jsgmSAluhK+2uv/d8+1jDramfBtCqCtx3u0U6VLCAYnUNB6NE186gWNRPziXjggux8Y8+gPN
DMli0C35bDfpg7Cau1yWz2LQLyRC9XiBwWWqv9e+s65CnKegUT7TqqYFKY6TUd1aqDVhfjULD7/F
JcP2yM+tdWm6F3CMbzsLCRjp1edRayFvgeEPxpGB5yF46j4WMWUuy14HcTroyFqaFxHLYYGHKVo7
T6f/e26OSS1XWVZ0VKLyR6J/daran957jw4r8Q9u38fUvg7U3FLIOdmqel8gtuSn3b5nyLmaN0Td
9+CDonHnGLiADziFcaUTYRyTunhOwvqljdTZpNtHLSbLbHoCdlVXd2hxXE923ZOWimVaRy/JD0Mg
OdJGgBLc8RqG165Eiyyddaa8zAUZrbmvHYvLl45adha4xzkWWx6/0lHAR15KwtbpYBKU4W2jmGd5
2hfHwGcJhqHblJEQvMVcxv0zKmZeOyQxAiI7rTEWxlDchkOwx/XPCKv7sh6fdQlWJ8huRDl+UeOY
nxxBBsFwTpoZ1lof833TYFfb0Ld3U2C8Itf2DbH/B8+I1pUo7hL51BrWztqNb+5MLHMA7kTf9NK7
KAPr2e+au6JCUM+XTP3k3KnaqgEAhRkUG/o9UKpEcxfV2dnv9+pn0ZWeluGS75OP/VJ2d6itDnVY
lrs+AdHmFWdVS38n7+/qtDibZLrXe29jRTC0QGmOBW8OHMmi19u7rAEd4UVQZ6IrTD1fksH+lvv6
64QWXOLfG/n4nCr9i5rq09trGIwlmcVQ0308fW1NJHHtq3IHne5QuX0NaOghbOS5rsc3IclWkQ3r
MQm3o+986Sv0SWLNa8+dZ9NwBLH6n2uLkNc3yq5YW5inLPGDZ4HZF+yarVOuHC25g1m/jyb9VWb6
K33qDYpt26IPDo7Z3kHNX6SND4wZ8WlLLy5/fyc/K3Z5c5QzFjkYlduHqJvjv4bgPHdyaspvyI1t
xsn5ljiEyzDyFtSnF3pBbyl0nIMbir09hA9fvINP6irujC4s36XA8j+mgdKz4yYv6C5VY3c335/e
FbtQIWLefLNFd4e59UOZuxdD6h+w7hXgPMrE+oZT4WvjhTcYUX4rENnXsKyFU/zF7vzkODYsUDXC
sjmTfpnOd+hb4gFZFSChW+rq8s1xqmOmWEBxWN34bfHVMPizxWJhs2U6hmlS7n1YLKyMoDTVVOzo
DmxqDOJq9EwWKK+upBvdJdHID4cvtvN8jz+cvMzrdceymEDbppgj1E+Fu5z6odYDmlcwlh8ncIwD
3HCvuQzL4qvGt/fZ3f75tT6sN6ElaWLbc6NMoI+l4gCCqYFSFxWOET9XQ4kAmw+s0ba2kV4dJll6
kHD8c38UbFp3BWX9OCv65ra3CZnn1XI800v7EaH6nEk+7iTILWXTVs62ub2nnylNHqHERkjoWw3N
WlQkzr1z2dbHk/IxEM2c8SPafPLNLowd9su7xOmQXUmmMxUZZ1XhrYuyuxrj19D01kIVIOm8vQ8H
m5aLiXtgU45bvRLnsu4OIkf0RRu39aTwf66OKQI+rQbVFAJo1l3m3XhmtbDUqvY9SZpjp3iXYXEY
ChRM8mC6czImJabA0qiEpL2MPSRsMrx95Q//LJqNZ0tboPkS6N+wsvmeKhcTw3ahjda4REhbDKtO
xyTHQpFmU8FHOylcCj7KxgYlCRvP3rtggrwkrDb5AFJaz58l0Cw6iwofrOZ8CscMLdSCc8StcPIp
WYHIC2xtC3tPX4Txnh0ME5RRyzYJe4CbTY82HUJR/ZhgENGmt21OkmgJG2GQTM94ill1H1giWgnO
IRq8aIuyEJBxOtgLTBi+4bM5YONgbQtsgXxN3iCjB0eHVT/5xQ1S5ytLko95+nCmCo5CB9W4FL5w
h3eQSN8E9CAvVkc/8GdnzLcuLm/CurjRVAOWIgDzZENpL1+UbzyaGbzFIi0fkuEMLcOF5yJ3y+Dg
0UMcKZCQvBEpFtEucniuNLjUMbVqEQ6wImfTaGfzkhjc6kaM3rnvjpBIeZNzHEAkfQu+dWul6B4G
0UUft99KLxxWRTtufx8uP90/hucZBAcL2MqHgtWtVNWMLgHJVMGqdonI+GKOEscLUEL26K7bSZzz
Eb+Ig58lKfQ/qF4BU4BV+vCyTjSioRJiutww/jF0cSjSnH5+8UUk+vQ4csgwLSa2jBHFh9exAQch
Xi+KXT+KXdu3cKJQgs9h69JNKYHTLWQc3YjavIyxxamMrzOFzyI+h6rnco3pwn4sHIXMq1z2DhMF
OBxZBeK0Bf/ea+4FPz4AFKDo8xdBON0S/NcR1torJBEv9BqBZJ/mI760F01TX6cmllq+ex7kJhMs
B7HkACOaHuXMRW4UbEEV7MKseC3D5raNwj264udi7BBTwG2qc3BKbwu6+SFGISEE4rxvV2PpHq0W
GbiUcNmO84ww05ZmjVppNM5MJ318topph10zoG9vaWCYnEc6QP5XU6UAczoI+Ph6YVIe31bypvZL
MOw2pAG9mZ7nu1miDAb/a0hXfuI+UEqlOR7NckQ+K7mp0VtCuZdM5CnAFPbPiV1E3LDQ0VsZYUyj
pksufZJUvAoS5BToQqnca1Zm0uFWXiPjaCAhnGFvjOUHLgQA1JtMvkGkQphUR5t76JDlBxjRhzaW
Bo19lAMOpiOYf082IfIOAoa2gQ4Fs0evc/dKh0SZ1eGiHeDYdsnDlErUN/IZJA7nMw54gVlW8Pd7
8LPz0rUo0QV4N5bqvEd/Oi9jXTl5kXYF6ofMmMz73M3Ox17fpgZ2Nf9fL/WxROskesMlko+7yENJ
sUBfuKDHjkzism+0Lz7Wp1myS10FLgU4GuXcPz+XXpmyrOyaz5XuVISbXliso6HczHl7YozfDRzT
J5jsyA1/8TE/y3ro0tCSItWiDvuQ9bg1sIIiI7wMjH1RQM9zKC9Nc/AicW5I7i/f//7Cfv6KDp38
2dj0l24D4tSgW9Ax3NVJDQGsPqIq82wE42OZ1W8NZwiqTuvfv+QpdHzMs2Z8LL1O0MreR/DPpCSq
/jgo7JIhi5Y2JocdGEfIlgKjUb1eTI17p9Bmwguuz+58/4gRNoCYkRyh7udRXwnHvLnROKgUZFd4
pnlDRhpPWzECbXC0EtUJnEe83DlPAb3R6AogxU1nrvTc5YRFcxjIZun57LceVhpeA/S2zzt0dFfs
lfM4Rl+K4a3ClfiuziDGNWjC5cLalbl5P4jqutCKcRHQiQXQvIqaCDVhoaUrE/8EerM9rOOZfV4p
RJMAAGISVi6pPoslOv7fEx/VCQdxvN9f1U9XLWvWYhTEaBoM6j9XbT8EeKVFIt/1lXzLRgyO6aQE
0xnydQfTXjftKoHvOH3VyPxsAaEHRCOThq79S2WgOm2MpOnmOxSq35KJ2ycm9TxmzXM+YzCGWt6g
+3P8/Yf97PRn8gTiXZ+/nLLrnyKPLuoUQDLKhylHSIlczVKA05qP/rp09olvXGVldZzzk9+/7mcR
76fX/Vg/J5OddaWj5xCbh62PVT06Q+rQm8ZjXXZ/ejv/wxT4P34yARafdKhxIXYBiVGWEhU+tMqb
3sfQA1OmnVUkt8PQ9asY2HpIN9asswYbF/nuYObG9GnajnoEl91HM4O+ocGNDgLlLRy1s8LXrET9
yHWHqyS0btCqHPIAgVMrA+SnGa+hCxdL2YjlBc73BIzk2jSB5Q3Y7ik0BqME4Rxnum9aJE2m9I7Y
iHYvylObqDgjp4UWDdtEwdbGue3xRC5x/UTH9gnanTikJWykSqPeMJC/XlB50TAuyfW14ojNhoIS
Qt85MLZh5+Bx1yjc9DCGBEq1Lpz+ezfZPSZwlD1G42yBex0CN0TJuUf8Ek8TjuAGjYl0GZpoCKfW
cGNn0X7Om6vaevTJiAfF2sBSYR1Gw6MdTthgNcekbA/YPci1l2rnQ+qse+RnYy1616Z6XDtRs8dj
tjk4dYRbFORXHHq/OGI+2zRiNqBm8MBu/QjqzDKpwF1K+uqS6qq0HjvkKBrdfnSkc87A97HBouyL
SG9+tngFmAzYEB6j4o/rifoyxLeQAOFm3sFE8B7YbWCuDLWsUMKNZ3coYx7BqVjs3CDB0jAPDkOc
JLswye/qlrGmNBn75rh2mMl7Echv4O0xt+qmWVoiPUeLF72EFkF1ZLPWWQcF2HBQg/j9HvyEKWDD
sQDnYRJu6FV+2BehNmZgKjM0j4J8A34KhrtOx3uojYOd86nw38KcHVKfNqK/nmoRZntCAMweSzrk
IURETTTbriUKN8Udrnrgt6A6bXEtgImLfjuWHtlDZ20C10I8XqJ42WgYUGT6bA2t4/sad9Hu9x/q
V8dvpB8BDRhzMuXT/plXzE8RTbijnzemle0GLO4rmupIqfnHpnS7ZW0OG0MEclXmSIfnpnGM0Feg
hi+g94Z4gzRFuo1TygBUK/3I/yIOfQbEALTN6GjOErxfGrPh4Ewy6Ai20o8u2jh71rLqJiohRjs2
ROQGj5MaHW/lDEfEH6+iobl0GH0tuoDKs1HeQ7/Jo+KtSblRqNQDc8vfRtwKvJ6naAv/HNMa0D62
9v7FNdU/iaBgI4AKAHBjsPNxqqknQejSNsrBZ9cYKaXw/dqRsBHoe5yfwYhwdYepjM/6aC96pAfK
JJ0uhY52Qx+96mNlXjFAY7qdoRhkBbM/Z1uBejPG53Biu4zZD/whi3VfNFeoo6J7grOikPQ4Cpfd
4sSdtkrQVcW3k802ojru+PEtwQqByqL0dlkqbNx2C2op39qXJg45VkRfeJ58oZsS7RFQQ6Qvo0HR
dbOuafAGT/H2UVVWBNZQaGu9kiBPNevWd+LHAhjSwmptY9FLciVf8y9S8eL1hGA3aV9DR18FDtlM
0e0Asq0q9wnF0rcwCPdDiPZTmDir0Cpv5vOk8+6xwXyak8Imsx5VXR+Ntn01mfV1fN/FpsH0nye2
9OYYkfP3fXcmZMOAPDpHtb5bhXH/fhno1kFwGoR2km7pFkJJryssU4R3gx0y5SOKgITYDs0v2eym
bNYdHfWnohxfvlgLny0FAGmWDmiFovbjVG1kmJCpxsp3Q1JmyEJaC+R9b/NQDVvqOa5PLG46W8PE
c45f8GzS3PgCWfJJ0gJB0Adn7swn+scGL3bXVZXPCZoouX19Jh9cD4nhTlRcG+CkOzFW6wke6SJG
a/mrXfxJ9KdVwkyHNi4Z4sfue8GMve3zuNilLSaSskh2domGmYfQ/cqqoFeVkJEufOfOYQ9s8iBC
PFTtAlni+xw1/tYskkPQVuaZNc4WgJ1AhBBfLt0569ohuEQtc4Vh0jH2MQ4lt9iS1ZAT1vWfp9j/
+kdapE6kz5dSYrwaRs2Hb//rElu2UpXvzX/Of/Y/D/vnH/3Xscz599uHbN/Kw3P+pj4+6B9Py6v/
9e5Wz83zP75ZF+Bqxpv2rR5v31SbNf9NVp0f+X/7y/94Oz3LcZRv//7j+ZVbgBoxtOeX5o+/fjWT
W6Hd+bRo/ocOO7/CX7+eP8K//7h8rsfsuWAi9Ofz/fRHb8+q+fcfmuf8C/HsGSSq03mmuc4S6d/+
/JX4Fwk8PBkAazP6g7ZXUdZN9O8/LPEv2lAcS5SklgufjY2lyvb0K+9fpOB0qFwoBZ7u6dYf//35
r/8s9/68ceFb+df3P6e7xseGk5hREDP3jxkIDYWP26PQ26TOo3TayanFJr6bOBxsxSwDjaVRy+FS
00BKyVKXVSUcJsZYY2Wp5y/8Ct2k0X0VIOzt2dLTwqzhp0v52Zv7GD54c57lYTZo8jF/hQcArI4g
dSPFp6l2P2OEsXhCt8Fp+ivG6OAD8vphtOkP593WyD3Qhq6lvkrgPjYfeRM+pR3cWocT7ZcErgEC
11VONOzGpsI8i0hJT6qHIiO5KF5AIz9b5KF1gGj89gN7ZaxhOxIj7VFPeYsZGuo0ze9KD8GwpLHx
vYjzpdSzJ3zfbQ2vKaF4z1rkf4WdnQMc6cvPJf9cHRJ1oPv4JivtYz+zbUc/7kavwVrAQ4Ctfey8
TK4JVrsswNstGfBk9fP43IsSfQVRzVmhvte50/dY51M2WnZNstAtT9d6SlF71ZMaxAGuurwefEFo
DRZs287Qj4MZ1ftYuNirBt+5SBbcgubcK3gZPKVvGoGhhsTZczEQd0O9Re6jNXG2rvx4F9MkW0w7
w6tnV/HWXJNYjli2J2S5GWHRl7cmMK5lYBv48E2zxG7Sr0cPdWQRZrPud4Xx/NIv0ssBNedAz3so
IRqCoHg7KN9MEHUKOBud4sxu5V0YatfaECJXWPKYLHe5MwWSEylmxl5s7tKaD58Fvk8GIp88dG6a
walWXpdv0QmHNzU56cqBxe0iYb6ynPlKzo+uqbfc5BqBavp+UxsjOBlSx0iEkpUNrwgR7XPpWWsD
WVuEetEMs7JvYeHFaCpWCGoHNmIiZvguwjI56/HjWrS+E2Gu2T6Fvf2t9BmCVPMCD2Y/LBgFOnJv
VrcUjOn7uOTapeegaV4y3U5XVuKnq1ELBbC2K/4c7pntoP1uVj3CbCMJWFwsXYuyMk4ebHxsV9ix
I0mG1JVdWhdeYqYLNcnriv4QYncZKk2Juy0ERjGBIN9ST8bsVOhf2ba2qCo1bpteokuE5J4jUUZM
mzBfKGm+uR4ir42GYAV8O8QbAC+ddqnW6e+M4xbK50XYDqHvzErnDMu8/lG5yZNTRAc5O/GI9Kkm
ubMqy1sGuThSgjLCipwlw1u1qNEDGkN9N/Iki7EOz3uEHuKZezRYyePgpE+n3+QGt6nDJHFw7DuY
KYqkEnmpiXpcpROSmKhndFHHrNnVEATq1b2to0g6JvaDFqbryg0y3MVpSdsFaBws9pqKa+dJtnU1
Re+eDC9oOt9DA124moNOa1siietj91XW8Sb1BZpQJl1iFP16jcGhR/CoqX4xo64OgcFCLHpSIAMb
y8Zm7JUVOhMfZMr60iAsS391+gRhjPZgWYx3dg+qMhSs1KRGaErvAO/M933q7PfeBaZb9xdW0h/7
Kc+WmlHR1ObWlSmdOEXFKQlLtabS2x54TzCsYNWimN/T5g9QjywsVCd9S14rRnhr+lArgYV0F/MM
o49Ttp1W6xbbPWymvBAbHwRuvRBzzbQus5XTT9+Tblb402eNv6i7mmJ08NTA40MqgalCSxp3xKBi
viW08aqbsgdm/ozoeusHwG5ox+OYbsK8vK8RfyJyvKFSIrEc0lBG7fuHYgSqIzXHQFcNoWEdcZIk
mAGUFqs3FgD1wTjdw9Onvs74w7wYsdhpYAArwS31q4zrxZUrdcoFxYRkoyOosmz68gI0n1rEHUuJ
2+xFISym+aCpmI1gN29ehdoDyL+X1mESAdT1oq46eozG0msQ2xDtQ2sQ2fwELtTp3siW9VGK7Gmc
dIp0f4tFEhrtM82iZZPgiiJw4uYFIpeazpDGpW7YP+qcIwKvRdx72TvtiNJvMrCdk6sOMMcyQS59
Yads7dMdgUKkU/tjNjhob84Q3dYDMWJEr8+3eddDluTLeAfwl8Z9yKcrwAMXJiKMQ8azwzva5mi+
RQX3qKTBUMrTMmXKBO4bTlSJeKBXr4byfqI6s8eZYZ0+GVaFse/8QmQp7Ohh77SWiUx+HW8zPX5Q
fnVloW2DgBu3nbPBXId9eDuZeGgVE1ujU1iSieeEGrCswm+nJTL1RLNMD99ViQhPFunA58KNb3Qo
0cW3VF7+Avf5J5HV6AUa6bupcwBJxeHRJlDADRNrlc7IrhyHoUuHLp4KEUAa5htouUzx6lVaiiuc
oynzGJ0jeL+CJ9OvtHxcNYb5EkKYW4Dvnsl98toKkIaCC1HyGficANT5ZdMijWQ/qmwWghiCs9PC
DEYOb4xd3jHn0VcaQq+jRSevnNSPJg5oyAGqRqjo7rSKLEFYoSf2bEXoAtf+2gs4JXST21nNC1xB
w6c7n1+MJu7jbTWbwUJT9duJBVuztmusLpeaWz6ZGZapQ5hu6s79PveGhElQyecQXdbTKs9pD+oI
LhYVSvCn38lc7tOweimY5wB4QpwaDR0Uk6q1nxOKJwZ7J66i1sxP1EH/LeIHd35lTJUhPKdXuVU8
SY5V2gwY1GOG3iHIgNAksKJSWrjpCUIyDFWfIM+NB78KJXqaFmHIuZNUyQoJmyvDLuSSDtcr02oW
sazuFdc28HG19Vo8aCqHbxszBGXWPrn4sNT27Jo0KH0Zo213OrENuAKrVkRvSaQ2TMT6VQaZb+nk
FvLlzn3Hp191fv50ygM03Lbhp3BMck8WCLAT74vDiFr6MvCofq3hsak4VJKUaeSo0vdUtt+l7V3n
jrZ0Sng4GHcyg0IQNEnfi+FIL6FaDlXwpA0srtGTc+p80ZU4dnPUcgy62xwM36KVBDJzys8KRMci
spbVfM0sPXzuYoRj5tRDw3On0sZlpnEKTTqJNNDXF0SWYtEu/9oWXNMYeyWPaLOQiov7ZwpiYFPY
Vfksy06TULEsGgxjR+kKCswraeHMZFqbKGKbh3111zXTg3BpRNsLxIwOVlqsY9BzCxuq6NIbEDij
KN7ZbrRSCrw9TgtMWwNtzUwKMHx6WVuHsdJeKUroh2VslTZo0m3mm+fSFrOE0/AYZhicyDmsQsZR
5D5cnbqUT/CuCaKwiZbmwVWA8Swsck7XQrV6upI5BqslNAoMW/pFmJNfWQ5vIRn2QDa62eydv+yD
Bc2S2faWvayFPJntja+hD2TItQmkNIyxVoIihw2O9iZsENVpO2DJXdHfCOZUd6lPISxVA7hdaGsP
ZZ+9ez5HqyNYP3iGoyUr3qk3No4U0armCB4L8xsqAND70egF76UibFPIlMftNOfxg41/aZMdT4bY
Fja4HBvhbialKJOorNETQaIR55/R3mEpQVoUEUC7Mab5mQIpcFE2NPG9WRQqf1Fte2tW9KAqusIr
y+O6Js7jDP7trAli4Xc1x1uIKOexj2W1PQDvaPsHOgtMybv3IGPrgBZDiR79MLZgtozM5qoh0cPf
I3r359fPu5T5FNA6ve/XmZtft3X2lCTFtdSwTYkBCAYzwO10jpbXTRjpOw/auu2mT9nsRFeUnENa
3ezzJNKQM9LNdd7a5yOmCro96JvQYK0qC7MFaLJPRlo+nZaf6FDTV7iVl/gNTdVzPqGEPPiXwGpY
RnM+Vw759SkNis3vWY+M4ykYJwb2uHMOcgriieJwNRL9JrDQ1GxTg7wnrWmnAc3mVratuhc19gkF
Y9eFVfhHmcfXQ6GeEklVY9JeGw5DdG9JYxVOpBki5HTO9VkkSqUvp9zXc2E1BhpnuKWd5x05uJyx
k8QD5Azj7B0kLrubhDtT6XdBebMwOlJIVw/2cRvjQZg+RUFNvHRzTAlsBOzRirT3xlhf+1OwKduR
88+n0k4SRYczhWM3p6jTHP6nFPZT5RZoi87Zhs8YzzO+Bx0Btq67XaScpzTnIAVnc5eJ9KbApoUU
IHvylI0yY72EQ0/tbiz13j+2sTgOhUWMbNzzZnSeTqfjpFG4mm57yPt4X5GCU1DEzSpxrrF9f4oV
WU3pTa8kKCtvzuKzPDjS+yQZ5LMPfXQhwu66m/MGkSNSHaKk5JfJO3eIMoRzz7HTaDHygaBS8Zi0
vKDzQRJQXdTKhR1M8h/GzrNZvLUxQWIqXWipiDtvpZa+nda+5/bxNg5igQsKj8hiBCM9DJlbspii
VXc5ikJeMZ8v+FpGRfxtzhegDh8zn6K7i8mHLTdFvJZr4/fTZQx5a+EM3Y+yeUorDszTbZ6im7Sl
RSyScIKKH12Hhr8DXXLRR8Seqi2eTMV7xcNpG4O32zKcgYWkXphFzDYmBOvkfS6RGMDMAe2un4h2
p3U8n8OVbe/0kbeVt6TtaX7d9f5Fb9yMcNxIDkmRRrN9I9V8Ys7SbhRDj9zJ3hsLUFnXjeuxnuvc
PqJBHaIsR8m3j7XhtkenCNTThdTz+FLK9FyT3Agba/HKnbSdplXfrdi5b3T/ORLi4GXldeayv0qD
2XjmZq+F43VbGrLp5irVCTFVd4wnVxKU+g5pcW0u/sCGctiUWKwF/XLqV6aDN/VE79H0MLMVAewy
ka5OSeXcAzAU5XrpAJywkVY/FZ1luHFpuJLmkRAaMsZCKvjmleNFa0n8oDRSC8BJ9y4H5EJ42kD9
xSE5MR0t8xL5dNtalpU5bmVsXLRSoMQfQParDE3sotC6KjLx3gUeGkF9tkpSJ92IH2ZZNdugY9e0
YbAZOh08Z1tccFhfhD6ZmJqyM3PGC4p6YrM7LtqiGHZyZcDW19ykeZ17XndWdQmqlS5S+MyF7tiM
5d4Rsdw3nsRGfsjKYFXSv13oRY5m7DB55SrxEVkVMD+RP07qfX9dZFGpr7vcNzYCRp4by3L/9xdJ
4rnXC8hni97Ev1uGZbwiNPBDDHns3HN2JZp+G7vq7q35pU9vIjBJVnaMpMr96YdtAH2h9Ix4bTLq
32ddfEUz2d3oY9vtOxKxvefg1hBaXrtKpxFp+Variv3pi26Y2LD60e7vH/35EPDXIgW+6v/1QE1F
/KFuxlTAAYqz1fDz05z++u8H//1kWEcWWG/w5fSz07en//39M3F65r9/+Pdj/o8/+/CscY5gbEen
5q+Pl58+ZOckCMD9/Tqnt6c8JL+bBmvv0y9OX/Ba3kfJWNI11GoFBoV3y8DZzn++KOK1FPFwdrKB
MnRwQRZeWEjE5jbMjBqo27LuQm5I1wcKZWergN3I96Hn3rTSrzaBkRcoQSpz22fDtmqKdq9HT22D
txDXst8HLTr1gwoGjMkyd98iz8kQ3m/cPe/b2Z9+ePqCV3e0skJ00J3QQgCZRhJVXArMTg3ePswS
f3/6H+HU28ez1/nQGBBn1HUjA3tTYvq412pp7jGqNffB2N3gb44Mi0uFyQjkJeX8lQEFx1k429sP
LdWXl69dI0ffI8MktdeTLfuWD6hTiuRaj0MEqgelQOgiYm7lFmmKcKUEWCjs+0xzxWs7rpPR2qMf
gWEBcI1liL6yYSKx4bi5u8Zs9bIrKeXPhIO9hK8H6bYyQQYF8I1MlBQ2swlaEx0chWZfhO0nZzQu
fq1vseljEghF1dmhWZd2N7IDpm2o4qD5mVoWtTgEOhrG8X2oh/s+A6rGFBGIbe/nK2VMwQ49iA3+
SJep21/EKgZD6bkvKkivpWW7C+AhLdL0EyVNRrsTR9Zl60z+YgrCqwHGhtWG15MGFFMrsU9ozbvW
T9PzPotDDjq/2KCM+GaO9otf4OamVRhodH3+irc72MCqeamAlA7dsB6qDPtrR27LuLl2kvagpEEW
nA8XIMspV1wCb+X0iNLY/hljgsui6VedQsK1sPph1bevmTF2t0opa23ZiDXI3FuDKQCozoLwM29X
BkZ2Njg9IGrcW+rMKq+GHLM2FpBHz8zb5fhJLxoJTzGfx+0u6tbM0FJ6O6hGm3V0O+SuS9KS2ue6
U/toVIFjD+0WGzsFNqv375x5vizgbpoRw/MC/hRzAlwwEK9bTkC/l2Ap6fnm46HLNWPnJSPDSCS1
KoTdlnYDWAZzvqpCiMJW3bkQTbnEaW88AxO3UhJoKN1b3Ei6JwPPWzow3aoXd2ZMGxqm2LnZdwZ9
2/5CNpYPZsBHYbyodtICw5+7FJkyaF55B9QrRiC2qSUBVuMA0sF8rWLsJGhp+ODXt7YeQaqHlRzi
tsfbSNZ5jDhbGANbEWZ5SCfvAp8iwBdk+MCb6cfpywQx+E5vnDOBz5vVIffbKvlCabgLpflkczRu
UzIx5sP6ug1SSRlDDzGpeSnsYmmnRhtwEeeR7vuHjt41CwiIaq1Dia7ijYlIueNOK68v7Y2jGoig
jvHkO1mIf719pffBplAa+unKwObB6h/cJrqmjXDvBv62tQgWGPBdl664zA3vGAS0RGofTpYRXymt
H4+a0n9QuNJScZPzVisfjagFUOe111KhPI7W3jKzJUYkceefFaJClyfZwarDeWmEhEoL9eA1OO2k
Pdy4pu6ZYg9nVCo/aA39iKbksjOscy2D3B0XB/dgR0kLeYQ5idHHHMaMKlVwoWXIuLjQK4v/Tdh5
LMcNNNn6iRABb7btHcmm6CRuEHKENwVXQD39/QqaWcz8EXMXCtE00ehuoCrz5DEzyfRV8dMa0af3
fcJlGwPaWI/1DD938IGrEl/iJ25C86MuP3Ui+FjmoHyyCfzV6FztK5KZG/G3iioMnamMlL3cihoU
oSJFI9ZiyVzN3U7F/r1z2u4kEEcudvo6tNVDlBNGtYwae4ysJzlND0suxwvqBwJsi24L8M2NWsYb
Lw/PYZ/sVdwSjCpVth9b4o8mkifBFs6p15M8h1C2LkkDteVyzmcjOw9VcZdD0bJ2WuO+wf3n+uxM
rvdiZHRnuT8d4hRzTPJIqWDwaRkW/91zPZI2iYWge2n6aW+M+Bra8n1ZojuV3C6aiNCEm7Zs6vCo
sv5nrB68Kn/FMOfIUveaSbmFP7LNGhQGDPe2GI58DBN4r/BOg+9cImIOKnvGTNGINh4FSdEkaPYd
8dLi8t0yCoqXE2TUA8NTJhz0iNpNK9VR1u2EnZe/U3ZwN2NanIJNLPTm57JPfzvkomRx87jAmg3H
ZWNSxYu5gi5f7gqLQHrC+SRWeaY7/s7TGWxCNPZ2qCJyx7xfrsYyDBBGoHUmJcZuIM+yjR9Vbz+0
Tfs6+NYn5o1PzLZ8YqvO8VT9gsZzIlH21bCS/HCbQiO9DY2zN9AoyART9am6DW3DbolTQ7mf0W9m
bfeEheFDKorXxWDZiJrmIZ927mT/Sm3KYFt0p9q03mViPwe+OCQDHz0SBGAtT2xci7IcjvLj3Itr
kSfMAUYMpjHA5j2vOoR+yv5uze3dKpObnckn2wc/8AKAdtXYl8YddllJjJBZ3rqEWo30XJLOkhyZ
uLJqspxSYCo3V7u+DL459FybifuyVMQRpTN+5N27YTrXCjyidt13/dHoQ+E9fBLaewVkzO4e8vC7
i0EtHTu8rG76EYf+71kErzgyRPBU5jl4K/k4xrn9sXAPSWj7oYUzcPrLQ9hDWPQuLj0mXil8sjI4
J8q/tEZ1iaxxZxWlDeYiH8DgNy5SsRAIfJyHszF/zgsO9Q7QaRmKPT5qO0R7P8FTvi3floRE+MQk
rwrE040x3y8h4qcq+mZUTChYloZjWQpa1asyarWTvPGYSb77WfDch9XPWiWXobmHgDpl30FBFp9G
jrjXSY2fPSvZkIMsYQZJzoUFu4TJ/YNjoI15GGb7Jg2Sq7ocUqYlim+zt/wFE/ugVNmJtv3dZdcw
5zKs2a624AdnWP9Yj1fXuYK8AuHdjPqrUiI++FYx0dmGzwsARyC9lA5bErWKIXdd5GJbWsHdXWri
22glAUWrW4z7HeiId/WB16youxjczNK9DnmIuKt8pK5Odovfqx3myZ+4wf1tZzzVh55EdCvxd6a1
F5XhXQlkPOVtzWpQD3rK1O6GcP7VF+KX37Pr1y4XoVkwYvUAldsbFr17C5Q7hD2UItmdCWNOJwh6
cPe2vUfcbFy3tFFe8kMaXGvaeD1OKQ9ICN1LA81EFXpqZ44DFrVB2hOlLc5GkL85C/2RqOxjNbu0
F2ndEptLS1Xhp+tKJ7gSpdoSkPQNhPvZNxxnm5ds9D4h0qVNJLe7yIuVW98WiiSNvBQ7+A8AyrSD
yEaaZZSn3CAsYS7cI6vfb8uK373EyI5DO/0YcTg5gC/Nm24ePxsGqCkMMiu7N436Yc413LeaPR1r
Z3JICTkw2LFdl6Sj5mOyuUZkXn2MEcBpAVH0UGcSVg1wG5vrg70QSR7L8cdCxt1oEv4VNCLdKogP
Oor3LSld3pNSvBnT8uBn6VtlDnhIBkSrKRg3gxyvue0dpW+TvmE/FTG4SUAOPCO8bM8YJNtAMPvC
Zafc7DxmXZsmTF+FF91lFepsHd8pfrmK+ppazw9ApZaKXriosucch0AZuyfXbn9M45M1bL3Q+iUU
k1f+LfAiqNe3o7SZwMmD7yFbZfqOLlseYPBumPGCihFtv4E7BAzrbkxSgvWfhezd9n/9LpvtrUt5
32EIxi7H8JlYKC4Qk6fwObw+WobOR7TWcUp/drDs/vtP7bRlNYIsoh8SMbuaoR/zdI0XnfQhxpo5
Zxxvl2DcLxyOSl5/azv1zsneFB6IHDcReMZrHREPjnmOMcX4P7YKVkLOanZq5DXjNiteib3pGoA5
sLOoLg4WG1Kb+ruWrx24VevX+nf8a5FtRlw5uNlgbMZjKFItMe47nYtn/pKnrjE2jkPaG/+3jHfp
KqDjHDuDi5EErYi/X3+FY6P+Wt+OEcfJ6+iB7NqT08DXxiDtiXVoa4HYTYP5pU+sxpONESUwbyaf
29wGm5sOA3+Biini26mKgHBqbpxj63qoUG242zoTpb2kTb3T5+r1oiRRMf50YAbrJ2+7cb++AAbX
TkECyvA0i3qnD6fPSz+toV8OEsv1tXMM4R0Tui3912loPnVMsq0KxISHdjLe6rdHvzz9Fv73S404
K3ummgM3E4pmAsVXxmCtmd096/dB5Fxt/KxnAkYi+E5/rR/TMO83/V8mbYvbgGbw0L7493CcAo9m
RjIPhyuimBzoYWuBY4FQiDQ46B8l/Lrpw5N+CLrGnRrpUFA1uFb5Wx/KJA0LM2Pu1Wq7dN0v2dR3
fUj9mKh5LNWTfoQ+p7r5mz7+90np/GR9wknjnfVT8RQPciJDlOY576316fThfDnCD3x0iLOiRfkW
qRM+11Qv+d6vm1vV4XnAECvUvos2wGKHo+PgMNXDFmpTj53YTTaTjsTJvqDBvzrcVbkk5VYZfntM
E9Ngu1/u6wC/HfIvtttXY+ZyrTyBUUL1muQ425mVeRqZmNvSZhyck6g0gEWbNZci1Giy5uP5CB3h
q4360zwzzcZGKTvURbzxpSdOXgclW+Q3kfwk0lqy2djPdAu/qmmuGLgHTysNwhVcqFP1yCYJWKaH
Iq54dRvCoVH+9UgKloZGvq/PCPlSu0rPTlK/NBOyARXC1sGeQlDjADeUl76ZnvW/KhL2vtU0MU0F
6yEN2ajjD9PBCnomWGwimIZjghpPzSELfsMCJ13JWz6GuCPL0QOiNjOQb0XFhibI3jtd8Oao/IdT
B+HWFx3eUZoqzA7Rfi7e8FIk1EPKA2T3baZNzsKe4U60ceY5mGvvvOgNq8u1h4AANCalgbUrMV9X
uBtFDY9ssmBn7LqqumFgy6xKT2AA7Mpt5zKPyfC7MNzsFHVNugVj5fIGFF6q5T6MWCPnZfOQYDu4
8fXIzBxgUPR18dvtMkKNE7pHW3L+9d8mbBjWOuUP+BN70xiomBjun2VnncyKAZKdmcXWjPdiaD/q
1qrxqS3yXazDgR33oCwGLUM4Nlt3NF+QbjEls8vPuBl1KmENiZchRZPEeOQ69DrrcJLa+VQHYAd1
CtBtw+vbDLFzVPHAJLZkG8ZoAO3VcnT8pj7YBO+Zbeme2868dhFgxCJJHJR6mOnZzW2F8Mtz1XCa
K/OqgSq2MVsJ/286ZDNKFzMGy7b0GFpa8N7K5iWJKVLXCz0MCCYZa3/fWZG3x458PFR0MkswZce6
Z+hXV21PhcXcedSXfGuQdKKklx88cfMXzzkvBp/qOIWYAlE3GmF4qr1FPkAo3zFW8Z7M4BI1xruK
599ZqKx9FuWH9akFIfcbvzCy/WzXREy6SX0mXgz+l9aOu5BIZqd5/EMrqPvKAB4jNys0N00Hq+uH
XGVy1yeo/DOuC2n67yWy0G0rAU7H0jtMEXWLyp7iBul9tvCXQe5t8STkThzTV0czMyRrdI5cYDbQ
y8NkONY4N1Q1UHMqAwNRRHxxXLvcwd8uRz7b7MOLm5DgpejFR0lxqC1SOeX8m4qzwRpkwa2jbq4D
3lBIPr+bFsOJVJY3+kBvu8yKuE1Z3520+c28O93AvIn2qdtexljcxz69WX7+FZYPUURpJMrORXAB
6qzvhXjk2jaq+Q2uy7htfdYAC/8Fe6KJsMzhFpFTmoATzinsrQoHZwzLYFms41Q9UFxZUlXD+VDk
4dmfffrSebCo94MSisggKY+GnGqw51ICtkmj1ERBTGnk+pJR10ShV2aXMYTCz7hoHRp0JXM5yo/P
QjPyEfwxQeI7023unvK+VTAIGfYwuOEGJon+cRiddy+ngauNo8nIsZia2+SLPdvBwcx9Zj5yLA5x
wESgGYkxbg5FfJ/NEQAXyrxS8OJqh6pMP4lkEl3H1kfZNp996b0UKTwgzfJi66B6ZFimhhp0iBu4
0pbHZViSSWj+1fOzlZijJtZhnvTqOfAmwIofkiVmTkuP5qYom4mg8mgw15n9nIC/OVN4FXnxaVvV
3Wm5Fuoo/WFIokV7htr2mAeHUgbczzMWCaO582I2/EFFZB0OdKDm/JEmxJlqGMibYPJkqddtUMlR
Dc3Fq6XAiGpeYTe3Mz2JU2zzlIQzP4FYiaPCHwhiDkNVFH0JEJmRIM6gAg93fidPcizJgxJldKuM
8NB69s0tpm+oGTOgQy4Qf6JZJ7BI+w7UlBFVt29E0+/Dxnlp+0hcGLLtsgYzKt+C6dHkXnnGE+7J
aYjr9O3f7dj/MrGE2zuKGqAm2yKb+Agil/4i2eJD8G/MCH//ksZ2B6kO2jycHsISC2S5mEbyRuox
09jRPbgEZiN7PVUM57qkf8dE+5hjfbftAmbawfBFGM3rP/KU7H/W7Zchn/Epr93xWqAN268jvzLz
H5RtkejFZd5rpid+cQShWuAm7QShpu8gjST1p57YkdwCA4fhzX5Zsi89FPTD9r235UthRYA19BvT
wtULEIxkr/WfuW6+1Z2xMQ2kLevsDBb/pm2i751U3+XMAtTkzD5FlLIIW22C7iP//3g4rKKL/80K
tnA6g1qN8Q688/8peupsbjQ4sAMyAzgUy7gORZn8hmFORH3tvSjIoaeqB0Z0jRjQLNqu3IV85E2q
Dabumh5lDix8Mxu75iqJjKuh6Zq7oZmMQUJZFEfBef3Oi2d9uZefvCfikiY+huOD/7A4dDhme8nL
kf5tYhwZ6QGeGMWFBvSbSnjf/m86ufefdPJ/L9sJcD0P/iMmCRpXU7W5GE60aaeShWNW1kMUQB41
2JrJiHko2q9mmcMdVkreRoQWUaSW5lw0OTcEnRysAMqVBv7domk+KUyAPZOlL4qQn6LXBZiKfoVi
gnASHkaPd2/dRQHYtqQUXaeSbc1Oq5epi7kRoCDHRvaly6ZUX6fYHYD7O3we/7j2muBQ10BBsVju
VFk/ZMeKrVe4yickBWrlOTRFdirSa/tXZOqpMzBm/r/fNOd/62c0h5wXajt+iJfhf+Q5Iakpgslw
+pORORDg2vhVMaPE0Y21TM9y5+5lsHUipmb9rPQIpi7nxgWO01sLDcstaCJyLj3jbaqNx0TYh5Uc
o7AL3SjF4hH4S0MbV16Loeed87mEUjN9Bib98Y/N5jpvk80cV9EiaXJDIrOTKrpnJExsqulZxyam
gNL6Dvy/X37wn9eMgyOIiwojhMn4H94AySgKO8qIYTLN3j5k5c6Iw2QbpGwTlZEw3yKpZiXTmzYm
sH2YXVeSnuHwUWaVJoFrNnm8xE8e5u6OCPYsfifls9RV07lvoViuBcMsiL2AadDoTSVxq88l5J2p
sfury4onJFipggPB+mNg6iGZEUXqH3XIy1Moc7QVZWtiVSD7vQwatGUhTKp8huFRzqfARPavlpWH
lEtXXLy+Pfshhg6I82mwU9xgvcw9N5qIFSbkh1olYyAH+Ig8r+IYdbA/i08zhnuULG8F1AQV9Ni/
692VcVVLQU7w+loo23m0g8cNAOaeBUys3f/9iRBU8L9FVbh3OjaiFWKrkPNiCPM/FzAP5V1bLoTM
5A3OkBPF6nEICcS0UZJVtXz0lY+RKfk/u1qMF98X9q6b0i/25Bb39Y09JG+LvvhazbMipuyKPOwB
6zUfjz/+yMjqj44Qz6hmfvVvUeqts4shYD+JfG9Y9k9Tqj9BlnzCPTvIPnu1o/IrLFg4KuMF4IMN
tbOZocAqKzrf3PZN8JC746eqiBVeRMzn4f8QmseJ31a2Jz4w26dLua8C4y0eUjxa2lE+RcG8H9Rw
NcRgHorJxgSy9q61Jb2rB921KNDVdYxJUg59m6r5EkdTx09q6xxLe5dV4qkHqzvhqlpQePXYMTS9
CZsc7uyulcCNpVntWdoQbzSfmoMfCB+wkwVPM8NWOpszwED3nD96xe9KaiRdpPld+VVGpNiErE2e
SxW4MqnW39sUck5nPJtT8lVXJflK6N7s/s9aUCZVe/cNJphdPeIjo+8MTdzqAu9Vxd1N98VJm30P
8u4cNfEbK+Wnbk3poknK1thQWg7fZeR9j812V3ikIndTjHQk6o7AkDehqLgigxpBNZO2f/ihiUFU
/FsXOfIBDuOXO83Poqqutpn6NIlw6DOHKlwRlFwn70lXnlam6pD+bJLxl2HrY6X0EChGgxpJhFdV
mGO5xn4quFJUysTOHJu9UdCJZqK+dX7wWhgweDWrS1ecfdnbmgxSbiGV38IyPYeJhxT2H79t1H1H
PXHTmdVIH9mJUwaHNARECFKgDk2gc1PGTgUOXW7N6dp9hdt+a8O9d9vX0YLPL/ppG+pWmEp230OM
PPSj84x96fdYr0KB4snNQbxnwv6+3uBp16Y7ryaROp9gALQJAhhh39sc10n0aRZzFU3X9tDHdh9h
Iu+eY7DY0PdsPOKjPHry0MDWEbsxmueItggP/W+zaL61WXNftG6CgKPNQHsc9Wz+ZlziouDGrwbg
+S62CBR3yBda2+7BADiZLKAARXlvafpjY/CHeGSlmbyNyU+QfsNYL9s0vVpWx+7BzKh0wmvrw/DP
Bye7drzJrmohSdT1d1mpvQgRshWSwTWT8bexaKzrCD0Nk5KtlEV2z215JpVHnho7AugJMBqSiqAR
BGlAFviINfXEfmJG3tFV6d2jtzwbhV/u2thkABjKm1zUL69Y7JcCv16st264Zr+2ChHLELyFWI4x
g6lMhAEgThl8T5MA+A4fIeCtGkB2yNxDnfb2VtrOtKdDJyEGYcU4lkd/IAd6xst+10SzRkkHOlWX
wd2giT2QNOtT0Hv7lRg0IOtZ8MPgkyATJ40vsMouTtGKQ2HUF6Uyf9fNpoNqWD3YoObHdDIgstT1
uRoW+6Ii9ZDWbrFHAnM3RqvlcK0ioYbsVVeZELq+t4sgP9MTyUF6/dds81PPAGNocLq8QElzLkHQ
/9dXjA0tbOgvhm0+KwsfXOhrp9Z07F3qO69+1KhLNLxL3GfBl6CikIDrkRGpvxwYBo1DdmzSYoav
KIyrjX8tlIf5JGJlXLMgDy6d+lq/6fVP1q9Q1DEE7VxotvWCL3zoeBAAwwcFef3kukF0jUeVH8Pa
+chEVNzmZMbbR1W7yKo8RlOLecXs8WGk/zk1Uj0mQZCfyry0UI6M0M1LQSyGQWBGM2U4dzSed00n
+w6JzjuuZ7mehRPgoFE7/VcTw2GJm7qD/JAxUgkXaxvThm4b6Xi4bk9HO1nSs1+WzHdEQVRYHm29
jKczG4KITRMTuxLg3GJ4uHd0DnAPQ/AaVu9ihF5ne8m5CDr/2uoiJLZQCYczWmrEZs9uMgwn6YXH
wAJSKag7GbTM7+jADypbdrNt/3FkXuzz0e6urhi665xavwXk9EOls4bTdiY/OKySAz65+2KerHPg
1gxzQAmv0nYJL00YG7IWv8RJ+F5kE+nhsQmdJUZ0VPlbPCHQwTv5VS7P3rA81j23SxpZd5s4b9Ir
FfxBo89P80tSK+sSZhfFCYwqqQGG8CKB5DQde6u8JOMyHM3Kp0sWQvUXzwh6kAxnMymGKNt8se41
DKcLBPv8nDcx3GOUC2CEVjFcaAsLRCaXkJWajScPdusxEqi8uLo589YOsM0rs/QxgyGONxgQKM1Y
hm8Qw7jeuqwM4KJHidI0A8wso952PUJ9J0hPq4SrGQYQ4GL6SjBa17y627pq1VqbAb36T5n6b26l
3tbqAsvFZsec7ChtxnnJ0H8ncbU4hIz7YHKXnyGGI4Wah52p9QweLuDQSrC/jvcrNbqc5+yYIqha
PIywuuLXkiTXlZ5d26W/DSikGdeRuWQjWpO+8Qg/6rCe5UqY1hCRiqv7nO4gNV6s1Hq0XPLcGaps
1Rgx/upf1zqpW9g+ZFId0xy6VRlH3dbA/1iTnfG07bderZ719rlyyBG/wOrvWPt5Fbho5t+IG4Ny
2xefUlODTWjnlOndqxLVp+bDava578BAR9jEKHHe9UgCMkSQcUP0s0bNZbLs2PUppX2O1EqoOfgF
9DHV5YAI0SmYw7ViWxD/k4MrbsaR5xmgPhcC0pkxClorfrKKZFTSmpvPlds/pXTuQXbA/h6eeiGP
1ihf1ZBN57rCkS5z0oeulM3B7A+rZmslCOMUV207k150gme/DwTKMoiUXw751xvEc+jJHPpbMasQ
y4DqYg0oX/NGa1Aj+zQb4rEzo9fEU8wq7TvdLdoQX756MHerMvtSouReZQQ1Gq+FtnL3/RIoa/nE
uEVsBlPs7UXcReCe6sVHaOKd1gY60GzjsQ+eYEs8yap3DlMPi2sIunO5omlaDxgZZ5Kp7qZ2dKiS
BUkEufZjc+mjdqdK56XUgGar1TVGDh5jYhsq05Gixbl5NrwpOv2pR/nC/5kEq1yCOsblb97mpijI
pwdFs+eLEzsFAxkkGUn8d0qxSVyvCJU6YJGUkZvcbh8pouVmBVvmmP4kmMqPAP8XjJC/I007J8xX
0BUXcmfmEiURJ92fqxG6ijtTPdUJdRGeoTtnVAqJbvXZG8ahL42P9QkSL4bQw/rg1POwyb3+VYt2
XNYHVlvxoWvPFT+I8TEahJfsdH3ei+6lYHSNSIbatwK0yXPa+tRobllnkIohg2/l4jwKY3jIAljQ
cQfTuSfhglhuSLXafwF/9k1ktghncvyRfZyfODVz9F6lh6daMn+YWGjv7YAbZJB8PHgn2vAQeKAF
+kyIJHFeGnXtpBaBVY3+hPy/4RQ1+8nPotugpaiZliLh4cGpuczp1hbR4BBRkD6EU/LHSB4aNOeg
1W+mE3+1hiI9Ev4kIWpiNwcNNblUd1lzrjGu0kyPgmHrTs0TIRA7Vh+kLnO5z4zkl1XzHuoqlQ2b
7IvgU0nxeWqW6IdZVV+WjVhA37eDlT77+EpMQ/u3iIuzpQGQCuQXXa95LpbuzwRy6uhznKl/22DE
lSJSA6cYwRyq6T4q1cQX1bXnyrGhi+HFTKNxkga3ThS73s4wcJyaHMSNo3CPXgpb15nzrxURwZV1
lxBpvg0AAncuQ/f1x+TAbuLJegmL8Gc4R49gUHtdL6XTuDenMNZcK94BLR1qks+amLm9GrFI7dW1
0Or3f2tZwgctm/wzIuiP9L6/GBwK0OgWJfVY45mPlflsHZaUTh6SOMthj26CTLTZkRTVzrFtRhoc
rbnr8RDZTiI4aNGK7sd1S+IttNfUZDxJkW4F/JmlIeBw1dfnzk/8gxAMaoXH2h+1Kbt2kraIZ4YS
R8nodRVOrQoMS19UYjHeatKaa+TUKwC34ta2rpoD4oLLQaK+wVABXmmC5JfCr9J8KlfWxdbhRi0A
Ik/jbCGzJ4JxHQCs+hyiFLkQYH9ZwQSVVncdBJ5vsx73xXPne9S9VPaTRd5QCKcjehzVcKwaG0cz
uCfnrLcgY/khU5ysvGRLWrO1vI2uz4fhXXM3OVuu7W2dPsCLGD+7LXk3BiJd43FS/rehreMt5lnM
eIYJ1Nv5vehVtqAHlUMXb4wO4jn9Gnoyv+Umqk/ufGhTKK1m5gd719nZA5/iqog1s4WdqI72yGnn
EpMtq6bRryTd3noKbs6KK2Pxw01N9Onc3MbsPvVzze7KipRXNIvCRbUfANCaPcVBId29iJe7tVgQ
MFBdYHFLqmBrBhsimLifOuuyCkRlcnK9kdZo2CH1NOqndcC5Nrn2hG7PCW4EnzBnB33vquaHMxiH
pFGPveRGXVW3ccC80hPzeHB+jdH8Ghn9vBtcBGrZXLvn3MSGkcSvBhnEYaiCW0tsDAM1gPx2MYnh
wwOmScEeTBulb3xabTqW0VgebPcdc21zW8kJYYlGfLzERfPXh/UNbPoSRGgP8Fz66hb51RQG/M8A
/2Z8CLZlec8zWEJEp4AecNusmuVVeZIqcWZFe41c8WMduS0Le104LD9UZN1yUxEmrvINVHiAsajQ
LIV6J6L8x6p4QynKvpqOv4JYPc3wtmUTvA5ifseiEos4/1XG00PXeMdQ968jUAWsMTRb2teBeMRm
X2mVlx43+wKxLCe/9pOGiV+DNJJ8kzYFkE/WQDgXGxQH0b+dL2+7e09MIzTS7KDVmOvdVTjLwRX9
NaxtqEvFm5vwUppcnKMRDl08bEpd3omB5Xm95So9kVmHGnpQNE6/8IhsQMBNccQEsnTp3QcuLie/
Z575px65Lw0jPUw+K2dU4XagkeMwgOtqYia7bslhkfwycvIVtVPBv5G01ckNlChfa6JGZdxiw9NW
qKzK+jOEasGsPgd07hjmd213HgNmE33wyqCJnUXXSI3JyjSGyOXgX5/nucrx2MJyzzT+Tu70fYgl
cZnMK0WRkLZ7ynxujxYAY70ajC5r9+t9sWIIBgMWRj4cEHwS78Pgm66ZIW0Wu3VysQ6wBu8n2Wgv
q5YoQtq8MSA1eirHIC5MFoBE9Z7OBpSGOD3U1MNgj5wrPlEI4Utvy6iRwxdAUKLE0cJMY9QD3B8A
idgYaDhjVrdEX5DtSO+sa+nRwU+BHvRsdPU9wuYV1mF9s0oW356aKUsMGA+wvSmE5pOjd7wQyidS
7vKu6zEHF+IK6xqtF8QbQmNfutKyKD3XdzlP3Q9J3RnOAD6rxMt6C5Sfc5Ymc8neYBcrcFGn9Y3H
6+ImX3rWl6XwU5R4bKf8uB7L01Nd1TJJzTvxSuP/VRtIonHzuoR88ttVWKyd5vSqD2yHDVR2XDGg
GdbJijfPiQXhlJmEnrrAP/O3JtUeE9z2kKM9FHJQBz3ChGrGzCvkY6m6O/Lm7z3NrRLRG9IHBhdg
GTDq7YeiTL+v95CwLHkI5g7BStDsk2bZhwMKE+1RoyVx/owbYxkm91VIG2oBvlbzBsafEpACFVN0
RFtCmaHvzHAqPwGOTEUfvK4UIwNta5n3BYXSnNv6zXhfRxyqwpSg9V+W9G3862EuvZld9p44eESX
81nTUm8ioAv8GRgv1eUXOXufWSXvWbQgt0ysdf6NDb9w4B6v+klC7AF3W3bOqq9vizYTqIKiPrTz
0UUP0Lj0DfpiXTJq+0GjU7psYUaW7TCJO6yqQl3PZdoKwamQv2oF4kob8ZzqULo5kLFgqA19CrWm
cXKIFPZRBe3rLAY2zrlq9Y3F2OfiEf2LzVsL8WORBxexs2xdbEGbr5UwAMWemWk97KSTDLvPrjMs
GOXVPVMjBUrif6KFwf26+mSl+25Gy0G3M5nW1rp9dU8DqmM9/NarXt6Oe9j+Nc1R4mzkXP7RGKQc
qSFXBTf7x3uClw5ODlzXYYE02ETro+v0Fuh3RCeqYu8sfWLe1peQTphHRjURTA1RtB6xDxqnrfW1
OYfx6+prUSCzZo+E/TskpwZPgKI1x23h2Z+4vzIU577KGvD0EKPy2WBwJnAv4vf4NdCGtDZ61aQ3
fMjAaFpc1Oa0EGKTWOLbUvqCjpfmb+RjiVr0saO3mQyExFwWa7GCEupe12RShemXfkf1s6VOR0em
FR29bf7DpCvX3jE9azeeV9xqEGTl1eVhhflNGlNrV3fVn7HMHnTlpApKNGrbQ5lnqIprrh3GKu+m
BQyD2zq8EixfbfUhRgS4AUCHrwsJz3Yt/DvUdV0zeq1Lz3MITQX6yQ06lmvczQdg8T2nS6PHMP2f
LJ7KZh4DWucQLNfCYanzgUmbWS1bqo0CSQXdblLttPMFMBHjHa1wqLrhr8nAw8DGZGtPLCTVF9RR
wN04OI9WBJ5CB+Zqwa03TDu4ZDjsYe0FG2P67ef5UV/u65pY5BlPN+aHdR7im6j+y4CREiXYWmaa
aQiV3/sdNkggxuqWu3gth2EdX5hpbqUw/J3GwFfLgjDzDvRRj6tVgaVF8ekCytt4iKUqasj1/kmd
AAEHMO+mKsmp6lRy07WXGzAPbRP1OMsi3vZZB4sveFtE30LjflvBhBXHMPoFk/XJflnNMbpygW1b
9LA90QNNBctoGKX00E5wSfGNdlKuHKIkjpj8Jof+Vbls3UR1gjMReze2X4uLARIxwvNWeN5LygR8
UxvqNA9cA3XNxm5Gk3VoitOobV6qoHkwRhcPEn/5Gcq/q0o9FgX0koj3fASrCWlSvTYjfbpnNZ/Y
ChS6rkjaYquJAQMdETB8uyUelGYkBoZMWYecWLBdZxiiVpfUGpmj1Ts9fTcD0MdJb3WyfR9YkjWy
UjXgMVZ7EnRGQQTpD/Lw19pAD6p/cZzxfZKzu7X5fAoM+o+rx1LMuMRgaitHZzfLOaU9h3wraTDI
7/hbtM15KU1KQJ9kyUBTfTVQD7vsx5JVP+2UJYLp3LSVymStg7JlB5AzDEQ6mdi7LUQuWfrXLDYX
KHXuc6UZH6WcHkVnK+Y12aMbwsHqFDy4SpOn2oTi3eOuBJzdT2wtyeK7G/yNs40AJd2ZGNmulIsB
o9mN7yU3nyJlKyLW41j9DShs4eageqkDEoD/TV1V9b0SqDG8DhegLuB4M4aa3KEQuwp/v5KHUh8u
3ZLQnvZYk2LxWX6fPWdlMfTW9DMfMETOOOWg+3RsBrIelNyt3sn1TGx13sl8BiDC46AGhqmGa+5X
AIWPWlCVfKzmKlkhHkiufNH7poCDDnA/XnGoQkauW/ic6VBgcZv3Sfm7GT/WJXRdz+r8M/NpCpwW
LqX7UUbZMc7AB/xpJsqg6x6C/8femexGjmXZ9lcKOX4MkLyX3SAnZkZaL8kluboJIXnDvu/59bVI
j0r38AzUqxo+4AERDutkomg08txz9l6b2avHMv9NIaJSy8pPYfWtt7v3smKubsd8ZqlOyRahqtuO
FgZMkVwacJDrGG9FhVCMl+Snb+m/vi2ruzxwDnY0bHqEOiI3afIE+2q+6H244AEa+jXolz1ZOmdF
8feZlnysUI5M4QyXLa1pPASbehF9BL796LRUYL6gArM5nS/dLwsowKrpGObwNNjRC4pDmnvjZm1z
lox6tvgJ905vRYcVDLUqvYZqIwKuA6twYBn+JSYiWjtIviF5ojLyO38jq+TbChYCdst4qRDkw4rn
Lpbf4ib9vACMlsumWsSYNIr6q100V0SUX9dxHWq//dSUzzNpLax22xK2y8JtoMu5aIb6FrVlw2Q3
XL58dVs8YtE8rgNgzWJiR4NmIx3nDhbgrY/cz8WUwak2QPPe+g/L8mkcKe/BOKJPXexmvbUQrKgO
s0Xi18nsaiaOvp1z5dvaHNbNxU48kroB6oUJCUJWg89da1DC5zVpIywOUBARzqoyn8NU1Hk94rft
epAyGO23Rm9uM9DeyyCeHA/Us8ve5+BG18MAMmvLC23Cy6JVwr1wWGu/de1WKDdR5ruzzUwzNSNw
/Ijtk4LgvAZhtgDQhEQ32o8y2bex+azpnJJRm36Ei6Q21GrXaXRGpNQhorbvieYJTlFfPreaXe0Y
72wds71Ba4YQfkGJLau0cUEi4feTJHe8Lj1fsiVAByg0P5f2OsFKZPpmP4Ss7UIaW8eoXad/NWSe
7zrja2qMOAoXnMSyslm6oxFXwLyBxyBGC1siS7aUp63FPrtIQSTSkLi3b6dOvYbFjFRAsD6TRnWC
1slpNLfely9EnCFN0/HVLFX0KoAjf3OZm0av1W1cs6DIlj80XCqAtrtVDmad5a4/2lBCtObTyu9K
Zi7Xke2hm7dZAeqw+xi3uibScEDjId9lX/HyCeO0zshqW4LB1nTzcemOE4H5NVfq94VotawZGXx8
xtNyqNLqbmGKFJFxmWl60ESmZhwl01PnAWzpCy5CfJicyTndcV65y2b1cWUfpsvmO8plVBXVrRI8
xM1Co4Mkku19gUy3OdPEfF+7LNrImSNsZhai9eeCPj/G0wgZYCR2yy6c5qRkk/t7exHzFMT+MUBB
BMNSS6T5U6quU/VVQrksPNdv7rzQ9ZY12Np7okdxElQvqcy+iKV/uuxlu5yvWWmfrJJx3Wx+yYYK
mwwSXTX7Pi20OEt+1aPx0/LxkB2ZeCHjTZbFDANMjkM+DfIPcmY2lUV9yGcqq3ssfFzQGeMtT8OH
5kJAFkO1VFbLbl4r4qWdvq6vR+jwDJGZeiyvnqDDoRanZF5XgC14BZzHyXlaThTLFRzPUULc24ac
RkQSJcm1k7L4NulsC8U1MtbDrBre8CW/Gg0nXqU2Kbjh1LAn5qXUtpf2PazLW5M4rVXlOXcoruvK
vl+vJD0qH3BHKqU88/24pBLhEH01ARZmc3aSfgCzjVNUd03y7nU516zXfvLgbwTCIxedqJy8BcXW
LblkehB99+FgwGiPiDCBbRjl5UtbPEzCeFwJUkvRa4r5Lc2dMw68BT8oyLwKguf2Rm3C11IRX8tP
0ktkYezqkg90qSrWi41i4wadJg9JpO0vpeoyUNBvGmAJG9n3xzgfjtikbpHoPzUDCHjc9Y/5cB9m
TJKxRDxWui4YJMacupK3tb4lRk8hV2wTNQaBl9XwoxunaTQDDANnox6IHyrIP5nBf8Jlf0MY/3b3
f8Iq/p9Bj/9fIhprXJl+UVzt/o1oHDXN8l9ZRn+BGv/4uT+hxrb9B4GlmgZZ1kJTiS7wX1BjR/vD
lNIQ2q84YxjIyLUsmMX8dkd3oBD/F85Y/QP4vkWprBM5bFqG/b/BGev6vwXJA1PGQseWmWKJeTN+
U7cy7mONT6TwkcwQPBxD+0YfmmS81mHBjcAFPSzUyX7GvZjYhzjKj8GIV8toQV1xrhcbaPJcG6a7
pBYLCmC+dfy2OGK3fE/HAviX1n0jy4NLBgKjUwLeB7Tm8L3nCnJpppJYUXp41qKubvJYJchvO7EU
mSzMW6HS36CoUFE7Jrpe7OYRuaNaW/ihQxYarfheEx4IoTQ4411EQX7XBdPsqmXzllUBwe8d04Up
pphH3BJ2X9A8hkyz5IO5KIPWcoxEHxQ2M8F3qj8fMgqesSvR76k1vBg74tqlgUAEmkHPRMlzL6bp
7QBnveFqm9yNBo4d5NzNPhojNH2pOp2IPvui4OE4yawVTItFRAqb/xqKOLpxij68ockX7VpNjXbW
6E+XmGoVWRbnHiiWR5kJGTFXL6lMYkVxmUQKBllIbpOxIcIksti4qgmx/oQHmwHjJiLE5grJ8To5
1OVG0l8n3K2HIin3mR8Nd2k4P5ASh4ciTpIHW/0Y++LYh3n/rWb+Mjf+64BjZsEgjnBP/Q7PVKXt
WCNWUTSTB4htJRoBgSSm/pT7tkTrOz1qZU5vEqVRHxYVLZ/FU+T3PmCsnnybYbyb1y67CKd9MSbF
ca6mrTErKfaIagG8zh5IEeFGRQ3Wsdiur54WeklBHt4Y3Wd+erZ9dJdr8aXyhnFWwc5SmTAOFPt0
OuKC6wKMo6lOEPLpNRYH/khVaCdaIuHZsgMUOG30pQ+N+Nwu/6jh8Oc/WNGTX+6uz66vW1/yd3fX
J3wZq3uueJf1nmIy7cAtBici7jqgx3/9Hev7lesz6805k45XBeb9b5shYxs7+9w9V4Ikm59b8XNT
DI7qjd9WYvfzsZ+v+/lr18fWu+AfNddWI8R2y9/884n1bhAHxDSsN3/Zvh+vVOYnw0zxNgTJhBz2
Xy/85eb6wvXXzCx8kDQD5dEzoqPsQr2s/zSa3u7S2Sb1ZpjUyxDgAJc4OElNQHFiODCoRDA+5tmF
uPfkl3+USSYXS095TKmKLSV4vcM8xPp/wDQPn9Gqhtf1Z9ZHOxv3r7D12e0DYiOH5rlW08LlchnU
SLGq5oCrOVSqKxpBstEcqmBNzRgLtINyWW+JMLNpJGKKbFHInFNrPA3OMB9r9G5uW9HGS3DOqtrB
zGZxIbZGXPBVcYs59UUydtcJwAa5/8w4TuzX55mtmejNemzsynTOFYNdbeqB15eDvASBKS/rrTZF
KtBMeCdZeNG/xp/GgTXrsXEJcgUXj8o+/PmYFdK17NT6NC6vIBHnS403aZcm4oC/EIFTRiBhOJQp
HbMEk+2y3+cxFPC2Srum0cLMNfb8mPFg2RgzAiBbxfDNq9Z/VDPVftwSdhjvyyF50U3MulOcvjP9
y/YiA3WFhACNnNUdyIUzzo3O/xO9sCxEh6ExY/Nl/gWfMrRKVj0eOIjySkP5KS9bc0+RknkNIdmg
UTNsmh1gEjEX44Vox/EyxSGr24zkm3waL/CaR+jQzChLrXaYR/EKvb4bSPAhSXbITlAEbsK7aEDG
pvjoL1Xiro4j3hSCL8NLvPxDU1acGmbI6mjAvBHKzm4EwjyLN4QlipA7SoornVhToDOd/b06wFeo
G6P2BppbF2XS5gt+vfnSxBlom3IJfeah9fF5YFpMFELsrXfj5chfb31U8iQcu7hM6XFQ7NAjb5Tz
VMVHkDsDixgIn7e5VPtj2SIBU+0aHX+P5a6v04vvsCXBrMSHnr4Nzs0ewHnCeeOCY007TtlAGEZr
luA3E+AJJToQoQTGvhTG03pg1YJJpBnSNoVck14rWWTXuekZccup9ta7Umkab5KMQXp1yq4tns0d
8ndCaWsQCrR7NlEcsETL7mqCJFyECxDckARAQCUmTsRleuySqdmOSgNxkKXDrUXkZyFE+hwpeXoQ
fgy8I9QO+oJFG1e+GL079PULMkwuD05+PGyDeui9GQI6Snx6GGhSeM3QtMVpvfXjwZ/31x+M1YJ2
y/r8by9f7+p8PFCwutv1V1s6s94yYmn92w/88tY/bqK6/tzAh/OKn1uy/r71189ZxuZh/kbNaML7
/GUjfnl9jRJuq5PRxIpMY6BCyxlsxfKPrfCl/Xk30WHe/fbY+mzXy5BlWZimhJggmd/Wvmoy8bNu
RFe5hEmNbuHHfOHMjyoPPlofAr2aVR/mbL1pY90jyYwReoC33Mfzi0HHbWS/Hhk58QUC7YqEgE7i
GMu91DVwQH5i7coRGWivF+gIJJyXOSqRDKXTMSu1Z8WpjybQvAjMhsRcC5NaC1AdlPc9JLMwn+5b
bRg3rGf4m5XwViH0Fe4VKnMR7cpCI0UNGCjdgcE1g0zbSps8tVabY5Y6xgVwR3uAENhYfrHTtJMT
08eZB7s6phgtVdmb9FV4+8LEQMkC0jUC/WXI4wJaNP4+wF1ZnalXSwc1UbXNowaiN/efkbIs6nez
PZiwzXcYNxikzfZNXNRegsl7G2bKW1ZmpLVGBvLC0T7Ai9Z3jaEhHsaMubP7qLt0GZdaToQbVSU/
kxBUhhsq41KWhXnfOEe0zg3kpzla+mHHpMUkqg5G5PrVIsIWwVaPwnSnw8DfMnvRKSQFoCMg0ASe
wBipGto3yNo2dtPCDHBGsgSa4TnVqMBAyIxYn6xPCp8DDun4gNyIsOkkoBFgNMkyjWYnDOl72TdI
iYw961cWm+JrZBShl6lMD8d4F8jyOtHJ3kOceDEDwD6mv2CGgOkmE114P81qfMxJuosUvFZKnzyW
gDnw5sWl187mWzD3AaStGkELhye1mHk3GUw20Ca95U9WlwIzIj5nUIpmm6ndS2My0XNG62Ow1BrI
InYDwmPoqo8bAN6gAAZmCvpC8g/GYE9vnF4QK2pdjcOdc7Xs4a60SkRqmOuO2kTPb0gO/QADLI0N
kira53n2v4Wdc0CuRbQEbRU16syjMxPNQZvrWucBzdKzNvfpteVwbCNH3Q2Dw6IhHRfYQrFJjfIk
C7o2ALAxsAT4Wr9bEmIME2H1PIW8PH8vcj/aNSrsSIMO1kTWkBObF7Xswmuupozj2YPCHLdtjlLQ
iRiniNo5CxSSEmYR1E3xxlRq+gSDdFOHSX2NBo4l28TC4tB2NFoOULuELKH0D1l3wtytbRwucNsC
h/7G8Onom3I5JzufnVDp3Ap53zaOYUD4It1HEMiJZ6s3qmHDV4wzREGcdHZJMF6SwRJ0WJx9SKs+
dmxPg22mVdaTRCcKEzQ49LUqDkBP4C2T62kVoLpzC7dtXoF1P9VLLGihFbfWxDYaoD1yI9hotpRe
FsTdoRPDAcRPJ3yqbFD+O6EeevoaT47RfjZF9D7iQ0NDhNsct53Yp90N5BRzo7ScVowooQKxoRuh
3lR202RYTHqdz2MjnuKkaXd9mZJ+WONUBq9qIsh2ZkThVGH4uAHi+BlrwCYI5DlObs3FcF2FTAwi
FahkidqcUTiQkwiylhO8+IhfjkMzvgzgzVx7oLMaWfZlATfZbX5rqLbqtmkb7rSh1Q/myIRmJPcU
CVbL2CTWd9nEdscliXFGlUVu5gCpikPVM4LkyUgtxdVDuvN6GRLn7LB/ugkGrYiVPaT9CEsEBPbI
DlC++M11KXHSYNiiCUv3zMoQ+bWNeYrMEJVdgO9FneZdVyrXGfuIz2k/USBBtAUgL/j/PhmT56Lr
3TJlrhSiGNz2EwFpJsqDTR7YdwqVfI7SYjuixmPIYyq2czA4hyixHlFIgZ/TVEp5ZDqnEoEmBsjv
Oiq9Q2RloM+DAFY1KmEv7+JbrSeUAR9KFeoayIE08+DdgVzh04gNBE8iKklnu8Tth700vOW4eK+j
8Y0VK+ifXotB2HKussMCkzb6RWIjkZ/j2OIIFmiTrHirxxkYSGnyroRBX7WOCa9j9sfWwYk0JPS8
Zus170mAiSQTc1waBJ4skNC2il+0vCav0UdaQv00BzT2oU+FriJbWuzZQiq2QWLUtuX1ivwadCcw
sf5Dw07fBHfgDf2zPwX0JwP5PaSFQXM66g4CvgdqtxNnqiHcOK+iro91GrJMV+SbrtTxadJcFsgo
ZdPqFVETPbu2/V5GQbfN2NEbzqvYNZblaKgP11AJccin0WONkQUaDbawfiAqTc2+YD9AjsV0UcPN
xXAsiw9DznjThj4VG58CxMgiETuZDvV+6jvMLFpE37Qm07dhmkpw6Q1HwUXY2a0a2ff5kFwD9R4K
wVWFL1wh6w6DTQCOMQcsUKjylZyMp8HgYzCBezljtIvT4MkgrG+f0xrf9/l9ycqzMnzE/AYJwWUE
dTSx0WNqgLgtP3an3HyTWUc+cO8cYvzXEKe+6DExip0kWMOpojOwLiSG9DJ3fbGtiB0YOvOuaYCl
KCKEH8aYRE5a6d2VmNxduzIfGO1/SnK+fkqIaTvJm69pHhyGKJX7djS+mDMZ6FL5BrXw0DWBg08K
RNfMagh+yF5U2qE0+pc6prCwp7tBD6j8s+A9Rx+wRTvVb7IwoESeyTSmE19Kj90OJxVz0W4uo29D
JV9NuCSINjmNx6WfuHPMy33/nBb0tZhO8CEqFkA33MhcGHNmEZx2S6N4bzMbZ4rZRZjOw1cLMDee
bLCLhDOeYDM9AvQmbOJzmTESm0tMQnLqvM60X2az1A5FSF6QPt8WBZ8rIMttwLJhGxnjW4u6HorV
FB+aljbCeB9VAH+C/IsJ1K3GjVOVvKtymNSc9i+OaqNVOCeCI6SBftPbcXRswh6NdgIVq5LTfNMD
GlmNzzk9mlxN7qchf4OdGh+ittxN/VTv26k26MQFn+2Y6f5acumJDb6g5gKtxaxO02XtOxtOBaOK
0UMV7KVme/lgXIXTq/u0UgrPMUAW4Rhd0AgeY3bOH2rNmDFhjt3Mz8WiJ+lhnYmRnOq0LZ3byZ4Q
rxji3FvJIRIJ8+UBmEFVO/N+7H1n19T+nZOOt0grDaxc3pgh1gEGKT17xk5K2Phz1wUSzrl8yDv1
aSKLcm+HLOHj7qqlhTgH4mQIdTi+Jcnsoyau2c01I2ppn/VxyM+jbmQY0qsXx+KimhnWN4Vk7kDn
tOmbOAXLkBFZ2BSxG2Z6QeTwTeHI4XbKaHUoC9K7kKw+Qzs6QppFbmofmLlSRtgxwR3m0F7qTxB9
1F0UxdoutYv5rpvlTVsNDMkqe9oV5WyeqzL8fCCL5600XaKGxFEZED/KQHPVzBkRryxLdsvYFws9
JQMlsOU66VNf+wfdksHtIMQugTfaZLX5EHXyu56p/WaMcEvq7TRiH4owOMRqc6GuKxLtI6Ro6vwx
cUurRoJSWajxWZR6ACnG+dohhqr49p+gGdF34E+f4nE/dBaDd4fqWs9QyMwN9bRAK4hUzjaMUzHX
o5vDxj/iiL+qSvA5LyoYADNkLwg54c4ys1fFmB4geUVcaSvVNRxGPkIzj2aDFdGTif6lozOzM/QZ
7KfQn/C4net5cnZaLcjGUm/ThXY3kV+qhx0ssI6LIor+Nihv+qaftpZSU1gbhXRFWV102zh0MR7X
YHZ20whNdQCQtzGSmOOwuuv18F51ZLazY1LOMEPgVbiYWt6fZDN322acXZJr2fuLPsByoIcEmcPi
BaeyrzCZoVX63PiNq7XD8lGwwgGOfoOzG2ZTGd+aGSrnGW1uEhh3eGnPRtZetZDNoai6sp+IBvJv
9VDqntna8Fgbg6Cg5qkE4JCU8qkSMEvT1ul3uZLcp1qHv7CcDDd1tYg0j/AtHUIcuFba70An4n13
fFob+2kc7iMi1Q4ljGbVrqzz3MXmjiiGLD6BpZgS3VMFkKrO0gdPaKxjzBrAF3Kpm67Lb9JmHN0F
k1CWE6s5/CqHhi5/6A29/uJAhQIIk4VuKSBA5JAE+8XFKIvAdh1F/1qaigWJIIRQSfO/rKmSZwNZ
bnmsR97OCsuzgprokPnMIgPDeerpXT+bYVueRmHPSElQE+X5V5E+dFUy7UTASLi1k/tILyN3qqFB
ZVwcdmXwbbF5A+wiUyjvtl1cjjvVygyXSBIWX3UauWCVcj7FPPOKPDqMhHQzNsOHoiwtrPbA9D5z
WfWYcP8i/CSQ5CrTad1uLA5+Q3PB5NThV32y7UMEFNK/DSx5TWK79ziSjaM/Do8Md+9qu7G3/qQg
93aUR8sJmp2pFiymm+OCdXMQOUnonrATD3M4ne0ibDe9JAc61vTLnJoWxj7ZbaemJuV30A3KfFqk
gT1be5aVR9kG3321Tw9RTgxhHUX4djrgARblhpydU9VBfZMm5+Cea6GL5JpBroMLrivgLzfQApuQ
RU8W69o56+sjswbGFKrCutACDN52XjXFj5opci7h7f2IM98NyHrbNJ1JLw7FzIZt7Qky2TU+l/fO
OvVdk3sWdiiP2FyspxxQmigPlg5WPnCMCXq4zNxpwOpTgwxBTUEGhTPraA8g2OK4YvRvfLOA45/L
IXiN4gOaWTTXoYy9sDPeWiBhEOl6lhiIEiPLep+CEnls2lEHw2nt6unGod9MhEYMjQl5pipTZ8se
Y2lDnss0D4d+NB9ruDo7rUOTVrYqSAFO/aWavQbBSKmS20+BX3fs45xujUOGtuhYPKs5eMWurPZB
E34qtflI/cbwSAUsPVdvgpa11jzVKcNY2eF9nSNl4iN6SSYGx0GtfOD3oMgexaXRqsplRUK4nWdn
lXWvpCBN6b6f2nwsaQNOPm0I+c2ZgycUtLAAwxGDgwJFWRfDe1E2mReq8RM66CBug2sd5sVdlCZA
76jN3bx+ypmVcz2hkWMpqdfKyjNSlevHmGubJMOdVZGbtu+H7FEEfkcKDGWprubPjaAHPCN3mZP5
K0vB2cDAlDM0Kqf0E/Z2Ehq0mOv8nRgooVuVHsSI8bdzzE+yQiKE56PP+sdaGSzXQuAMjrCcgfRJ
lK9B74p3qPwkmVcm8LeIBeksiFfBaP2YsjI7atK572b9lFvjPrL1aw0Deb8oSKjkWasuiRfohRlO
PtEVLTZStvft8iWlHwnnNVW2eSpPQxtE5wHRzcfc18uhBiddGybGdMJ3AI2gGOsU7JKh3GPePtj4
prBbWdMCb8wgOlraXrUYlMfyaTAD9GpIh1Ajz9/nQTRuq0i++EDKqy9+0O9FODwgVkMcMH415g4b
+KScart68UesiHmBKy6EO4M+zvme4dD0ysp4m0WqHbhsYslJmwn7b3/LYdG62YST1xYIZqIsgH29
XB2R1N+pDGY3Cyi8CS61XYJBhE8Y+QAculKjFZ18UlX5SBYCh1fTZPTsredKR6AdyxzqqYblNWAN
PH9ostBg39fnsHbA8hgsFYNa6njicjeVZnzBjgW2jdCRYShuyyVajw23AAUGId3j9KUWonTDUiNG
cdFMazoaLHosCvIQxzlkHQZRNfNJapiOorYordVdHMivGI0f67S7TRXdICpxfM9Ru280AgNdUwB5
a5sr7cmdEjTpQQHi03zEFaTFSgiUVjkMRGavWtRhMFcb9WiOX6kx4wfLZNpodP15totj19d0AUuH
RfkApTx2E8Ng0RZ1lM9LNk+b9hDYIuvb3M+INKVxo1tU5FXT0HnJ73SHwXMoFYi+NanjGmfs0u7t
G0cU2sGI+fNTVXwlcT33tDr92iaMwMOq83eWAdlt6nwGV5SXYGkJMRkVEglSTmg7ZSEOmLhz0Gpm
Hlqmq2pO9bGoqQ+1wd6XdrDnCwQmbOhOzuK1JuTOsyPMZKhCODSq6fPUNrAKyNby8BIf26iKT7KP
d+QEMYMqbETd+CI2BQC3TZ9r0UUq1ybumarU2a2Mm8uU0zysraTYW7SOT6JfeJ7iufAHwwVKxfzB
rG8iylcI+GfZKXLbKsOdEmnkHAgqkrxNPjldzDVzqGu3G9pu12QKuFKNAF6B9bTQnLs2VV9NY5E5
h4VHuLtzEebnFEvBJm2W5VFsAxBVO/jR/Z5gqHdWVtdZPeqzYt8OlXMzEvpLW1B5a0t6YT2dgv1k
Z2Ir0uaqmCEmKieu3MkA6F6EIKWMHLL/12gC6mgMR73hutkIB48H5pXekV+ihfIQFg+CpN1uUmmS
K9SzSBNdcIiWiyzGR6M8wcmjy6Ao97Y4DMjkNrXWoIxJsh1NIPrm6p1Nt3SfY7fkgBoo6lNxjaRJ
pk29N+y228PCrmExzRbhYimc0ZDewHgxfdqdfWcA7C61T7k9nY2YNJuSzLVjlI5X3YYvW5IsDJm6
2KpqSTcaO2UzRq6I8k9zor8zm9I31lEHm+XBhCtYh0Z0ofHD0iT4qEMnuOfc/B0DC00UXFgI5PXe
S1koAYY8RraV3kVZcSnQkyZtgBa5C06Nr2RHDcDTATbGHZN/UEoxVFuiz6gafJNGDkk8x77CdBFA
4kVC+RxW7LS5TdjBSUcuQzuadNLDJyoR/IEc1LqqQr5Po+Pc0FKdFOgsjec3sn+xJnOvqD3WEvKv
ttLElzeRc7IdUV5u/drq9mit5xOmMtoIfdDtuYrT/mzGd4sjgYHEoVVJOR2qBr2DTIOtqV8MMWgb
bBefyTvNT+0avtNE+clYM3Z+3l9v1cvTPx9bf8QOFBvv9vIz6/311m+viZhi42qIVL4KvAOhntHC
7ohTT7FJJVl+84+3+fFb//YtbUzBG3Vq9N2PF62/h6shQ+ifv/zHT1pxfm4LADAMfFlT+v6hTzB4
bH/bvh/vk7faRXVUx/vlbeu6O7Nmwsv2rz/rl2368cL1L2ls4z3E/+eubx3SemJXLH/Ojx9cfnp9
3brj1sdCMGAQevwJRxbP/tyjqqHlZHjBraphK/WIGKGchaRP4pbVa2UXqmaxQ1xT07xDRg5GgJVL
zxVz1HVWkgkXXV3TADuwKKZm/nRjClOFuqE7x1jEe1OVeEBbOmHT3H1OOcPFrb4jC+sLS/4AD2KM
hJsC343JKBARQKTBYXwPIEEhkmY3Tg3VfJ5/drrqMAn0LEZ8n/YfPfG/CEwyQN9dcqMuEXUZRs/N
pFg5gugLxu0zLKovywijnvBdxV15LcX8njTkUuFyukDs2DtoSchJ2ViGB8LkRmQj5/sZMK6IAzSh
fYtfmevJkBE9ITihxhYKAWFEHPUDfq65BOgZUgA6tyauH2ZF4HwLA1ilc6qrMHMjIXEgmvuOWfyG
2CvSt/E3mCZA8TLTz0Obfcw1u7dgxEWKmhvAZ6dj2Hxu8TDjn2NcA1Sp34h0PHJhOyilvaeRhrUL
p4WglzcNygs6HWULjPqCNAeKNrKkHuwj0JR6XybN4Iah8IxmekWWw8qh9XzSORB4xZ4kWsmNsC9S
WpdPWYpxdhDjrq+mr4OVtSwQoasLASlqAZtQZLfkhswvYaA/FinlLbE4NAH7Etnrc6fSBR1nstg0
V0cgu62VyDgMSee7uYZ10a4ZoMcRFo/MsfeVWvJ+ydn3I22H+7/ZSpHjYW05m/Y46TadpWnHdlhd
ZN1LNeAWwm+M45W6wiRcm2HP60zEAo00i3FU/THtgi79mLiouQoSD69daJuYNS9WDehLGg8VLc5q
rANPt5jKZzORK62y2OFBVrUKSY2ZwcZXzkmd/U9lA7cPCVzhjo35NAjCRu3c3OZKSloriek+FwSY
WjMR2QX5kc5TM5cnI2nfszG6myemljLsgO13pmtoqFj91rK8VfO0OiZ/UR/+qdP8j7zL7og1a5t/
/kNfBHt/wVUapm4IIW0pKJXQ9f2V9hb6ckqjjuYUodD42WEpnqyEyUKkpXepirpjIUsZZUXgR5br
zGdC3wNhZ8LLKzTcGcem1vfMUEioCILuTOKX80mOCz7Rym4TDoTCah44FQSb/37DNfVvNtwkL4/R
qiFM+v5/3XByN2tzokd7ZBCcHJUlOCSnnbekOi6JxS2twZikgigNb2H4RadJkKL6f9mGv9l59D9M
oS1SSJsq76/bEFVRbI5hBhyna6fbMtWPiRaHRyo/bevMJL4XsEI8n9WBUlEydOrJvAV4Vr7+99sh
jH/fF0hFpSM1XbU10/wN2ZcU0yTrxAqOXelPXmjX8ti1jOdVToJDE7/0c1Dsi9R81OygutqJNh4i
mi19CZ7ab5RrDzX8QkEPOc4errDJAJiRQYsVIRxcGXCaRhGqXX0rOIOTOOFDaa6lAl6rtJiHg/Ov
dnkK8qOItHfTJj9oLKp94hCLsf5DvKN1Iaj45b//s//m2LV0R0hItZqt2pa1fDxf3u9ZMnKka/+n
U1s7bPswOJqajnW+IYUmdpLJ1QLLA6e7DeVcX/pqYG3ZzwdDh48x5sz3U+jr1XjJs6A/ZOpAzqKR
9UdfksXSQ35cHEX9Pp1DHWL88ND5hfDWLf//8ujHqfz2z3+8fyWzCBUCM/sv7V9kzpxsxC8f8r/J
o+++5Xkzpf17Hr3/zQ/+qY+25B/w9U1QLlITqm048l/6aFv9w4CJp/G0bjqLTvof/5FD1Qv/+Q+p
/8FDJmRLnS8sg29U1f8lk3b+sDSIMhxHmgCRbMv/jUyaLx2K67+cVW1LSiEWyxwKbs3k/f5yZOLC
bKBRqhMYlvJhiIfZ9bP4QU7w/yFAlY3peIGikbapLo4Qk9Qtfck6pqNAhWEciDxL70nAysiBw0o/
UGzMbU2UlwzczAxYno8QC820R/1mNZ8GR2+wSzGrGUMiuOxQbsNL1uPIq304XRlzUyIb6NqJ8R6j
InMY7Tn3QRL4EXEhxYK4M9Mk9ODv3uhp2J7kTZUa/l3xEQNgPdYJV3GjgTFGPtkhgjHsSkSz2ySX
8a7BQLujkKNvDNBs2yTBs0NnA4eQ0Z3QZ8DbH5YItKb9HIf0netyTzriPmzj/hDo1mvod/VeQ4s8
NcH3oTH3jdB8xglE/UATutCrILBJH5WNkqYnvpO08BdeQ9ZzeqrQTXgsl2aackRoBlEOmiPGpeF3
2gQ+kmmRqozJ0dLrD4HPBKxstSuE8tm0+opBHhMQEoPJSE/t43+yd17LjSvblv0inIY3HR39IBK0
Iilf5gVRJVXBu0TCJL6+B1D7bt2zb9zo6Pd+QYCQRNEAyMy15hyzHBJ7m7rmxYsAQgaZnx3pbVxy
6zJOaMNyKCtVAo3WoglC32eGvm97/nHKTWbGzC+Ps6mjzA7y9EqlD64zupnaHS5pbMuz4f5coq3v
rcEmM8nyLq5XEG9N4jL1TwTkYLIIK1hIqgPd+Z218BZdEh09RWtPNdRDAzkwnURECKfS0fbIw7/Y
pkO1YlL0W2PmwWkDNraeyxF9dPfizs15gHp9CBr/kCDIA1gAF1sufeUfYqJHOs3urQ8YpB1yb/hQ
FaUXHX+87ORlLgrtWNTxzalr7+CliXkNTIbW2v7mGaW8RXFzPzUBpfoB1h/FsgOJWQvo099btaZe
oj6BsoPRPcvH4KyoMdGuB6UV+94Gm+ErCGqiI2rW4IsrLVSFdberZAVYB9kVFknmuQxUHSpymzu0
b06Hvqjrje+Nzr5NPkSxyDci8t7KbtgbXkmZWfvV5jatlGnGOoklviQM70n6u2TUvGM2D1vShvv7
qouBP41Ts1s1rPxJuwkk5wkSJyLcNMoarh0/9EM8h+Nk9ig5B0GSuvddJkl+0CdsvEXjxmHXShaH
Uv86kSK7IZ/Ep+3TXnSv/RiriD+ZuufAxZCPmup7qY331DueIfJxxlXpxfZjm4WBh2AYF63O4hkz
uvU1EMUzncBuC8YQmQfNWCoWvNWi6fa1ci/1DwKF1d0wMdEHjanQCRxAYzwiVabA3uJhM1GnqTLe
FykogZG2eIqEFg5ay8JDHQ0IEV6bPys3acNS0mMlGON3yTJm7oBYJTOtnAAEJ72DnW/E4p7iBgsi
QaWvWoJCVdWdebHWI5/yzzQbT7RNjE3FDSksTO9n6zHJIK/kZsFVFobAhA49CFNKtnVxiJxl/hrk
4n6M9D0YTOhqxLY9EmY9DR/5iMJinnpJBdffJKmu3Y2NJGNgodtnPZ1SUNbZ16g1gJg4/gb9OL3i
XV9RURpIhihd+xz5qFtKORl3Ex7/rWrtnxbwt5PRwkKZBjKevIHTL0K24pjBS+ViHDNoyxPyQv6Q
bqdjCJC5z6ncwwjTt/0i2piXdJzaeRRWPFwpQZYH+r6sDmxvTzrhoQO+g/+EfJegei3MRe1XtnuM
vTm2uYRipKZzf3CCve2bJgYYquBRVoYltWHHHwnrLCwacyApW51iXEEhV6o+3fWDSg6jBXnMMRwB
Uip/G1IME2OHgMCtMoqb3VG1lbeZpNO9zaCg9FG+SMelWjj68QFlG26NMmEZS9i7a5U3ZdqP3mBi
0RjVpokb+EqZem0Ka6R/Iv2nrzSVgU7A88S2elSDRGOA23PCl+5NebpRFvZnXz9ZWUH8YgAEAirp
mGfXWRHeR4u9Ju8VHqp0oF7yCQX4aAJVIvMrvXctcA5mVUZ7DTjRHcoyuLjSpo0PRhXV/0lzoVx6
zoddGk+64xHGGWUafnMDARii/bZOf86SSkoPO1qGEuqblpGhCqck21qG2MrI9Y+I5nr9pz7gnpdW
stdmWtMNSoq4Bo8ZRD1VVYTMToa7B3mIFVu/SYOnmcANQy2VcAtA4mzIbGf4VNN6R+8g0BeXaM6f
qL9xKkgzoGCFpdtMLw79OVI62/6gsYokvJDULh17/NLOQAqWbede7RyUEspCK9oiLmnKHOalssJM
XuUQPbYi2tklDAMr4CRqXFr3xrclYJZlo0ogrvfZHYTko9RHdUJjJVG2g9Et/Ge9JqKh9Mx5x+Jz
ovWEvsn3zaUIwFBc0CqMtj77m5QCJxKDek+jFJZKFD8K+lWVmYR20jxOxXysM045VfUg4aP0+6A7
ziXG1ZqhzSX8sgfOWaCHaqeStp11LYPqoHX5vLEM1gozlDHGJUDowTi++xRMwOLszSz6ESvvNVAL
5qUVYezAztYhUeates81gg+lFad8PfAiA3sr4/x9JMygd1G4t86XVPnvTlLC0RZvna/tx1w+GPb4
JR5mtcWkQRbYPTeFCJRGcJZudot4gbLKtI3dXyD6CXq41gVtgkuNlUHWW1ph3AsQM5DX00kVygg3
LLONfdFER6SYjoCWHGsjZn/V/URwWeKEgUacnKA+3xtNy3TEjne9mcX3mLRu9TC85QpVMEanS4xB
DGuZdamjJN5ngMQ2ekbSM4F4oqekJLi7bbza26dG90oIGN0GlX+YU+vvJs26EYr2Omeixpids2R0
QNZMJO/GUu05uUMkkITQNXTCx575SgsoriieKsLx8OZ+aIO7y8tqAhTr7uOgX0IhXxBuI98qvT3c
iNDFz0N+I2efnQtChai6RDTmidMrHeR/vZvhW86Gk+5Xr7Gvj9aBkT0O69EoT+tmlA5ea0KqwaZI
BtxRc7k28e1H8TidRFP95816zJ2i8c8POAGYcroDesC+AF3x98Z3/Iasay5ZLd7R2fxLxZ96S0rq
+piLszgO8MjKtuxO0SKKR4hWQBehsh6lNbmvzXOZ9zYQUfI+Vl5tFzfytG7yzv1rb/2B04zudn0j
pERR6ozW4HBSt8goh6asZHXsbINg2eW4v2zWvXWz/kbXt+8O/pLw89C6hz+vOv15znV3/WWjiRgl
G5U3x6z9OWckwUKtiOGxHgkNQbCq5dckrhwLQ25qn9Zf8Gal0+qMjh4qkBzaB8/rzxW7f/7F8ph6
Zr+ZGLM2n1noovSoQIlF8bge/Nz849j6jP84tvjiSjq9h38c/3zoR0sybTaTPlFzI4emMSMSadqT
WDZxnrQnGOE0+NbH0GbeikYF4WqE+Pxas9isT8WnGaOAuQG/ZPna3Wl8K/OCKt96TPfi+tDZKHH+
PifWvX88ochZp7vAu+Bk0BT+3ABTaU7mslmP4XZemOB0XNaXsD4VUCXOsfUJ/+zGkfvFzGs3XB0n
4IaxoSyl8HxNvC8kGe3S6j8QJBE2XyQGtoORq9UlCIyeMGgZty6OsdFlDtF2WLz/fG1Q7vli/uyv
n33mcjevHRRZejXxCuTynTXmhFR12XPT5q/NKElJKZeemE0Ymj4J3tG6G7cuHyOdQmeR9KEX/bJe
RusGqjbfQrNcURiBFClILGoIiXI2M9ZUPg0uInKNuYiWh+uevjykg9jqMHTYDYYM+qwuw6jy3IPV
1N+0wO/PiCEhPXJE5Z144PCm0xrx4hinSnArQTr2vWujfa7m6cno7jEO5U8gi/aOiL5CTytOnjam
YctUGod/K3bNohNN5WkkTvWlqi1nh4jwsQL+C+mjyvZJrRgueytf7pcs5txUhfW8zDyWJrONKvou
6ZmgkXKM/BG0Ad0DDFC9u7VyrMLG7CHmy/RrS0FyG6RIwgAhZUcDlT0VcY1saQQmndsRKN8jODWG
qLziFWaEJNViC4OAIEvLxSLqUcF04uamO9OWlqZ57qfh22BWKdiWQm6TWHRhVpgWzQ2Vn8ja+s0V
/mIz0B9FwLpM09LkAPqk2JU9KU1AZBLqsw+y07mBuW5M/JqyL4EfQayEMJ3EQ3pF1dGhY0OLicS4
Lg+5SSz5TKo2MwpOPyA/i5eNc04NdHLv1t3Pg//4nfWnQcoN7vP36s79JtAOEBAQXNafFagxF2cC
vzbDvNnVk/kQ1ZxphFA1J3hTzWl9+GfDsmQTFDnjfG8TLcRyBnowPIojCWxuA0aUQYjAX5crUBsC
MsBmXFvLc3Qj5/G6J3JCiXIxTzTwHz5/FlXYCgYtH+/WY+2yxNeVe17/sF/++vMpPh9WnQOMAZrS
tktNhrI8SoqDirswX5xjDckuHFt2PzeFn3VkyI7HrMBqZ2MXoEu0nP9+zzVSoE9iCWr8Ofb5g3Vv
3bgiQEeAf6ShL+Nxr+Bv1w0O2B9ml2Gk+vtQ0zX2xmCed9csn9f6uWSNR2hNZJ+bVOc7tF37vtDQ
yXrLV7B+D5Di+MH6vcYgjBVYUb536I/VSbecL4YFZV3omskIykYBRz2ZCb3xQczI/YFCbvuStybw
QJ3GrDEP2F5pMHODYV5en9a9oOEr/scxjF5AleANFtDH4EIavLNqGX4DPK685VycW89NszCaH+ty
ESnM7lJen48jCNTlTgxkl82yN5QliEVtPMSW2Z5st1F7ZzCRXE1xKLg0yIJPYaStr2Beb4j18trW
FyhGtCh1pSdkx/DfJ8IKd3VjkR6qtcRZad3RH76rRSpBT3/fNDrth2WANN1U7LABPNLEgsm93FZF
lscSuw2PCZmuobBEQRZm5MIhunTQrXnxrLAZiuno57/Wnue6oXlgl4e1JYoBWHTnGGgiLv/iRCxF
9WfTEUyFoIKP21jOsPXv1p/2q4uxWMcPQoEYB3ootVtaqPhel/Hlz28tT/T5H9f/tf7gvz3mdwnP
9fkM6976d5/HPh9+Ps3ny/s8lhGKDaKJmlnnZW9oGf/jmddf9tYu+p/X/vk3SeGD6Icz9nnoz69o
NMW4R0qJEIkEjVn1w6kZYneHYwx3Jdd7rbw07Bl6WeJzKWvL2UfxKqkPNtWT03qwnqfXUcpkZ2eZ
e8Ayu/FIfjthxUJ6KSyDIJjllFnP3PU8+dxMnn8VUWruBH40PRwfaR1jm0T3ekp9hv9x9ui4VSW9
26pGmSOXcbjJPAYTvJDYvJYXoYvheTRddDe+CuHzlAeEqt3Jqxpv6/sNKSalkZ54CxSb5ckq2/SY
2CLzNtpITkKJHxwys/FgoMfF7DOzKFjyEtbnYBQHuDTOjtwLo+C+RBJDKsvfVK3bPx2p/99Y+L81
FmzHJVvsf/zv//U+/c/4V/1fGgs38Suuq39rKfz5k79aChTp/2W7bqBbru86pmV/thSIYPjXgjsj
CovWmm4sXb7/aCm4tBT4Gd0E04SmGPAa/mop2Ma/GLltz7N8l9acqwf/Ty0FmhD/3lLQKajwEhyT
yYbl+JTZ/r2lkHf9nI9kqz9U0Xdy6TpuzqR3UOCaoKqpgyriHfG1b4nVgoIPoCnQEXz1p/Qj1pNu
g5oM+e668vl746/risy6n1wH58FkQVPGV71uhJWfZVtjD15nzDheuIdCWtxBtLoUcW+e1k0NjP5u
Rjq8lTXUskG09OKMOpQJdaWscN09RCacWTHp0F0+jCGiVcCP1nCOLPudu3n0wFRN7qQVvFXgj5Aj
UtWPvAc32Ip4VA9M9tJH5ojHSNpXY/L9e7MrL8g2xLEarJ8Y4zCqEVcT26zfW22sdq3hM37Oyzxp
1amse6tsxTWntwaJ0bat3Zs1VM3eKZxrPuj5GZ9wtRm67iOaonc9sVwGDO4DdVODTCmpUNk+dcVx
wCAuiNpdU8KaJSosGCbrZIE9KGPGxyjWt8LGgxXzbrTszxD7OR6t4906MiE8f5lySWzq8h1Usasd
pEcpsyWAJJ9xOFI+apCEgFFdRv/1PQSuyzx8ubOsuqD1zen8N8z4TREO0EugCxcvo5XdYz8szkqZ
/VbVYONNesMnv0+cba+btxRMBqj5XW6I6WRoChgX3i/WggsKYNABABgDcsYROCBVPXFKpXuEQ9gR
slsJbpmyxjBFqRmAJhlC0Uz+kJeTdVfG/s4sYw/hLOk2VgD8YfkSPhVDnw/XvfUN1Gluh5rof1t2
tdcbFR2Yd2Bf88EgCln1p3UzTbYg9tT5pXu1QoEzdqfYzcQeKY44ucvFsO59biYt6U4mMra9zfRh
nTqsm/UN/eNhusxRxBzZG2EadFQYnuZNvlQr/uwihH4Yi7xAEmF++xyw1r3Ph+tIMnvCPviYC9dv
ep3TrHufm/VkWB/Oiq654XQAPZYrcr0YvXXRn6D+Pa0H17NjzJyvVplaYbesAtaP7nPzecxKPNIi
sj/Ti3i5kP/MQaxlerKO6+v8opjxovjN4jJcFub535tpWXSv1zkxqoy00DCQVS7L7HVeJ0CnLfXy
ZYm9zPP+PC4A3iv5aHeAHUN/mcMmdo8tRhQ/AHj3rG5rumoaVfoyl/OJuNT55Cyb9eG6MXHz3wGE
16hJfcuM8mAY0b4ZqvxAQcfa+lNd3wWmzwiKC1Oe/BW73Faq2mPIOYNa+OLXU9jDBN56aa+dfMt6
Id2xBOezVHvWF2VTMyY6QV8utvWAsXzk68b6e299GHS1gW9bp6vEl6DWiWXUkQ6ZpTTt9C3OSeOI
lLI+uyU6E03X4lCzSN5KbDa6pqlT0I7pbranr2kpglOKb/Fkz698slT4YptJCd7sAXRP0LOQI/gr
SpyvTSfjs/DsF4JySqS/fJDt8m0nhIqR+mGW22m5ltYfDCl0o6+eHrRHNbYuoUNj9qIUePLcoHeU
z4+QYsu7erSbsB+6KwvIn1IgQLM0TBv6cJ/GFACXkQ5BcfSRBkYBcakxdm0pt2YkngtYQAdEH2+6
3WJsHIESVsEPMA8O1Y/yMdj1NKpOaQmrB6vNrmr5jTaVB4hddK1GBFu0+C+N71V7f5q+TeTBGFP+
Lbbr4GgBWkE57M93E5aAwlxOhWm6WSKvNkavf4sUZYXaKM3N1PeLIJnArMzPWVZgaSEUq8N2ETCR
jhs7RPsVb1G43RYaYtHMJbeIAekzWla6SyURw5ceN7FuNvM5JSlzym1kTtK8GO307CcwOPC7UmQp
PVR6BHeFqmd8c/zp0DrjeV6WGI1fM8ufEpCOuXoju6jaqExbWuzVR27ZtET9/l3T4QnNjUH4qF8Q
0tLBe2yHx8jXktAMhtd0XozqmaJ07ctjrGCZkDhh3C0pmxsX/IBlZdaZ0LnyWJEEQcIa7ETCdqqy
RAJG9EyHFZPYH1tSu6nPmiBnvq5a+KRT1+67HlyH1UX0B9Le3MbjjXawCcWD1rFlY/WmU7rxQTVs
BgfVRm/1Gk1y3+AeXluU7ixrB9/YIrAl/wXFRqeSrF76Qt0K4Y4vhU2202xpO1lbHv0xae2woN8p
F8leYJjAfbKo2bUNTwpI7AEcLg1Dr5rOZpVrCLpJhbHijwTI1tUvtGLbRk2/r6LydWok7kAvM3Dc
2t/pQ8DfmrVTZc0tAkUZP6iiOVvSJ19NxBtNE6RvuTlUydGHJ1wO6NydfEJbAXTCsSmxYL3beH5v
XPzGabal0S04Ah2/hEtYyWzwulKrL3ZmMprAtq0vI31GClygOjE/mscaJ7aup6j7cT+g2ZyJhtAu
ULE3hgJHNjCeH+TEBTRUybeuHBoo/KMHiaA1jlq1wHVAEpggdS+8mA/PVhmNSUML6Z129vxhVNaD
V0aPLCeIBuAzxQH2XQbdN78dCZ0PLmNdnmyP6zY3W0FlOr6OVuIDxvEOTC4xmKKlowSb0GuKyCYv
Ded19qCeqjq6M51YO7pV85qr7AhD/NQLUnVcW+u3hZ7tzCxrtyM8k7q3k7faDd4LM2M4ocOw9XVH
u8542so62yPV5po0yhkaq16EkHg3eq/6B5xZRHICnmBmML7HS5oNVdvsMGNY2shj4hpfxk43t41m
f5tcVrheYN650ysRYjMZDPbvXHjOYyVehErumyCeQi+WOboSl/xyGz9VVQ+83Cw6dEhQMUniu0O2
IDRzejDz4JkX+kDII45LbWwvGVg+1GvHrnR/Zcr6OjexuXFb/d7SIz+EliQwJcJUSOxrz3KMVBBM
urLsNXJhdO1SRhhr/SI961b7u6kZIsSgg/MpcCNlBtxRi8LgTGMuFML7OTnRLdMwNU86YDB4DyFQ
Pncz5ca97KerhcKYaL780fTyJ3Bi+Qbd74vdb60uuRUyxWTjwlfyaBHGTj0dx5yQ89zoZk6V1KFf
RpoDt/7FDdwaYdsIZmBT92XM537b3NI6J43BrZIlDxuqWFfsrbzXCNO1fjjOdyQt0VlguSNGYGQo
4qpHA7vgX/KHESbknU5qIX2yXVd1P4c+L3berP2YK4AmfYUSN2UmPtvptkispZv2JfGpG/Vpx/qB
AlCTjGA8Gv2MgsbbkqvlhbnWfqBXlkc+CPJCslvjSFbkmqCSV6L42SRe5lwo2m6QnzAcaSnWxbzF
CFtPODWLODgN0+JeI7ndZMQ+KwPJTBr1V8bSGGwvVkmg7UaUalsTLU9fqXkzugvXXk9rdCgZyxx9
ID6xBk5G+yEZUf7eOct8ZH287q2NifUh0sdNpzSmZMvyZd2sPYLPhwyJZBN11dtk474YyioL2TgA
eghr/wcK6h8PaUIStDbhC2C+ZzGa4KZTz5YlCIPJMDYJmvVnr/f8bdNCq17bAJRFClZJOZ4vF9kT
bcXXqSperVpXOy3oFDhhZl6t0YhdXyTvsQHxPl02s0Z5ct1k08QM2GcadKC7uy2XGplnI7EglhHB
GOGA3EMjeSqWjeEMVNKT9H7t0FRq+JHHmgotszymIzL89bAw0k3skYhR6u6dVbfq5C5lMbwH6pTq
tCSx2y2nF/VAuswfqpi70K/sntlg2jjHQT/1xij+04ZMOHEy49JblnWXz97G2u8oG7IlIJ46EIEp
A1lL7UXajtL/JK4GBQLWvPRua2MDkBHokHXXWgpJayNxfWgsrTsa6EtRkBYxJg00xi04TXgQQNzk
uR/3S8nvqjr9TKPNeHas+i0q8uHAKGJwlenxJR7ay4yv98WOo01mwUcpa07u2tBumZd+9CC29y3B
SWcF4XnnN3qFGDubrv6yiRL5C3NusSscT520sdRDavesYOEOQcoeDG2fRDpxJ0yfDPc9jVUTokNF
w06jc+Msp0iSIpOFWu0CU1EHvKjYARL3R1/bzn07RKciSeNrFZDKNRDsdpdroBZJK0LzJswfE0su
b+zqp3uGhuZZg4BIrfILAob4xfU15DVN6oB+MbSlzO28DhF9DRfzqGEPvxVq3Ys0pIn5kIZvvqwX
dcu0Q9sZuKQ9Q9ySPha30cVEPOk1FqfMOXPmEZaVcMt0U/AqhL7QNElJEtjaWoKfKVCIClAGu/WV
LyJA/exkD7bxy+pEfrVb0MUzGSpJQ7emykjUZIi/a2cMR2XnAewJFI2dJlU3OgvjzoCHNeQGPrN6
mh7LHhQKbfMLblXW/5wwWL40SZAHCgoslaGuz+VZiwFVTWCno8oW10Cl3bWvp27XpPj9kinNLp2b
oJUaBZk4FA2CGEjkRrazvMjOIqNC2Q8dsZRnq4AlnmmLwb/jpTtQuuyAW3Ac0Kdjfo+EU5/PrJiO
HX6JF+WRxOUUpnl06+6D1FeC2OgqHqgN7jSEhWHdLqkZ6cBVboAhCbyvnm8/JGTFHWmd3Wn0aB4z
god2Pr5IEcTftUpZD0TgDlc6ZRsSGbSLQxzhPujtj1TOxb62dftOscZ6tPDfpoo+VcmsZc/04ToY
VXGunIH5HDkuuqxDOObV3YhdFwMZd6qMDvymt4z2VsKp81IAWJIwvd6+ZqZ21mH2HeypfEfX4IYq
gGeS+Fl2NX3cV2hFpkfCcKrDwCA9smHVrKBGmCdsmXE40ObazAIHhii+Kj9jeVLzvYLdIgGrt5H2
jBEEnI7IKsk7At3deZxcDZLQxA9o+PNqUmbwFbeZfTcr0F15xDsVhDjmLFhNig6Hvs2+1C4L2TmX
93QhtDwi9VN/aqnSHHjaKsT2DzOsIPNZE96+qvMWf8YYGvlETTrtwiSNons/mqxQlSS0Gd1jrk/j
vai88X7dY4likmKSQU9yRbUn4C2nepw1rHtirLAqOLDquwDRKbaqeBqyDPRbpENPDagBaTXWMQYj
g9L3sLPrtL/gXKTf6OIpzlQI03AIdUz4aB2Dk1227nOe98mTAZbsC0j5fSDr98IvdDqrrHHIW0Oq
eZvkqF90Y4BfH+lPevWtl1xfNSC3dij1K+AUxB2VD+hI/DR02va2K+SuCnQv2ZglfZoOFL859MzJ
RqO4dXAbb36T5BAdfo76QpeSljgmdEFJ2o5P+FX8Yyt4iiKrP0bjvhh8MoUqItPIysFlGIv6qtvO
PhsUpiLRyjPhvT+8woB4imRvgyLF3mYG3dCyiAD+OV1/cGrto2/wWaOeJQmmct9yUQ8Hx86eexmI
q5E42Hht42W90XZz9xQDS0Uo4oxXA4LZyVf5fiLUDpO82Oh1Sf9GLzgR+mTeSt94QMYXX3oHNVS9
ZDlZ9IId8a2LDLpZ/vTo+YFxSWvOQBn1NCwo6DsSs7DCJLv4Y7U7hTtp53nBKzealS53ZAn83jii
uKg4IDEQvuiO6BdvfySqsA0zjwTBejRPpp/0uwJOHbMV3+ObTQ3OmK+5zWJXDKSedqZxS/PA2AOI
Rhdpe8D2SdHcaS5W0yAZsZCa4jbNY/+0VFOnQ9Fn3rt0xz0MsJBrqiNBDhDgWKfLOVzv4+qnPer4
TdsBlVtinCbjJ1OM8UBad31AzHUHiKw6zrQUt1XftSgdW1ic6bSv2voQFB6pHrr5ajO7h6UBFkvT
3IvhnJKmxC9XqR/0SBzEzlxK7qCmjd21UBkbM3rNL6QPHLPULa5DjjyS6TVBNiKnuT/KaKPpmP59
M/jdzSSkVq6UTHWTFJWx4+HEXvJBaibYvVG9tFaMuU9pGz9BA+1MJvYr1JzhlMKX6kwmsLPLbN5d
NEPtKCzY9eZ1nYrp0ptBUS19p7p7k4XvYtuuoUM61mvLfdqWRIw6dU+GQROPd0R851uGsnt8p/G9
M07nnKSyU8RkXUrq1k7k11t3di6zibzBjLRtns7lHmfY+yQAzJRqePKk+UYYFT1FzV7gMpJEJLPF
ECbuPK9ojvgLo5de76dtMv6wSWc5j3TY7xoFE1LP0/I2zM3WiAM6/+gglW36zDkTsdWNfCYmkojy
GqdkR65d7THxjYad4w/qmXzkfd5l48HEUYvU1BvCuotSdLJFci0c5t4eGWi7gOVrS76WMEDN9Q0N
Jj2Lszs/GH84onlKEZaETgs6JHWJXPSn6GXG80VZk55YbmfJJQAxD3JHv+/TOQp1T0swV/FKkJOw
ajWfWUn9HmYdCm+3aLNqAHp1bf4OpEnZxLSO41yFugLJGeelzZgBZ8CSFDp6HGhhA/ftTLbILhCk
iGOrql4FgMsbiMCba/+QWdZ/sfuMkW0uoDP53btPhp4B8VJecZ1Riaoc54x7ZGeBn0I+qauNBl6E
O4wd7Z0ct6ndCMqfnQHtjBJKWwb38ZB8UQXBSeOCBRs1NjBE23OJDKMbbDrRjDP6hcUR4+EEDTox
E/iPfaHdk+iJdxFq+aE0xkNj2Av2jhPWwhOY24CMUDxc7KDT9jnhD/oC7cW9C0qcV0/uYL1B0Yie
n7LZoZijH2XcNK+KCzEdfG6yTjA9kVC4nxstfs6iCuO5wzlW0f8wMjykc+fXeMuRIgdo0sdytLcF
S9uw1IFRSAaaEDHrRMsCDHE+DtZhDKoBosPCy7dGbRtJMgihlk5PHZXau8qYGUgRIG194NGwPwaq
647xYqUx6SkTbAufZg3Lh7aHEvZUu2S8QmqCpTl0ECBTZqh5W1/9+DoVwjkjBoiITiuKI+SNR0NL
x10w8gWQQe1sRxSkd0MfMACwxN7AruiPqYklJU6KC4WJ/WgH2mFoze5sjRVQp24owJ5MGa0gD+Om
W7+bDpMiY/DlHqZ1dEU9jtCkNWJCu6lWjTGfyNylYTr7lI7NoTkSfcd6rRZiSw1y2HqjRr4znCDw
lnwEQK4Xyaq6ai3yaSvSzx7IAIPl2cBIBPqKpnPrH6Rb3hN3Lx6x9QBoarjdjg6lru+aHbTk4dUv
epHhI4st7ZSR6jkoU17qcvw2YPvlLkuSUDTZVBRJ2jYx0cPMHrv8K1jZee8sRHDMOMG+VeVPWeZQ
OVUAN27QC+qRFZ0Tq7on8DzGIBGIrT2J7FwTnm7AtKf0TcfymHuNfnR0mk51dmNMjs++BNzsliQz
a3l9lbrcWbyzfQO9DwA+QEhqm5BI+aTGr2mVjvd+jhbUjSwCxnzpngovYJFWa09OlnnQCdj4Ysh4
OgEyx7Ixh2BPgQ8OsN2PmUK2pS/26eh5FzN1qwtv2+9TDcKE+w3SRnCMlkfSy77h8BBnFvUDBXzu
BaPlfik9rUKYpdfXzDKfmngS5yyVxMOwZg29fAobU41P1bKZgi4sqh7aOSvVasrErbXfGi/oz6C7
8BpmwrzXPFlA3KkdalFZe55TIzvWAcL/qjAezESbnnXcQgBsAfal02ztAYOZdwVf3CbpGg+TZgYO
RbdxCtKwHGb4s6nP3DXg3rUB6pGRPjHfpo7rl+ibnzYhpweTL/VaxaSSlSq9BHGP6yMxMDtl/fs4
OfZjxmkYMCQ/D4hlk0K/anFtXFnzHmd4TPetm2/IUWdyXhxJfulugeEXO9F4oOO7/kaBsD2PS/6q
jO387FZMGx0Kt4UK+osvtq1mMRiwNMWDAkwzd8SxKbkJlwWh6gEi7YyK04MvOYmsQeRMM+97UbUX
/Njb1BnNbdFYZKmb54ZknL2Wxekx9tGxm62kedIG+S1Xw2324uFUUA7s8gC4R1Cnx5JEJpGCJB6J
QL7L6K92Bpw5GpjBHfBJisywDrHywwcx6gomkFsP3D8CruvB/Z1m4hcJWu0+qPyfifIgdw/llQxu
MrSxQG1akvogcc5XYdUJkkWyvxOK03cN/eG9mia5twuG+oxl024sraXg1ja7VGtAHWIRSMy4fysd
Qf6zax0tj37zDIp0rxBswJ4dk7NTyCfdB5Y21JLXOjFNb/z+pQEBCl6/fYkNxpIiquj1pkYQur13
RNoOOrg5oj6yjqy5OTl6Vm/K6SEAUts15lYwrpUaq0f/UUKTP4xOjm5cI8RbdbBwq56KEqFHvwgv
qM9Llm+sO/UB1EZo6QwyXd99qdz6G3klEjrY+KPvmdn6Uxau76P3W/iVs/dlTCpO4DQmz93oXxOf
/HWs+hptt9scvbkT0vRBa2dugS4F4oDOrUfj6VRL+4U4bcPWp6+2w7gziv/D3nlsyY1k2fZXer05
ckEY1OBNXKvQgmRMsCihtcbX9zaLZDqLndVdNa8BsSBcBN3hgNm95+wj8p005b338mW3TzX/rn0/
tab2QYN6jmoCTKjmUuzNZS2pkt1YiFbbHrTpqcRjuHiw6Gk+gWf1+4wrQbISIDCpCxV6vs5cqUFQ
20DGQELkOOgQoJ5mH46D5aDBMcaI4bsAYYPiKtsCvBlWnh4+hD2pzV2UxHigaIIpwRFjKIjCTbRB
B4Q0Qc8/5xaCRUK4Dn5DjhhSBSVZG2WlTM98F30T3KXWMcZTiPdkQ5KtAeOkG09qEWXJbdB1GBEo
1ZzaGd61mDi5c7pY54B0mhVDmgd+LLDvnRoQ6mgyZ4nxtTGXKc9JBt+cpn9OrKJHGcMxquoMKXPl
Rul8zKx+ogi9lGvAgQ0iWB2F4cKd11z8hUhT/8VItIrEDFgOvsXtL6iBv+OsFGumIHg2pPhOLXz5
1EwW+a77NMtMdjg6XpRw6tqHDixGSSmzEVtq8NX/XK2VUqZ/3VRrbjUnG2SgxMVQEj0FTTqe1Jr3
15rajOQHVprm89LVt1ENjCevJtJNwyEDxBMFqEtZ+Mg3V6Qm2JtBNP1JLWzuXscFa4MSYi0e8z1U
23Q+YTfTWJMLtbmYDEaTpCT9LwdD4aXzuQ2hAnUE2bvyb8OHzdm3UTKMVIkUAEMkVNVpGtOtYMCb
WA3zPi/at5X+0ZjJDItk0RRPYnsCrES9lDEIQkYU6r2fRDv8gd1JSbbUGvZSBvL4bndtl9ypXTQS
gbO7r53875Rx8ueiqwbA3wN2xUH+fpRShuDLU14CEcq1itxip/4yeBTNcMWBA+lmhDJ/LQarvPSm
0ewVEtGyB3TsqiJMc9DY+laSHvB0UEakkhlP4l7g1P+P8/x7QXVq/r8EYozvMGn/c4HY7ffxv07f
m/b7/A8isfen/fSdW3/4Oi5xKN3SPm65cBjG7233//+f5tp/2PjQsfFJnaw88FMiZvxhwdd2PQSN
JmowKSz76Tr3/sCm7uqQ20xdGKjL/i2JmOn+JhGDFGUzivAMkmM4SHfzHyViNA6L3OoxDLYTGmEg
dDdLB6GbqkW0TppmJPsapmjRWN22zqNnYvSCjRbn+allgNCnAXdCv3vswxpgW5cQ69yOmMhQZa7S
JiO9zyMZOWFkgOca25jXS9zzBCc71m+bcrJ3xrwAxLQdEJJteqx9p9pbH5Mxb87IKmaKHdjRylzS
YLoh34nezzeWyc0Uof78VH8OjORLQ8P9oRVmuhWte0ss9ngpm/TVLClvj/ThzlmLD7Il6IomtqZJ
e6/Yg7u994quuyUf/dkj/HC2CdmCTAyXFM6LpuuvxFlwVUjRZkbT/AN2yIYkip6awMqsJphSmqAL
0VJ/7gMkBhMz9dhnKl+Ir4B232rYIftS94b7Oknp51D3BSXnrZBIIdRKIaYUFimicbK+aUASlqaV
3CRAbMgGaNqN15YLJlzYb3NJo7YRxXOy0JYDnsWEnGhtoquWjc/dYI/m7WXum/xQjHvS/4q9OfLK
lZOR6C2ZCypcvSz106CFH0MkDyv8Dc8Nvl/a1c9lncwox+NLHtHEwyahFVGMMr/BhCAkm8zwySmn
25sMMF0Ml0D1kbSMoge5bpCfozUYQMiXRkbus5sPcdMMgmTZsBg2dWu+iZjQax0QaA99GiwBK3VH
0HbX9UwgqQYk4wodW75zK148C9JzZjmfOr8v9mD5y7ErH0to5GTlDrTFKYpthxARfE7EsWLbjA64
/CTAZEbhuMKFz6vkIG8pFeOd6OaDbvJxNL68sVPHWg8CeGTzismfLyVC28HfCXPI20y+OCz98lpE
ZBzZS7b1EvIOGBY2T50sBMTBDV4RR86HLuNoEIE0m1iGbRJtLGPwCXkeTyZTEm1CxDIPfLxD/kLk
xSPFC4cKbmWt4vQ0e4xwrQFr5jLy06hkshvFT8xCeJOCQ7rUHsmqjJWWV3PiVGtEtuccnnZmZgZr
YoG7xTt1edKBdK6PUCTXyQTgKGS6u1ugohYG3HzXiDdmSZSd2zd4ZS3tbo7TjwVkcOG556yOpzUz
oVuLKfPaJn5tnAjaTP06WdGn4Jwfxi+O87FKjOGp1z7YZKrIL3U5AfnjS3W0fQJ2/TLRUyD8JPrY
t4l2ssaFmiWZzkdhwbUGa72PErN8rYETuCGQhglcIpAXvgKnLuxjaTRPIacCFXW9WoNl2RmERz2Y
xPrmDbA/J+8eyqZHqW8GUKdFSwRg3i03WZZ6qD0QTTaM5gOsfD7uBiNO030JdYXsOoeJOCdPviX6
kpgC9EKHJq8uGk7eaCDTIbMmfz3nTbztMAFVJWX5Jds4nvlmdNK1zYUkxlU/j2Si86dQfbyfc61f
V17RPnnUHl06C3S/Gc4EPakRHl/pRm/77xTT/U2CEgqfDQ/rzBGvkkZgRoCxdoHsm4UZeTcTYUdB
hsDWj30uiy3KHJKZ95XAX+viFJuK0ad7l30ht4kw4Tn5VoYYaERYP6ctpYKAuckayz9lrIbIe76F
fuOSw47FZNJ2uAQHzegP4kdIIA4gIb5nz18O82SQrAUO2I797AIb0oLEE6U7zx2eMkamjMUqYs4Q
92yy0nvVnJFTFNkdJH0Ajtr3VE9faO966ECHo0WO4SpqWxCv7j6sy+9eWRxwMdpnU9ewoMZfNIlG
Jinq0BFIBYob4ZtZpl+aVqOwgG5nIM6WauHACU2h0674ATVmeld2NYEOGIvXw5SX6I28XUoNMEMO
sXXkg6aQ0uVUFCjHcjpBdebvU5TI0LJwrIBe3WLtIjP+zbRMsgaiHrnVXBNpHubPXk+W7mjNF9/i
VCjKrXYsAr/jGgcio3FrklwN/xasLkhvBPobUVYBuACmzmVMEi4hvShc4/A7w/ADBi2CFRBKR8NN
WKGr0uAVbjSqAq034x5msr8ZnbiHaEHoAFXDLQhQLltaEayLMrxNdWvBlW/bOyf2fsSuZl6c0hz2
S+F8YkTqXJgFmjvcSNVqovh0O8X1ntpKu21yC+icDFMDxBLRkBuwi2H6usfTJEEw2iFsqofUFdWd
O2jxpcjCfdTmshOKRBjA1MMEOu0I10C7wMs45UaTPjQUN+SIGMWBRnQv1faHoQOHTMLd2XbjlOAS
7xve41OomcENMYrTvu7NH4tJUlxARsWuMGn4mXHd3tRtgWcw5dLU8fMsTIHSJEaIWuMMpCv7SUcq
Bs/UlqcBuW6dDtIEFgPaTSj9XKh7r9ih7rwVM1xbov+0LTyTbeieNI0QpKh0biPpi7Qm0oKD6At3
e6KT5MtN+fA0NZ8HXephAKauPPr1q0Wv052UNmGojh8h4qSnsL/p5xAKpy910Pii27oh14h2BNFa
Goon+WOkN7QaKsCBiEWRsEXTxsaZXBGKfhADRphkWtbOZHzKzNDfO5lP5uYECLh5NVuNMrwPCGAm
HblsuNTovCxnMQLzeLrtC3050Kf+6gmgMwXV3bU1esGqoNNGm53qHp8nGIVEP1hD/Nhp3sax+id3
cvfCycx1N8ZMkX3782J6z9yGALl36OZnb2Tm20NZ90RBWSUdALjXiLnqYjS3Xmv84MYsZD0zISh5
1zjoZxLjMLfgnuOOnr6RN58sq+PE4GqbBhWo6XTGG9UM62U2vuRB+qEkLvYC0kPdyiy8iScTezgz
GFKqxtolIqRdu0YGQhB/VWE5wclA4boau2ITzH6FrFbbxcmnNtZhWCeozbo+evZFiyIqhgTvQ6UR
fLjrNJiJqyxB6maV+FBpQ0IVnppd7NkkcXh3zdI1N6Vh76gCnvQI3jEXOcYmmrx0yhRGE7ZIdSRV
1kHrsYlm/cy9MF4nTkhgG0oDkvQcvtB+RKvmQKkTtDuO3BQxw5dxede00EEQQvuPs9d99RbSXIF7
3Rt2smvgwz3mxVMJrnSFMKI9p3Dzz2MFvLW3LyX35px74yOiBWsF19s/IPCy9mG3i3U0rsg44vtK
UDAP04Urarj2RFNtTCcYnxvP8i9pbX2jsr88pQT8Ta3+1FPnaMPhWS3GKnmZpzm5Hd12eBYThEBu
uAMG/DpDHAjcISRpcl815N1SddjYpHs8daIqHjSNG30pzA1xZwbXQERWVV1Yx6DqqFaXOjdtO3jm
lljeiiDQd/RA6m1kT+4zOn/3SOoHpPSEdl+xdO7RCkz7BgXEJ/JS/C3kS1Jk+9F4ZKwMRiC3n3V7
tp+DNN3pBV3y911+REth1As8BhXiM0pNZEoxJqtp5ZZRoW/asTb3M2rorZX1FE6ibnoxNH6+BrrB
nZ3zX4gm8dWeYTojyNzQU9P4X3xtMS1vzMksqFpX1EEqhxjcHK8jQeaDu1xS9FALfUJHIklG2CQ9
7ZAYVC1c4aPnlstW43tbXWov8h4NA9QH4PuXLMvAnVjNvLaQOU+QUKB93rkoEdYamtNqpNpdhLQX
WglQWSCpWHinfbDQ1Ndil5Ql1JX+sB17eJ4LjD30JfFrFs7NQZgjzgetjogP4A49jqCvEBB9GAkJ
FdFY78GgkpDRlx+dNMiQinMribBCdua+WeYI8rbk28CAofkHOQZdoX80YMkguJr2KYEUYRUdcFvs
c4dPyGC4cCgas79lwvFQhP0uNwD31HQRNj03OwDXiP68YZtUSJmj2BPQvynXdIP7DPqO3OK4cQGZ
IDuy83DXgGbGdGl8ybhQbHJBNibgMrLPoOn0/G46idcJJWgHRLJAtiXxO7ME8cT091eNhPNwYa3x
ywHsmSD3zBLhk0iYD9Tgb8lbKxE/jEXc1cDJ7EH/sa1n/FTt2ZVYoE6OUAatujSm+0y9uL6rl2Jv
R/YXBufdVlAu5KvuTxSiv7RpZT1wuTk3tWSPmYjOHYkn8iWoiNnUZDg64x7TOgyaCR/FYV7ppj/y
aCR/UgKPHMhHaCT3JiQkj7EJjVFEwaHlfcd39azrzCbzdgKgVFcHD6KSlo8PUwxiaYL2K5FLcUQF
T3wMbSBeIUr0wYG+2rXN0QjBNTWM4jZ2kTzZkfHRq/hG0GE6yAndleWBewqG8KZYYMQGQ/aEseOi
NRi5JCIqhhU1SGhUO3ffwF7dICz21l1eULB2zY9ezQQ1rYBOLRI/1UoQVQyRaq5AUw0SUgVDYEHw
Hd47EmDlS5SV1wG1ih1mEbrsQxFxW/G/CwENmWCwAMkiFAeM1XrIOABl1YxNuA1CwpHyatJ5flRh
uTPbZdjXErRVQ9yqom+uBHARvlCuMwnlSiSey5WgLkMiuwIJ7wLVrq/WEyWyRqK9bAn5wkBMDjbc
r1QCwAa8W5NEgsUSDtZACfMlLszkJvE8QBALJErMk1CxALrYKDFjPrwxR4LHRghknmmhPwNJJiSc
LIVSNktcWQu3LJAAM0eizISEmnUSbzbCOasl8IxEvc8MD76mYDhWaEqplR9cJIIHF1aa7rbPYRqj
x49ptIyC6myWEmUVQhtcLUJ7RUIHjIYf1wp0PgxZM+KOn4MQFo3DqAX1bpIaXCTbzESv0yLCqeJ0
b6R5v3UMYsATt3ORFpg35EamF7v54rh9dxZRf2PVxOgkPcMGolBvCxOcMaPD+ujHXB/6GhpTP6Io
oLQEoSxgSO3VgEVNRnlpd+OQVwwuKzlyRgacoUA6NdfaECt/7A10FjjViLPSKn6jPVVnYdUbBljf
i6T6skg0HhdgZ23yi91EA6MwTGTIbhMq0rmvP9v1V1CiCTF3fXHI61rKI0jpRB1y1ItiD06AUmbf
QxZinrognaZu+8ksDP80+bh27NEC+xBxK4cAzJ05ENa5EO19aMLjr5vsU0mrcnZoZjRluUPnZHqP
c986B4HNa5vJAM0qmlaRHuGhLgOKrjjjVohFd84SNqeJnLtaIKNoz1nKpZxRmIEUrwojDG+02cdu
U9Mdd7PW3y9+FDJOKejtt8YNEXbGw207T3smrq/cuX4MM/8FP/UfapBhq0TvV0nLjzsIAchbI3Uq
EL6HtvStbYfQE32LeMqbAI8yQPL9okdYaaYPWaTr+76b9oZBBQ3jGgOG5bswSRyMnfgtYABOS9qH
LDp/HjrY8CTbVJuHpAze0OmiyChIg7EyJhN2i4DIWsTXgXk44JdmazlVu9ajL8LIjZXpTdqm1xii
YX3KtlaL36hjaMjUb1vSk9gN/Z3t9k9dg00pm5IDoWZEO4uWdAnDvl8wcq4SiIYQ25PXGAPJqmdo
AJkuDU5o79NV6b4tJHN+SmX6MAqgkr5L5oB/XrSvUUdZqg3fDIsXIOgKHxaMOmNERupby71bDB4x
l2SwDcxeHdNhchAmyw7WPdMSylnYdtAW0CyV2cPt2lgYNFmtvh4nAuzDLPmC+NNfm0RQMphJzoiH
/HXe06WkvkYZrQqeZ3sh1CXOP6hZXFL33kazbgNuZvslnPsNKodM8DmrqYQHpjrMGDFG9UvX6NNu
Kl0YNQi3o+VhhNi21krMKy3GnXlE1NJiNAOnWAAbLJu96FDvyHF/lSycRXVwZnpm74KOny/RVZas
oekLzaKcUk2OWfxQ6iAvCRocQQSOxgqq1XCEdfYl0Qam96N+omE8rAuzlI7yo5s9aYb9EV8EAQAu
U+KixrDuYOORpcp5AK+NUJkEltx5glOIJmkcTNxB5NqFosbnBpG3T/L7YEa6nwHg5/zO6ZVUwV3G
xOlmoDGxD4Pw65j10SlosyfcKdkZR8gDurILTHbz0rQ4Kzom3qSkcLoVE0UXP43mR1qtH3oi8pR0
Imurcwvx6lw6PSTAsh53vdGfgoDcHXBd5DlV0xOCjO3IOdImfnEhKnTVkONz/g8791/sYFjAbP/3
DsbN9yn+Wv7WwZBP+2lz160/dF04Np093XGEjpf9zw6Goft/6Lbl0kVguuqaztXmbrnySbpweZYr
mwvwpX/2MGhvmD6EW5C6TAUN4f07PQzPh8H7KzhX9306IbaHgNs2MAGI31oYdSIwqEICuiA1XIc1
ERorq+qRNWfTJfHIVlypjmhk+pCLHJ96W+SCIddy8s7itt7Wkf1V5JG2tZjBjRic2wj3tlrI4NFT
YHr4jfP5LTdw/VoVnTZEnMR9qNXC8wc0a3JvH1D7UGtqkXLnJTCS6EHl31bW3sqq7+u8R9ErDbtq
YbQtnCK1WpEbdYzzb7QS/3TzKkuv+5f9Xm32gHm3s6FJrBmOBmXsVZbvUtnY1Wq3CLzguTtvVCdc
QT6ujfEr88M3EE4E83J470tKC7Alzb/XhY0BbN8L+3zt/Kumv7ICo47TdkvcXtSuKrCnNQGo5HEN
jK+k7Y2lo/r5Q1kSN9c2u2CQ/huh/Ddq1e3N8ZhOj3aFJ31ltXN9qgWwMLVQm4kUQBix9qPRvH48
w+ztJH10oPiuJdPZRYSZwenF5Yaotxq+dfl8r/XWyNgDYl3r5zdd1N81iS7RccPeAzezcjUcNU0f
d1g+hucAaL0RNPrB8PLnHoQ5o4jmdjSQVc9uvdWrJLyPqFt3zXkhoPqMUbI59zmE9MEwPjPT3bqW
RiDlKIYdVCnIwynW0nIk5wsTRpK15TGU7hP13SBrecnojQfLDfWxV/X9hcsS79KWekt3L0rgcwbx
ffCaSBqk1TOLNXP07x3Uz60TxD1tanrMag06159r131WNaLAuG6rx1w3r89T+3QfczGjdeR9c19B
5f35gv/Hy/x+WL1saEbkzKjV9+MpUYvIGa7vCVqPP+66fX2/f39fI3llaUEEp3quWuQNHvLr5nUf
GavLXrP9Xenu1N7rx/L+EVy3fzusNqeCRpXeU0RVm9FoVPuGllkmfy6xRPOoRfHXJroDEDnXbXW4
KRJYmOo56sj7g67PFPGynzvE9wgYEHL+zcv+tu/69tUswUG/HVab18dc/5qiq0k8QcWwUQ9RB/7u
cdfX05gN7JrUv1x3XZ963Xf9v133pa151zDH4gyXnwkN7pcSHtYOW0950iQ7rGrLRkfcDdGpMbWe
CJvfVk3JBNPm8C7pDWNnOjW9B90g49bRQry+8jWur/bbpnqt1E1hhagjPj82oHDyzecgEQcUke/v
93fPU/ven6xeR/0h769w3VZr6pG/7SvziYCHRi+PIzUcuCNvYjsySz91DlQEOjET8CG5HWdQT1AH
/eOqPWNCzDJ5Gf39UNUfGGwh80ftJGm8dAVk3ygG4LpqJTNK8QcbdUv45UGheqg6htifNv5fD1Wb
vSOM3ZzalIl/8jeVd04tWsx7KLVAb+yWuX1Q+672OrudSuZB8nnqiIJ3XjevLzPG/Z8PiZA5rPzC
BDooPx1wV0h35Jpa2KU/rGuIiOtfDnQEmsYImVa9ZCVxhf518Xf7upTrLurxXv5HFadRrZnyd6rW
3rGN6khIyEUlBmM/oVKkMO4IeAueR2uyiG9/f/D789Re7Z2GtZBsDQv/kEj6i1r0Q8BfX4Ug0iO3
Pjny5qYWsOe4KMpNdcDAJputqvKD3kzDUZckErUwXR2OWpGY3tYmd36SHxUxATIOAEFxqGNPQmER
r4RBmQlnH8ZLrASnUUqQrgu1LyrtL4AkiRqPzeWk7DCD9MTQsieLHTb0bxzUBETzQAvsOPeefRrl
wphgzDq9c4r0fNSJhzabXSiWxyYocVslJZAA+e2r73eWX3IWLJwwamevzh28DvkpOy8Z1b91YJkN
V2+nWgfdiAtSfRLqgwmEdxAGrcVg0cUJQKA4qbXIbv5cm50eb1dPyhM6Uxy/yhNqLhKAyQiwPL1T
MKOS8oTQk4031+3BnCi2TWIZn/ig4JagPSO2w3XXtt1YyxaGTLiNiYJeYW3stmTxlSsKL/4pwwe+
jT1aQ5OHxtMsFowQGi5kyYsTavR25atSV/u580pFVYcRMjLOq+jjr61yonSjtq/81V8epF5EbVOl
cnYmmvH391kYGYLuxXe0aNaTZ4w5SOBuWeRE8FesKe3CdVDB5oWN4hihfVSI03fOqRx5qbVW4VnI
F/jzmdfHdJoOuOW3hytAqtrXOHRUTUIeqXz9hJAuCrWmtt9xpcq5+7fHsafpq7L0ks1vj1GP/hf2
qYe8v4t6ShCP3/BlNtvr26k19V9Tf/EwocoXM7gHtak+LbX2d5vqP5pqe3t56ORd6LpQcMvrJq2G
8p11aXQBxKDJ4YSVt5ZS3c2uD1Rrk5txX7s+53r4/WVjct8Ov+10kYVwxZX3vusRtfZP9zmM4ddU
hHaOHtJzbzjT1aILJaHn91W1XdC3fn/Q74dbW7Jv//nxX17094f+sv2++strT+bEr04Dz6Je+n8c
Vw9d4hKrrPHtl/f4+9W/f6frH53OxjP9R6AW8sP45TWuD/nlJdSDft9WO395+vvxX16KlHfRQt1K
tNT8ZZH9tYnzaStqbT6oR1z3X5/gCh0v5pK9XXcFosMjaBMNs1ar6kifecb7WwC+BfFK4CUjVyTS
LBRIlM5lc0oT6bZXq2qnOpx1FbPh6yPVWoRjCj8qatzketjp5WRZHf/l5UxJBTaxuWCdV4Bg+Z7v
76S2k2Z5Xio/27V971MbkofV09XaL695/ZOuh/m6HzUDc4+RT6BDGvNV/Vau573aFKFjFIf334UD
NAEGgPwVqkfpOeBFUN+gRuTNflTI20iNgBTQ9rpA+Ret/aLX1+5UC25FvtGdkhJKo1qQxGYylJHb
+ZLa+lqt+t+b3o6pU0u9OgRWrvNyeIbQpTpdN/Npl0Bx8zxEYFJB3HrRG2MfKghSZOwhE8Iz/Y0O
KoIS2bwrw41tPIFtRX/fDx9d5OTnuJ3pjhviLZqFv33X2PMyNPz8Dl0TWt9fQaDXGf4SN3D6Q24z
Wl8kmLLRL6QhA1wZp+5Y3Mydzl2nNUZ6clswVTkvQMpWtj2dW9HtdEIzT5w7RpOjfnOIL0CdnUDk
vM5dVSlCzWLzyR63NcknoPxRw/+nYPevFewc439lUt6CCo3+a/0Zb0Jc/GPcFZJhnvpTdmz/IWQ4
lYBM6ZoSOPlX0c4TlN8M6ni6IRzhCYvK3J/CY8v5gxPTIB2PWGyTp/Gsn0U76w8eanhk9vi2bmCI
/XeKdpbxP4PYDGFaFvp5x/QM3XLJ+Po1iA3zVp2jEE4O8EIEyMfqxfbmYK9jMywqswfI6kYPIYEx
BXXyvd4BHrIq3XokuLDCjbhgSsmrdToWziO1N3+7tGaxI5uquIwzcoxxEfb9EBDNWQ33Th/uQiqE
T6XWeCuy1/NL21fVB6u58Y10ncb68hb0RbEhqKm+NbuigqiItSdMWnxVseE+1P6CZtAO8ic37Tdp
6IRrqGPWo2dq864zDfNsl7F/doau3xmUIDdmRM2/mnIQ7nM7fe187Sby4GqkuZOdReFkh2UKcspH
8/hRx4MYUCj/FHvVSqs7e1s1WbdnBlF+gMiIJSgi/tfK5LUm7F8mBlAgB+fqpu+W7qXNaXqVCDk2
lUfqA+Anoh5ADOR2ts9yCBfMy27n5WEOInEcvPqz7/oYH9FLwjRDPBbb3iVxlmjfYLQdwW2WnXEL
U+mDTyeNLPYISE0+XPz8T6MFKIaAD+tV7xoEOtinEn95Lp2ctEeb7jIV5O/a6G1hDIijjhsfulxN
3zGb8FOjVooQJxTL+Ning791zafRJTgyxGdU6Ea70wQeda284PHyX/Vz8qDTcL8P++ljgKF1l0+U
qeY8Gddz02NH36djOOxaaDy0alGXToNxL6bhsWgGLHR9MtFMyaI9gPHFdC6al9mrKgXPX5IhQ2cn
P8ydZ55aF/Z9D5n3NaAvRAmmuNe8hvZEbZTMB7/xO8Ikk+TiAO1Kv0PlnW2Qmj63+G6ardsyB4va
O8+EQOfaQXX0ESoC0zanfWV2087my9l1frQXOmQHeLKkWk01EaoJhcIin7ONRkPqQDR4RKPUjs7G
qP0oW/1LpZEGN4e19aAz2RsCC01T4V8wTVbHiRfFf0aPtNOd8EQWPUECMWkf9NG0nRYk/r5zPLIY
Bt8Cwl94K3/IW+Zc2VtDLM+lkgt36fAtDSSS4zw76yn4tJRwVkrkJwRfJfbyRyLhzRuPfNwb7A1A
0zORwt9KntIYOx1n1skL0ISOCfAfEST3MZHuTu05D5M1zysDP+3akWX5Jm966uUFKCM9prtWtwQW
o/G7T8I83+REa4N/1/n6UeFpZexuIshFAGLn12I2tc3AR752geLtk0B+pyPN1oBynplbFPtnwr3d
HlpElfSr53EqCDVuoi840LJjUxMjYzsdXtwESrneeLIXvkcJ2xzm5RE13bmuK/fe1XNm6ob8789m
tCqssjlMeOQ2Ha7XPXo6nxTwLt6UhSM2rVGl23lIvXM8ph/0SDT3fmk+OWF6igPLujFD7zXSgvKM
kxDjAZlMgxOWH3M4kW7TFuuCK/ANv50PdhfGXLmQohjZ8gA1dD7i1uDkjuliBlW0I/kt2kZFmTGx
J7GlR027SZLIpfsKnkaXcB0ARfzQBJeJpgSTM2aTeWvFsYKeIdQu3oSgDV9ikjjpNRr4F7LIt52A
L1KaCUk+DeHwsDe2WJ+wNHkxOlofFfxUoCAVJYq+koTBcSLxZfE/ej72t6Vw8Y3a+SeDgnvpiGBX
e1r5KQZCOBMD1tdWdRMi6sCEPU2PVWxIZ18VXdwZ/DsyKwQQHrJq5K8Obr+8x/3bmA8i1e9wlRZ3
3ug+LEuqrZtSyjiJg7mtaaIQgOV+GYdoi3/3GFbJazgiYfHyytsWmxKaynEmJ1fWheLj4LrtpgXS
iCQgxocZwSWNTS05JJX2xU7KEf+8eQdraCciq79xdEe6VJpyy32ovDgNQqm5/6DPXPmN77BQzLuK
s38b6dhWWt9GySYrAeE09Cjvgb6EeGaRD4jghHhwLWr3M9IK/9UK5uBWNMapSelGTFUwHvpE67Cw
Yltzcg3HNxUwpAnJLnd1wg3gH7wl9ijuaCe8zLp1zlFqvpRk3pkoIUCpehvTSIgX6/ofSez3O7LC
+lXaltHFxuDKqI6AsTwV87n20o9ZzMAynrSzF0QbBq0pML2v1RDc9ZHpvWCF+Zi7/bmqXKKnZHYR
Aql2ZUa9uYYOCMYod7nTYlq9NaP8FM7oQpdxflv04m2GKIW9IY/Q1tb+MbQLfx2GM26OuIsPPmc8
+Vp+Q8rcEeLlN0Aj/msd1vZh0cN7AOuQE1IvekrmFNf8HD8SGVbvi4Z/pDLd5JG1yZE9b8gjGc6i
NUmQrIuPQE/r9ZjmVIvTaFgPHqiNadFIPwcQuXMadFoO+avtYpfAKMFTFm0+7R2j9O88azjoOK52
LikoUHZs/eLXVbcqtc7be4szbnGgLMew0EcZhWlgZCigKWq+uCHo5c00ZNieY75g+5gQ3hj3i0T6
NDRNH5GWiHAcdw664VMXEJ0GScbec6dG2Jlp/gZZ4w9znj/nfWq8zsZZHwr/dc7GRwZGkPXAg9Zz
629F2r6Eg4+qqaPLcFlqDbmx9zkSM2ZKbfxYYU40LH/j1DJRxa/SG1MY5/cbiQvDMfI87oqJS4EP
zsWhabkn9j2awSzvjE3aYNqJBHgbPwM2sZifzVq3H9JRN46ZXlsXM7XiXVJzp44EAnjRFsAUu16R
Qcpn7IwUyDxu670plQslMsYM2d+5MS0s9HkIsCOdT3qQeQd+7qsiGL862SP1v+BcT0Gy7wwvWTV1
ajymWbhxu8E/WzXdsxHcbWuDgnOtu7AX+iOOLPzz4VlAzm9mKgBV2qEKL7XzMAXLzoicFqlL1T60
fnD2uQBdUPn0EnUJ87RpnQtNxxNkx26dVMjoAPZ/r5eaUQG+pnU/PtSYdbdV2E6PoY7apdXs58bo
cF06+rpAg7PzunAPiqO75MlbZunF0evmbw027G3hA0yNOriasZfcTAvqfpR8FX9PGjLZg3i2Grws
2PM9o0AP8zfmV+CtdWJ2xtBbO6mp38YZ535ZNcUhmid9xzdtbb3wk+fjkCGzrm+hn2ghVJTEwCvt
b4bS6+8Gp2fwmIwXJBso3EZkLm1ji43waowLgxldHLv8jso9IIwFiGeEpLMVgoyq0WvuLU37MJaR
bFo+da5WPtHqlMOIVC8dwusek7wwdnpdp5sxhfFIyikSzXDSFhTP6Vc3YdghzBZdVOXeAEqONyQB
wiFcYFO5/qfCftQiMd6h1PpsI03b58tB92qER0bSPhims5q6DkRElu3QSRkXHV+MyIpzNsw/LMRM
ly5AlV2ECzcFN7bwxHThKily/NpGRZ5iMG8Lo4oYrSXdPf4HsN4jEWFJf8+YNb/kfIprx52WlRDY
3aHvEYqqwXAYrNDYZa7zmpstLrV00Q95aS/U/zDKTIPenVM7W+OuxW5Caulh9uYXQdLP3jKDZ1dr
4kNX6/HeTsa7iLHbqmhIwftvxs5kuW2lzbavUlHjQgSaRAIY1IQkSJAURYmy1U0QtmWj75Honv4u
8NyI88e5FX/dicKyLVukyMyv2XvtWoUoYXnP93xH0tS+pQrqj9u+O+g/KYNqwpGutcCtH5GwiR/i
mJGIo1LAShngRThu+sk2T9VaYTepNHYUMqhAyUQj4GeYboWoX2My6DNlAwYaCu7OerllRrnRk3i+
VAmYmGianqoIF52VGEfcJdZRmzyfDGNsbBpFeDtWnT90mb6P8/KrLLlyQ81KHuA7sdGY62oDrUs8
9isUQE5yOdB1oSvSLIyMsQb4010t6OuN0mXDW9Gm4ngvhvh+WVBMrj/09UuXqHrtAszrEjG+Hxfv
wckA3eKqTA6tWeNXQOmWGEm6J57wGTxGeuHPT7kEIiyzChJoRvx2Yi+tj9rQ2pRibgihpSgbnRHZ
RszsMpRwkuo+9c76WHwygsG/rZX5Q6PS5jiUerlztFUXiT6spCfyPQdcoiub2fdMzyIBM03xSmd+
2uDESKbcfmktwnxlhZhM57b02a75sHqr8WYB6ntsgWvd/xDcTsy3BeS3IIWmDDGXeHZxizyN9y7H
Me6z/ljB9UNtVatNQ7G9VzZrgcRsCBNavKNmUfiqhJpaa8EkJ0WF1ptXZaOJ5BBbZsAW7lJ62Gv5
l5HCQulxZ7f0K/U5mFRYNn3ARtqkKorpj+Piz+887tS8z34JU+cNadXDxqmhFKeIJbelkJidoBHC
uIFJ4nnoUbnu2Z5prFu84UgKE/rTrjcfq9pAhg1bMAwsDaMEN2azy6P0PSUhwA87N+eK5RjgR+d3
+Wsqm+Xagbfa4Ttsj32TbZc4SumgxjGQrSF2phk9Qmcovxl1SRotFXA1eEFEwYgon7M+nKf4LKbp
BVTocKh63T3koTXQXHHTTTQsel47AQ7fb0sHujaB7ba3HQn0z5swML7UEtwHOG5O0UzhEm3lSlcI
24OjaSSup/MbmDwDLgMWhRwnCOsRXpatWW2MkWgZBNWXeq7fEqS7vPxKhWTSSs51Oa9E5mU7CPDY
yCnl3u0mjCYLiLcGs6QiSHwzeDLZZWrp9mDsLtiBy5M9VrxRQjQEuUyjk5iyMyKO5mg09pfhtoM/
hVi8qhV8Uya4saYoROzTdNZuHqqMH9Lu3nAnMOlYexUv80xKAAO0PxX1iz+kMZSmaPg129Ba8pzM
1Ea4D+QGQVrrBA+uADqkZOI96CNvNYDqkKdnMhHbBtJ8neG1zTLUlFVcWPvZRJgdt27QdXUZCMOL
dwl4hABHHoWdIfG7JdVFI5VVOlQrIsH5YQiFGLazfyW4KkO9qXxzjPBlhH0byIMHIvsQZ1z3Pef2
HhPyD2nPv7oFPbmVBEs3eZd6wGdRlaV3aULtSMRXFyDYtnbKscAqmZPkZziP57nuaMt7DuEaKVVp
LuFlCodPOlf+Qg7JdHH7N8yJ8libdv/UVk/AiA7c4kRJcx8dgDS6u6bmeWFodSA5FhOn97CM5PX2
+F4YahLaq7eZsdNR65I8v/x2sVDvpgaq5AQftUxn9yE3NeObjKT1kBAXcEicutlm9KbcHuUNXNbR
ss3+iqah2gx9FB+kSzqtW3THtnycKlM8wJbMj0kZds0W4Ca7GqdzN90M73bNm1+llQSPhynMEJFP
VOpgcWe7NB71vgbsCRqwiMPXmChJpUNNilJP7QzysM9IfbCTLA+LVxygsGWPdAT9QXl40+s80glO
WBCrzy7+XsvUt8Z6BU6tqT8QV/UdhuP0gN1+GuYsWOYW/2o/n4ucnO807L6RB110Vr91Ys++0Hcc
UlwbT/2k3+pcW+c5r9lE0aUTe3NUUYjDFUWV78VGvvPSrHkDH04o6LDlulwOTWgr0HIYJJPWRNpP
m1mU8UjUl/tsFJ3xVLmfQwc3UR+rp9oo9kbXewT0FfZO4zo4Ek62ZsOdxVJqAQDBcVuYctpnNUMq
R2iEEo7JcTYuinb4gvz/Pe+17hVZAAOD8mdPMtiLyJN3IkmLcxTGn/cbKyWWJOxKx0dWXe6rRfs+
MIhZDNm+xBnni9Val4wN5iZW/XDgkMOiCps2qp+tqM8JxLHiHY6A0fJ4bO2M9jkqDkUymFfk/FgE
uzA6VLzI+/2ow5SG4BoAiTRWON6GRkQPPI0XNXf1I65LJviapdM1EyXgpWN/sNACHJP54EzUe9Fo
zMEY4sPC4OtumtRk1mREf+TizE95LgPd0rrbRAloIq+1Vf2Rop0GJ8zsyMqivTvlzKZEdcZH8icV
rX7BC+PbYNk2ghHvMTUQhHiTyRCj0+NH6QtPweiccIVIUNdhc8DughUiWbJzMuHTR0bc76OpgQJW
VVqAcfOlgk91WMjhOw5FG4DtKw9D7IUMEdNqJ+Y4ueRQbw71ukyIcKhtvUmIn4ocyEYca3vs3o0O
VovBVHPDSX4FAREHeRpS4ndEZVWad9GrLxdq0zQBzm+73t3FuvcRazxbLvMZvHuMAiJut6euIO95
yZKNpehmqGzGp+bTFUuFra1t4NOUJyxs1UNRaPYN+P0OXuVbPPTWZ6S9h6GmzollE5Uiw6M0kUKn
br4Ga4xX2Ykjg1wE3Fi4gxzO8oZbXNuBZ2IYU+jPWgr5s06cAWHgQBjgyDTXcrOXEi+Wt5SoBex6
8oeQ12y1DmutsbvZScswE8YENW3skMdrlttKlBwWevnaZc+TJBkhtQmltOIRQoNTXoWAa6PGb0mU
OVcxHiNm6A8Ag0BCj2GAyqbYdthVKL7x1i5Sw+5aQIAqXJcMFJP85QL0L1iFXJ2mENFCNGa44KNI
CxKN2rrE/ArUM3S39TCSA9B30R77tbG5TywGbBvgIJzioCWIOqocM/MQacUeqGsGE7nyDg5v9aVi
Vu4U8RMGnFtl0Y3j/3pUkxpeWT4uR+7nx1G4vwY0PC9ZangvtWBCMDGbcMXTKLV5C2TaW0fOkEEK
CVkNM6Tmhs1LDB9eo7i7jFH21hFjf+K4TGACNN4z85FtNVUZgvGpwAoqG8b6+DOIyA5KMG4aC4LT
bMzRRrMKnPZNcXBH88Nkao4wSfrERiVv0sGrlbWvjf1rGHD73ZELGFn+yMwD0rWOP9yIyjmevKMj
M7hVdfN4x3kxustBLlcvEhfkgeprOuazeKTUiY6RnsWBF2NyjIeqewhzDTVMhQc9bEx5xF7mbZUy
TjbpSMyC29Xblbage5C7OyX1EXdFarKL6Fbufk1m1FhjgoGS+zQVa7yLVv5wNYgdSxYdiDg5cePM
lMMcyXclUz85c5C34IcJ3wY+xlAhcsZDGjmPjt50JwIO8H1bmy5lbJzlNw2qtpV508lYP+hfq2CE
mK05uAsi+sR+0Rmh7Psw/NQa1rGi4phUmPgp7nE+41/aa/wlrUz1NSUqmAtX37YNEUHdoF+pQICu
riIkpxPgHJXWbtHJVLgS8dT1XF9Oh8EaWba5SVJAiYtUVxVRVU+gtu3UmxkbJf5kVeNJRdFIjBjT
bZ42ZrctCPM2fqKt2LUN/iqrEI+Yyu29nsrHjryPw7g0zyI0aXhzVsEaKl3//n1mg1x4vDY9dg4H
UCfHWPOq746qLqlASYiJAQY7US6U1ByuFStaI7GrXaSTHvHrrk66K7bSmRzyYoZWs6ap3T9ElOtZ
BXR4bhgOjmPW+QVc6xpZCDadt6rNv+qKVEJsvA9FJ+Htr3woy87/OJVafBWpjrbYdZjTlBDZetDT
2ewcxqn5NeEG71gcVVr2kLbexxK+30OjzcURAambG/ueObh+IE8U31Q8m7DS2UnrGqhLRmBqJ1ax
2/0DI19Y7exfdpoHyRY0YnYI1fCQrXq0eTJHv4rHn33soewysxeHOmhLuYebfV73EqI6Ct0F6FyA
q48GOkLD4CddZrdyBu8pk5JsCuhaq0iM6WC1Rw2FBKAoHmZ3slDkb60JfVQ5+xlNFojKbITISYWB
x+knLuavSiwHIuO+LWn+O8Q2T/wS2WsLiwxuSclrhRBcxHGGFcXEsuivIVKekylAhgFS+7RjhpS1
R+TQkB+gvTx1kwstvV4jYk2DwU2hnWZ9UnDepo6xGz+IpvwOikHslK53fwn+3OmJVy5XYGVf7uo+
UkYgD3UhbE1sLEZaLwfmE7x4ouh1EIP5HTwOMOvMCWwOgaPTOGof1VW4X+r5u5dbBFKtO5IFUdDZ
Ktf/6/HBSGZAj67KPrCV7lKN6sN2OnzFhv0NDqW517HknfRyfjXHSfp6gpN3wgLBGiM6ZBoEDVtF
4n2WZkz3COgtFDtrTd9iYjXr25r1Cb0M7loRQwzH3xP5hj0Vvqoia4ML6S7P+0uo18H6odW8/fW6
RBHMCWqRRow4ALjepZ3xAXtfdv/aJvFNm+MQO3Pzw8E5wOTCU5uylFe3wPK1qOzPpM874ZEnLTWN
U9gjHsIU7pGxsLbBbYlRLgt79jrCCurSMU8aXxybeOxEx89Ylr2zXsZbi7z2YORFiVOAGeJeKvr2
X5QpnrR8rwNHn2jiYczFjYnjX6pDgKs/XLP+1JOBN295HjIKYPkydU9LNH0KEqs2mlPT4IzDu1bW
b7CC48fCkArKxIPewZwe1NpUmyCGuxdA2+QzMJaB4Az3cQf5DTgs4TYhsyCpFPhl1W7ABX/PkFyE
mvsdF8VwcmLDH1cmm71mVExI8IJx0bbF9Bg1jXVku6FO97yN+Q5JJCLCOCgq3oUJWdMc4pKJNkvm
rewTAmceRoCGfkOY0Maeq2c4/3gG2SQVO9ssPBhRAC6KbB8vUcTsDmBtlUQ3YP5MI0pDbe8xBOgV
gTcNc/ISMX6ifIEX6HHtRPB6drE1sDpeAYuMNPSTg7cZc2WBm3/6uvOygbrE8H/JT+P8KXn0cbSr
Z6s4tosI4tb2DhENEV6FMbBmRNTQCANyCtHDrBlxeipOqqknpmimFjiatSU0cC8xegXDyL1dNw1t
kuV9Yb7pfDNaqJkLE02jw+iL+QDEypSm0vMuiXTeKYij3RQ213sUi6pd5GyTjamtjfSVodQhN50/
2EzQYqR4UOwZTvGdr88OJfK7Sm+olEb0pHVTIGDWH4ZQkLxVrORuRYaVVeGlgUxYNJTVk4OyRU7T
W2F4eDrc+bVevyyMOi68hp9Opz1TISgmzOFV5/z5W25br2e7WD0rZCY8NXp8nsyYxxdW4OJXZwvQ
jZcG0ek+Ci0KYijsO6hUPmddQ69i0heCPKzYUK/fbRPyvMfRwlu7LK6oFpptEVL0VSp61CE1hF50
qoW61v2SHWS2JnNU8w93rHHYs0cDeU/TvN7S63d+/9WY/xiS0Nw4ONe3AJneWWBiJSyL1+kZbw6i
TqTINej3mcK3ppxhPEvouFl2h7xptwikN2nh3Liv0MD2zQ20METcPCKmT1csAQwYqgsQYW8yoE2n
w5vpFD9UJNfIiXHZkkjCQzAJDjE866e3Vic2NlCOZ6tkqeYKb0c2g3vKsDMRqj6UxxZduzAN66CM
8dW2uTM4zkGEhBnzeA8scpuLYlPUjfBz1023NsTeXe6FXF05mJ6YYPFTbph/GmHDuWCOuaJ97/c2
Ayx11Loflq59w+p1hS0T+a4VnqNIBo0hbh06nIPTOeG27rOFaRlbBGeYr6rLpwNYikmXLCdrecAl
/ToPacTLu33M+ulMUoZ9Fnrsz1YrblZbNGwksIIVcnrgJ9kjBBi/RcN4pbJ9pltzd67dtn7hSW0L
M+2PDT18Q6+8w/1mE2ycv7m8kxqFnT8c5gtJfUH/RpaHeVy62dmCL+cnFw2lL/TfoDSonipo+Jx0
4YEMvNQfw/ClpQXcZG7XXpmIEn9My9K5QYh2b+Pl9YTKezrkOfZNVHH5znJI0su+NSnsqzKOnzkn
QsaKjDFsNtuw9Y2aqJXCAJmnVkxOlwkkhA6UnqgqnqpCx/QstUNLuiys9S4PIgMwBhM7sTUBJ6jC
1o+62+3LqGNcULgfSe5mR92giHHmK6EY3blNAKqUKG5UMl77CBEAhUneqh9hWv7U+RFvpDvPW9tQ
0G1a9s/j0HyW0vzU4DVZvX3Wa0vb6OnP0kDCUs09agGE3MfJxv1Fw95tSzrrbZnHW224VRjR6HgM
bkko7jopHLi3fO5HAM3ZpHEZ4Dmjcn71RjEHhvrSDS3oDDM8WjVamCbflp5hPxGdlu96J2sPBhyf
TdSk3xwWtkE3qyAbQuM02r/DKtTYtEVHm15y20qIXl71p63C/N0rGa90xdHs4uwT9rdHggqYcli+
ohT7xbJ/ezXZDmkHuK3Hyh4W4TkBfLuRy0Sae1IfLWhbPg8g2uuSAZkghoThsrljAUr2Gh7DjZj0
CV+ZfOVFsBULA6G4q036I4QBUQqSgs186BXXZMyjwISEPCDd0QipnTMAhclqA2fqrEc/LArWdZ3y
S+KE3+l8MqYOoKOILPceFP0QKkaNOgA8LRp5gxdHz5YjGyIDX9s8RkyaXlqE90ckWPCUM2hAoASe
IocAnoxsKs/4YnxvP7nKKWilLv1i9LshquEqJIzrVMfQPc+vBg22XUi566IIkNqQBm5V21ta6fdC
Hetc/wpbjBSRNaWHxPPQJOkV8Di7PIQMhjitqFKwCeTLxcX7F3qkJTjLfJ4mbAnCmaEcthBBADAF
lkA2ZopqV7UhUREuua+97fSBaTm/h8tCBgXzv7YAojQLYWwrmbIsJz3F11mgkUAmPs32m+VYLYQG
NArJlIp1f4XyB/WHr3cSChRDrspC5pKVz4gr3L2T5S0LZSQMhRtkQuM6ynyGj3RQ9gKXrppo4xVL
x34e2TfCgclKcSa3gm4NhQ7IBEI5ojPxge/OJHcFQtwNp6DTQFaipo7pOkwgdBaHhobtghjX4ics
9nmjr9+YXXvFppnnB7MMRZB0TQNcyPxymQc3JL3ZU+lHcfYtrxvjPFf4UxqN/m7I4IZoFMlccw6S
GeRgLdwy6FFpq3bw0G90eVzSet5s62TxDQHuKVHzUeTogNrO8G1t3MTFWG6J1HjGgpHurGT46bT2
y9JDpWLMv6vr9EgShGsVDE1ZGzF33AIJPuoAvVxw+KeqM30561nQq9JDKWPu03Bke2iD6hBWt0d+
y67TGG9aG8F459VRZzaZrzKHMF4fUqEZh9Aoj/YEoxCdZbYj9WzeRJ3xi9UvrIIacEaXgrpbyB3U
0xTqw40OpyXGedmiMSEmwF0+mwTkXxU2PUOv6V1Wl4iMCPY34mc+QtdwR0ffq4T3eVENH4h/inVH
F+Ib9YgUJRQsbwvf5UuIipluUP4Uld6EDGn9V0YJj76p4K0IVE59lTuMgo6ppdXPsiifUsLlT+xv
5E6E859Kj6fAKuUFJCBgNsU6gl4VomrMxZtVYm9G8TUbm00Y9iJQyPOKfHiIStfYWNDscSIJ4rPq
cadrFYtm9ha7iCCTlkHKph4LP9Kij9Z8Lvty+V4XwA8SX4yU1qNpGvskreptRyIf00kQ3LMz6uSE
eQ/oxqwdO/HJL6DJDKV8L/MZOGgHPV2fkEanNPe2CdagS9juFuuroXPWJBNza0NXasd+8XU9/aYI
lXRZH0ElYr6CTNQ1CDoK0+85OsQ9Eg3adF4fiMis7tmK3fjMmuoyIjzE/iqTvWcaZ1eGb7FXhTvV
O/s0mpKzFGjcCzsO1ik+qToIY1RkbSFsYMIhPMJgY1TMY8X5EGc+uqynps6voUOGmGHwsnFFGyLu
azTCcpNT0Y7xY1vPH+njpMQvIupYCNTl97onk1EfvM8Eyto+9kiIiXMIK4uxjiGLM+Guhl8OPe8J
1GADWAhswJGVwjMhdJ1Zl8m97LEKo55PXgHqphQeJrFTEXNO3cYlV67vxIkamrMPU8fdv90Av+nP
tfzuOk6/Alrqk7PmHt4//PUpRLeNnIXc2QleH21uAMDgVSPpKMKtvQ4W7h/uadF/f/r/8XsFXrAN
wVu3xcvF7h5gfc+uHlLdIY6PPhOTl7F3W/dFpyXMKlL+VEu8x0obv/PY77+608bvv/r7wz9+7/7p
31/xP32ZEBPNQmITHSeMjJOmwbbdtfE19lLXjwxAqXrVo8ybw2WnAf3NYnI9y7j9LkbxFa25d0ma
jD6Bec5GNO65dGOmI1Iv9wI5MhBW8SXgA296MCfUSmiI6pNrDgwEZ9auqmdaOA7pA6+8A0esuYdA
jl7Fi6frqMHoiguxK0k8xD/Ws6lkzAHvhbtJJeeIP59jdMfoWLZqCRi2hZ+fBlSwi8j/cGZOmMc5
5lQ32wCt+oMtyGgwjR9RahH2HnYEIo9MkYyUU9ICBktPyPCdHLLQ/HA5Oo6h3JWT9UmI09Mchc7B
oYVfl9iaGn+atTSgOffwmVmCSoe50DwSoRFfWy+1mBmCqxwGFEWmJMBzrShlqL2q4o+OL/9lND56
Y/4txyTe4Sf7HjXAUzJrPlhdX5+qLEs3akJXs7SEwbTuIauVAGlKZz9O1dcypxdqF65BvXtFD81c
euEomN38kXLBd+mINrHhgHM11K0g0XjQbqiIrB0P6vvYShCQScLf0NutaSa/OgYUm3RO4L14QxGY
rfuNeEWLtxqoIwNUwJZ++WotxYerxpepoHDQiUfmreDlaHqAnYkoOpPoZR2SZbFPltXYp2E1TorK
/YZDRFHz0tFNxQQ8NXPgM02zu5/a9jFXpJA3nqNIcpEji+EvolhC1u38g9Vq9aymlEHWc8QEtnFg
D1TT1WRXveHQhPSTc9EAuydLYq48CIhT8bzM6iX23I71ujlA7yUMQzMm5yQLqC/uXDR+Z5fimLJu
yRLGqaOXH2AcSb47ZulFMa+J5hwonnl0Yy8/z2Tp9VkxAlqixxuqOmN/QGxXREiX71U8F0ZUmGfh
LG80ipulx/8TeWMc1GF7qusMzTc5e/fHT1CkBclqp09wTcPyZC6zpPMu3hxCaO3JekpHdG/xqwhR
Abk6Fp+Q9SI6fPsGQg4xAOOn+z/k2Q+W5DFpIyPnWBI4zcxgiFsZoNuYQTgyi4UJBkR5dkMiIYhk
J2MmaOJhCIaZqAxbn1lamWzVK5K9bI6zx7RMT/DG+X8HZvqYaiNHbgkUOjkkqTBYzEEMMSkk52RP
kfcBMf2qBESfwh2Jpakp3/IMPF9C4K7x1k92ubW88EdXGw9WKuGgOR9Lmb9P7YCmcaoCZww/rDAO
2WKn6mUgRlgHDXVScUFXw8pMWALJM6knnQrfjUbpe8dKGe4n80dW1zMbf+ZRA74wglvgnrh6rL9U
dvNbL0hIjLP0hhHL3ejgedIxP4ykmd/KmM2WWvJXx3W8i5ZTr9M++A4bKVbTbnotsjTQtTDea5WI
L2kvveNUJvrBK04KeMNDNZHFpMgptks4yCFGBzTe8dVQBu3MD2nmUOCXHyX6orlxbhOjnIiNY42o
Y9/N8XO+dlGjA+zLXNAtuGwe2DumOxZq39ycOccaYQcXkq1DVXs/U9wHqLkUBBA3n0/m+vLrbUb1
XsfTDmmwI9FKnWMTp3GE2WmrU5FuQ+qMQ1h2j3Ek2VvV6VtaA+D21uQR3BQNKGSyqLi3o4XTz+T8
MyTAtQgdsJJsHebJzzGvbLGnebQ0dsTxzy0bDyQ3eTBhLDWNf33wanI8R5O5QZ20l9IgItdgE+Fa
iILy5khWWHoKe1NnjVA/D4Z9JLp5xIXIB1UjULH1NfrKDV+nbJIbfAewSUhl961h+ir0ytm6HlLn
Ri1nSqYKwmYPV3QnzAj4IYUizgnyxRlYn+Tq/Bbrh6UCgmf3bBbvyBfDTF6Xmr9bdICgUmkqktbX
pqf9MpOsZLjK16AAoLFazzSpE8/muv12TMSrgDWZ8NIIvMZi5zm0Fxd900dds8GrEZqV4fTWrhvs
ys2ynT5mX8il4uNA8O116FC/O0owDEyA4YldsYTJEyLjfjtpApiGk4n92MmOW3NiD6CDLYWxrXaM
4+Lzov2ZmdfTSYiz7EgT8wh0wzRttL9dQPPb3IbGL0aDW8V6HxWLYl1HjGWPbnLNREPWE55MFBkl
dZm6FHz3rVdWt9Cxf4LcfgG3tXxoVXX2nHH6XVhEMz2N9hJ/tAU7bYxvCRucGnWyS+ooW7tXM55X
0PC4H1Im+DOWgQXmzNYz6+TdVN6HNdrt19y9OWC58lJ/inoh6ZZGeydK60+4xnkTv0VeeOumPtZ5
ekOC63cWXpSdQc4ZM+/wd7YIdNQ9YeoY/zZRtZSX2UEi2hqL9+KsEnCvat1PYzz2dffU6/ZNNgn0
sjbK4DK6e7dovjOjYnGVr24BmPAo437Y6ZOYkvhb2RqM0Un4TVjq887gZHOa9IeZt9HZDlFT9r1F
PE7HCMGOEJVkVfVSoZGrQ71DX9zptLPNbUQ2Kjxr+OX27shV4rXf6picZSrbjV3e5Kz6h9BY/GY2
IBwlRohWAGHX3NQRDhgDUxQ/Rxk7NUFSzGDN+bdn5Q9llB6qbBR/TKD8bovkm+Zd7pORJ8pTln1V
LvmwHIUKDnKbvuD5os/F0/TbjgJjAcm9UOHunGhR5yi2ccwo46m1kWpPLWtFR8oHU1WHuRrJA46B
zimYZCTfxoyAGbddXKk/98ilkS935SVqMrarKcPUodUBjufK+OhMED1JZjonZ11T3D8U9ISnjLyl
vr6UWVpfijaRvlszXf3rUwb5B1BuUGSpVWbYA09uH7/HMx6vwmXDo2rzlrqhvbO8AT1Vk9R+rjWr
TcTTtllMypNmO5x3U+bbUw8uIZT9sXe6d8dZMvIG1+e8ZnIjMkM8NJn23Vam5zMHKP0+/mMQnskV
Ob+yDhroUUGODwK1tM06mNAKIukSVI5dnSFyzReQVwTnDegBrHwkWWjOntyXUWZIiOwSuF2lEEh4
U75tS8PvRuSYmDcoiU3BLKnGNFNxGAdaUbq+G2r59l/AZE+M1aKq/A/Me08V+Kbuv//TXjFef/32
8YtP2dAIGz+jiW3QdDAPYlv8V8OgisM8qXvy3KXZYeJZOvMy9PopMXvvmadrT6hGcsqEBRyKuY0v
BZBHkqEoHktMKZRSiNnzOclRtKSvQ4eJuipy85RkiRYgXymKrSvhGI619X+tUFYem9uqdfJdVHcB
VN/0NFPCoxjI5bc+9wj98JRxtjJ0+JVh6gwSdAj6PdoWsw4/8tIaLx2hCkdTWdc6XKLL3x/couyC
PFLkiDXstQR10oACTid0eWG/1tV+rRs35Xjh//I0CmJl/vk0upaxPpuOC9nWXANhfv24JUxZ//s/
jf8aYwwRi9lHZHE4XyS/Gh+qTYdtZqVkoJFWwIRjSN6X93ru0Pw4ubVjjG/dUDvayEHyNWk3t27s
X7srCaJ7NAsYWESB/YVh9wtvXMw4Cjbu3GnHzCOVk5Hc05SlkiCSvPMrKX/lRguT2UjiZxMbIpKL
+DNvczRF01K8GslEAnMFQpQj2tki/wwfHUMdXTj+ZyShT72JT090zRGoJFoAZjGvrmB//u9fbhbe
2X8+T57lUgKaEpus4wDE+9fnqbRUWMXoAgKoxrupLAbIW92hHisebmrOlJJ2ukVx1J8HHSlrPOzJ
Q9EPo6WSI+Phx5AQZWLWiSmc8za4G9hSu2+IgoSZXbBv3H7ZdRFdXZ+sx/l7MSWPk15MuzBDy6iF
xYeWpsOLNoozGp5//9j4f//HByd5gBK5MIFu/3hwsKxVOSzI3uU9kJM9q70fKyv5jGtyJURUNbyV
+EGwvRJ7q+mmTa0l2k8XZm04VBTBbV4HIrVzvwSndmZ/OgCzV/r31rPHndMWjLp5WQFQIcKG0VV3
JZA2/5dfZXb86JhW/zirtARElfW/Bo5Iqc/lGzlv7d49IP6ZTrhyjcel6spdFOnOR1gXx0KwjSsn
/VXv04/EHJLvVDfqkOOACQQ0uVuOEHyDFgkh5jhLJOraG1Mf+YJVAmxpmgi/pecgh9aDKcveJJhz
eZTWDlKhcTbjp9Y1l00TGe4Llx5MBTYEY5PHD7UHbJdmlgMhxEvZpgQZdU35NnRy+D2w7ALS8Fmp
eUbjjhTUtG/9gI4hc+yGZLhevIBGYDwNVfvk0lATF4GRtGiQ8zlqkO/NVF2NdrF/c7QGTD/Ds5QT
hlpixze9cqNvaShyGFm2fMRmh+NCKwJMlwn3BDPIeM+93UJbxaIy7rul7j6wvSEc7468d/Hvjl7/
YKa4XMTAdTS29XvpSPBLiBTQYolTGttF0FvtfLB7pJhDagJAr3rLzykz4rAyPv79q9D6f08i23EM
27E8U9cd45/vMBY8iWbhyQ08BqaBjnTZYrR5cYa3fDCfEgdSmIha6TNMNM+5AdYkTrIoQEJPx+8S
T9KuO8dEN38WNnNewe7u4OjsyfXZZtM7z7uFIMqt2eEUUKuqfundjdN3xZqp4ttd6/pWReRsH8Yf
CNsQbTAd3Ypiueg9fzN3RzuAPPW/vPlWe/0/DhbUFLjepAUc09CNfxwsmt1oizKdOFicimzv2bwS
3UGcVK4lj5GtzsX/Ye+8liPHsiz7K/MDqAEucCHG2uoBrukk3anFC4xkMKC1xtfPApidjIyuyul+
H7MwD7ikO+S95+y9dibIcvKz+1w4yOQ7tb1nRnNSejjVY1W359rAYwnlm+6P9K8ULzHnYqWOTAbP
ctGh/vbTDuXgLISchjcN95+rKzgA/Sh64CAq1g49sbiqr009uBC53FOOjrfJ4M1x5qVcJyKVW6Ik
a/pf64l21v9jFWjmf930EAkM6Zj4Pag+kmL2l5Or1akFjmAI+J0oOljcvn3VVjr9MvFsWk1zM/lm
cFH64YdloN0wwuKJ+KV1ZfnDlnA0CnKpU7wk8anptLsEXBlxpUK/Ty2Y6SV0SZuLyFGWVffkhC8e
MoVz13fv5aCqe1GO+NwUQ33UI2uNIoUjrY7wq4z5qdHJ+gCJJYM8ecxovJ0AajwpfhOuQi+OYKVV
7Z1jAbDNivuWitC6TIc5CyY/J4XanypayJeDP77aat0hM023dTGiDpfmYz1G8tQIwzhxvnxOjFAl
v0BjNyWn7hb9kH4Ja+BalEQ/NX6KPaRXrlpcRavJNyRRKVNxqmnVrMkFvFq0JVgCDnXClL9TB8iX
YzndFlK7JbE0P7ZldavrDQlNCKJuUyaDhTOhOEYvuaPXelTyAs9Jk4U7u5W4KQCot5NDQGZJq6BX
QZyM9o3UyBZVTAJaApJlN72CIBWbol8YKNCtwr4UslYQLSF/GZCWbal//LDgvGxwU4Pyh9286tvE
OyepdqLikOwghFebwkZJXGewmkKm7xD80hJOtoX4TlPibSji7KyG7R7JKfK9kHm5N1HslhqRXzCe
o2OdMek3FYrmMrC9jVZqAuByzKngkcEV47+Eip4SBLuofpdaQeVrGpFyTd2Laun1bgoQoeCMZOzX
YnAsSFykesK8oZqCn2Uizug2rzQkW6eeVLy1gcPURpjjkg1fnaukJejVIpd8GCm4hKMW01ondS21
UFuMIfBzs8lvkmAgZ8LknYFnMlaf7EeUYq5uMe9DYWpepu1Ig6fwlIe/P6Fq4jcSLoM60xKWYWq2
oRmmA1j3L4dVQFwG+fSWsqObOqxmE+GJmAZvhaIbTP9k/OiYRN9mReStR61ONoVlgMkJtNcus3zo
CRTuFNJdrnLHGc61IoIDGJ9hlQbOvXTscF+BLNh2Vq/tdcKZofavSBdIr2ROLDGJKEj3yq529SBp
rh1PWTnSzpngnYcgDs5zu++GASneCk1YmzBD9evRnLdVEe3sjsDAtOl4n085hQS1hKuQHl+ZOeKH
Tvakd2OVvpJGSts81widcPI32uZUqu38qg2CAnU/+2MoNetaJE250s2wJuqvitxRw7qdjs1T2gvr
3McEreE2m3162zS4INmr/rDG+hA6qG815SzEO+WLbq/kdMsJLpwYRFxbjHC5kvT9HngI+hMzWvec
kDfkWNUoJU1JX8qb9rrpnxuipncKUzBac+MB7oVcLz54aR11k7IeWbDTPqViQ2ZG7zxio72KxxI6
hXGTTUAXGHjrF8GcQZ42VrnHPj8nzIKRN7BhuxOxLac4Y2iOMOkSHeZKW9K+MXpVIO2ReeQWKdC+
Sj65PYvaZiUE4mr0LvI+wnlD5ctO152HFjOKSTJw7Li8DtGDTGArgAdhxkMlGflR+uHECAOciHCg
yhNHYeFVXPbY//0x/B//Mz9/zd7qf/4H9z/ygsalHzS/3f3nfZ7y7z/m9/z5mr++459X4UcFMu1n
87ev2n3m12/pZ/37i/7yyfz1P77d+q15+8udzQLouWk/q/H2s0YKvnwLfsf8yv/uk//r87+J+Znn
XX/D5c5nzM/6Lc6b3yE/8xv/gPw44HpMcDyWIIRBSo74PyE/mmr8QzVM21GFtC3++yZzGzC7VRXM
iEElT5WqxVniD8iPIf+B0AoYD29jcsjM4H8C+dEsnbjUX8Y6Bokbhm5hQOIbgrjSZqr4r5Mow7GR
qgyWuNRdkahwB+cbRPg6oy594jRlka0ySyWVGeLVLYLP7/vLg41KwkGHTnS9ULTHCgntSlYXXWpo
B7SLwK6Saj7H9aPuSqMdpg2yb3Co1kzNrkiP2w6BgmALTupy0/c24JdQ75wDZamlUelXDOO/ENjL
fSm8oz6UcK99EqhLpvyoKW+zjn7qFKSP5ONB5tJvVT9R91l3TbLphFwtRGpAfdfrTjFayXUW0RnH
rf9ANPF9qvYtqZHpQSFzwQE4RE81LrYRTCBqVkhffcO+6aF+GF6ApnACaxJzJS8JxQINlLeMS4x9
o2np2gfbv8rxItEILj90TlK01qxzoTOBsOPbuvRvRrV5SiSJXEIygtCTaAMrgeCJFJuZEobCNaV3
WWY1BrLQ+UkUVgrwCy0l9dcmpNWfFc0VRJC1nfZXRkO2mjLJpzIdT6imbjQmiZJ00XXSpzcZwLVM
eMCM1FsTTcDWxsDqkGSuE3K0HnyyXQYwLfMHNkH9xHgEYSRqpCFDV5KSZB33sxFpzoRLwwJvicTG
RiKU4fbZbY7GgBwJYlcIfDMi/TJostdi1hvQxU5XsZl4XEumYxBWL4Vt3+OOv9PK6mzX1gNmtUcC
MUo8QxGRaiacJ4/1zrnMKm+EAv8M6URsEG42FMeeq8Q68MsfZYPsJtezH3g/BwjFtJC8DaZRSg39
R98jGdbJ/EhncXhMumW2QbFKQoLEpBAC4iy2uhoOGFA9N7bMQ6VSGKs1kki6THqb3Ch/CsGMa1Sn
aRe09C39G8cSp6TRPmXC1kqK+7RDptRkI3ryQP6kxb5Cr3iMGp+WjTUX5/uCawA/GjPS2mFS5I5W
y45XBa9hX9KusvJxW4lG31o5/peELLreeS8kqWxVX52y7LlXddR+9CpWxILQqJP5nfZEVbNED5c6
tBLMrdp5l/rgbOf9qVDzPSm2dB5H0lnVOliJKTmHySHrlRPlanoGKKUt8yQ68B/6JJmyhKizqBvT
JBt/TNpwnZj0HH1yslubtJMmxk7R0g7otPSmGkb8tmr8WGnek545102L/rFVR9SriqS1CotAKcQP
o1HPCnaSRqP5FWuYge1oL4nqBCUTkPtmIRQoQIj15o82r3E/p8JVOg+1RJXc2SqFKsmA2ZmGk25T
zyVnvFwLPcRD2K/K0oSnUxvnzFpii7xrmZT7FPtR6WQ9pJJ9pdf0lUYmKCK8quzmvo8JFEscIkYz
9mRTNGRgmAxBG5+aAzlS6ELIPO5XTRHtq7u+s9nIFsIAnC/9yDCGq/i6jU00+tK/aQYdIq56DCjM
slLVjNK7HWPRTYrxJ3/gJQ2NsxLA646r8B3v3EHtUnqi1Z1nRu8sh9Q5TPKnMJ6RjNTGhyLs4q3u
RZdh6TN1X3ew/joChWkOE+gsfTaUoHavGzjDBLlBKykhroywRzAQn2oNloBf/owawiSda2zq902l
3hKohHpQ45juIv3cBleEciIjSeobUw8fZ/K9UqPGKZv20Cu96ap5fxbZeGtRmuEqwe4VvXY6GBCM
Bj9ru2FED83I9ZWBwBn1zonYmYVEDsXk51OV154z4p62T3USfnraoOF77W+pTwR8yeZey/XWJYEX
Oy4MlU2AItKeuKQErXfXBd1Hree3atG9DgVfUp+ya0MgBW7wnPHL17ZlnAMnO/QRhXKrTd+UoXrQ
eoLFhPGQwzCujckGlOiWGr6+LlFvPS4CFswK0Bn3fU9IZhj9HPzsSALWVhFFg4eHq0lD02eFYBqg
2Brca+NqyB8iUAMiv2ZsjhlCzrbZ7EHl44VtRRvVQ18T6xgOU3NTee2unFbOhxlxrmgZNNvyYxqN
YYMvig8J6VLRBN1IUn/QOmQ24a/GNdyho59kswv0iVztT8ubERNEjgaT0QJ9sS490W2doT9aI3ia
Lp3OoQciS6025C2WfCfyd1Ok2iJ5C3ookP6tOg8P0+ZS1w9DnJ6N1MNyaiHIawu5qVoHkz8i3kZD
LZzdJF3yiZYEKQYKNacb3mx9UNf2kJ+7UluF89E1TOUWlNVsrws+J0mVvJfomKm8ILQlOwsGmq68
mjU16Lh2qNAjefF7IizjrF0xXrm2M++jy0CBg94ioWp6b4T/OAzhrW9TyOsilERgp/Yh5Uy3ttTn
zCNQGLwIXkJ7PAylDsgKhh5x55eDEp/HgOEE+U9MX/HpK946MPudKqdbjckZHlwiCcnuqMyBz42N
K1jDhO02WMsic1/0GsUR64kmQ7Ca93ZagNquttGV+NGIc1a8+MTEzjyG91SvbrA64K2MaJ8/Z4G6
t8bh05mzTVHIo/57wPFzB5bbR3PdvkRIa3aTTfrIpOMXBCKQY/4tfVK9ODUcyJPUahsh3JDf6Lm4
NabgCJErcDVCoARRiU5lnrGwItbnRXZ27+AFob3zZvSCNN4weiwmdkQVoTRKhWMNBHRtyYLzHS4z
5jtkCmY52YQT8+tMst901M8qr+nQFU2Bayfls+yJDISGE65oUODbh3B1yZBi1ecqVzf2EN2odn6W
7M3CuECaeNGZfGEUng/OkB4rZOts8ZdQ68JDNJk/ghhok0VFNeqVd4eWxaqQJxkFzqGP9asmQURV
l8lr00t1lxdMFGt918W9vVJVCCc9lrGdAUD+GEpB/CmmgCLM7k2qDGuELm+6Ed0TsQp5qCo/9ZEi
l10+6LHqEHbYw3RJkks6SsL1MNwPqv6QdxyuQWE/WkQPF/ZD2CFY1S3viVS+YCOD6kXYyYn4sWLt
59GtmXqfWUZuAYYNLkERKJeR4jWuhdDwVqEacr7pG1dPh3e9IPNI+Op1ob9PueYaJJZqDooE6yW9
pifHWADlAFV1zoipUd8Tt8O8LVWfyBXm/NWxJ3joubuat6i5/QSmzGTwY7kqOBaKmv0FCrYG4BPR
bbAYV/S77zS7+KD0pTvqay/tH3WApaSu+8u4toXrGPQjg5SY8PwBTxPysEA91xik3AjVlK2j1hXE
Pblqb2DHGATuM/9EV5buz6FVQ8ZHsf+S6DH6DP+tjKfrQI9uac1c47i5ApNILFWqHvUaUkSdUl6h
bVKDLqPxOzyOGZ60dCrvJlt/zRTzmEu0LiTH3rWJeZlr/MZ68MgwJV0x6s997j/JfAAEFAdU9XTO
u7QMOP2tlcy4p0qhuopJTZ/Y4HUWDs8ymjxOXsXZY2DNT8FpOkJEAFLIRSjwT7mkrjSkO0fsZYJg
QYP/RCHZT+G/qPb4EeGeVX2sKBVliC16B+Li5JERuWKkNhWGHEzDuC17754aVkNsoloQRRxeqc7c
bAyIMLO6m1xHihLVnODGILmdu7iu0/j8gZkTgwvgje7WvWkjeCUSWsesBJkE9uVTrM0SufIjq43b
SEGFSPrD22D3gIG7H7TWP8Vkzurb99DBNVeorKvAQ+ZDC5EuNUUAp9t1RkN+m9dC20h3o+wvmb8f
TSE9wnmqV0S/NuOOahvmO2rqRR2BxQutZxGlR68sfwYNl9hRS157YYMmtveomHz0zfGN1hbOCj0m
eW5K6KpZf6Wp8cnROszogfneJJgGMqvdTPF8wRtWXMfzdraL9tXsrUwPtokGa1RLLv/tHaK4dz2C
TIeBeccJFwAbqkQME7FqMP5H4otrYfjghHOrB9J1vJsePUaMjSBrUFDkiG3BksVrKy5vkPVgGqRI
tw/wUMvoYTCy+9H3ufyvCKjGNpLCDyA7Eg/orLdRIoATgpFyK6VbyoHaKMqLHHDMFFin3oNEiANq
TWoAGryBSVBNMqZNSJ5oL8u8vxOoeHGM5Pt2EmtbdT4Mf7yt9UTuq7Y8j732qBY2zaroUkFvw6HL
AWZTmMfg6CaQvqapT1e9Ig5dyDFF7ibKEe0mVuxdNYDtjqfwMsg4Q5XOo9AAreQ1xUM9xFGjWsap
0un5NNpjbAUb05YgODpCVft0H1npcfDuo96AHpTMo1oDPIwZcQEMqZgq4VWLpnUL2qVd6TlK8JFz
lOPQ7PBevF5rDm3qo+MLkBDeKyp8qoxivFvP6jkzvdR7NCxeaj3oRvBow//Ie+u6YL36BWFwefLZ
0v/Uyu4yE0+G6D7DwPvhT/0z/IL3NjAffYPxtmNfMP8+AxP7WcbFjWfbyCDDYjdQEF0h8yFiEw+B
Jj8gJRw0bbiswhMNaCLAvXxnkwjiQljT9HZfCgYLQ5pAuevHfBOa9I/8vLgnivWiiSjIxRmTWkfF
sUYX+y2FGsXBOSjM+IKXoDrB25PQ+LnMOwoUsjC+FZNeb5wx+IzIwG39e8l1T5ibj7YH7I5IxNpj
gHAX8/VyA8aKMsOySFgGbkFTCzfL3TTFy1mwr9PQHmnmFFAY5pCtxU7czZUIxz8FYYmMJ4O35hTF
j+V9yeBTXK9Kf03B9j8/O5//PEH1tKxMckyWFy6PDdAedpEyIEzCunqxPGHPRY+u05BnoSDGdSKq
N29+bLnpOdIgVdZgeM0od9OyNxFSlJCTRjqdG2WOE/OdkJJCoPqvXY/00lmiTRYLdBPXd91I0JEZ
2yeKnwBVvooxfRjjY4rdBrf3Bc1XAjcDFMHf0TLZ/LukRGmsSjJnmnkNLEvFAmdfFp10SOm8CLhU
7LTOkoCGKASU+bI43+SKn61jZVdS5+bi3ZOktPyspFaMafPL4vJui2z1iaMWIMjXIp2EjZmZ4X75
e0Nd07Ct52HdE9abi2XNfa2lkCTXXM7q+zmuZFkrccM1v240qi7zY8v6X96xLC2Pfe0Oy/3lRk+Q
BYM52Jc4Gpu+vV02/FdUz7JqvveG5ZlqQItD02lCjsqqWL6kWBD2jZ+D5Gwod4yyfG+GGox8Qs93
xsAbmdWRYG3o29TxJHsdJZCsOfh6sM2mHHwt1BhOsLxwvkkj0yLwkqBwv6S9iq4+22O7JYiB0k7+
X/7wL99hWUQNkrmaCGbFLF/xa+uFAcLRrNPFeph3jmDOkGsrYA8m0KvhNkmQ5SyraqDcF4NJ+POo
sYXljatl5f2+BvUyuMa3ZCuwt4iaR04WAcBX2lQlVY3jYbnhELkQ1gzan/eq5Svl2C8QonXo5/ku
HW7hxJzUbaFKWF91yoHeC2X79dL5c5Z3Lh/2bx9z2mKi50Dq+LIn0NGnloBMf/nK4KysPbAJWo7/
eZDNL4CaxgsMhsWFP9JJYOcdWtnDN5pt8uUmsyhLefZ8pP3bv2vmyQFkd0FOgY6Vfj42lz+5fNsp
usICC95Cz02sZPOesByay5603P1+LLeMzXxGkmKyNp5FCmdgJWfLVzjDLK9fbr6P1l920a/F5fmJ
Mihk11lfy8r+eksTyJ3y2NTZ9murZqVf78iNPnwf4cvPW96yPLbc9ee9UO0AdxPOtAuscLs8Zyw7
+/KK7/f/vgsu95ettix9vWe5/7X42/PL3d8e+9pti9I0OQLmH5OnjKJkYkAVBlSVCLJvk3GlktX9
tX6EI1vXF7BxRwxkNUxiWTMbmrd4D0OInuApm5obKwLpltMYTRgGYr5r+vgms/V9X7VHOafsUGu8
wcqT1xAooIMROZtjjdzrCuS2Umn3ygh8YbnJUdRfVFoFlHS5b5GdjSlb9dHW5BbphwJzs511hJrD
riJwZn79v17MbK/Y9ra4g+49IQW5H40oOPbzDbk5XAWW+54wkXUui62AwhhWs5RpgDOBX9M/Lk/4
PhcK0wa1m3KGTufDZ7lx5l3z++73Y4M+sIqXp78Wl6fsZbf/fv3fPP/9yeFg5XujEtFwKYdq2n6/
/ZeP+1q05q/zy6Nff/qXB76/4Pen/KvHvv/68uxgylcS1+Fv6DWG9b//0WLeOX77+GmOvCvC5uHr
475Xzm+v++Wrfn8MZOEBmTlzqeXVy5+P2Lm0RH0JMrzHQEOpW/2yOMwJXCIdnX0LFlv9s/2iDRXW
7flmeWxZWvoyy916iLct5JWdugQ6YW3PL8rZRbrcjMuDPqxgZmi+D6pwvows3i2+DCf/7/txWpgr
ClUMQpfz/hIastzQSea8t2SKOBWSpVzXbpbOjEx7rvdLnInKBQ6JDpOaJeykg1vHWMyCBDyPHey+
jC6Gr55OuQwhALT7eyO2N8yX6QhlJN6rm+9MU7UFoBNmJrntc6AejkPW14yo+Da6LXcRM7+m9A42
2pynJeaDdlliJLHrg6miUhn6Lt31EDxMy8y8ylRM78go19kMA7JnmkHx59Jvj1WVClMu6lNqGnSw
Gg3u8XLTI4C6+HosUocdiOuVOhnu8lxnOMYuKBlLztsTQ3p5sSxprJivpeUxhNLsAxL0wjhGkH+r
mtGvlLj0BxCCiNHm7b/cNyvx6OW5t1naa0u3jdY3K2TZwt/dt7Go4hWzayrG87iunG+WpWVL//YY
bsqawmD5ES2X968O3NfysqG7jJpaYzur7+ya746cuVyKvu4v48uJoRcBlfulGRcudsVlcVxMh92c
3haH5Sde9wKfNlvUWDJmv7fo8mCU5dRmGau2S5zZFFT1zuQsr0Qg+4x523pLAO1yH0AqrNo0eZBz
KF/SNXl/LPKoOYzmi6cSirNkCH/f/KvHqMDslbDWdoGm1xdL+s9y02SUAWpLJzMAscEfT5Q+YUM+
1WWoCsa68ovmYgrfdd8pDtQg5aavu2epzWliy3byl020LOJEe/Aw6kJSnJODv7fEsmG+t05QaUxS
LfgIyyb4vrHmk9P33a+DsjEJ1Bvjz2UzLMfgv9pUS3Jwn4ti71PuWjZKYTpbo0jNnT+P/L420XLk
2VEnVwAdaYnMjhtkRiugVuM+9rKESKWZODWPzg+E+MLbnOEvYVx8eHQSNv28nnyN1Z7Yc4Dzcv9r
0fGtjlR75s/jvArV+eZrff95VzOAhoA2db+OjIj0xDq2n5YT5HLsOOOA7m9Z/DqWcjM8mDn1s8Km
NW2m9rDS2fowT3DEBoomVipCGmZFIt4PGaGLS7Lx8uw0nym8DLeSORWPy75UGkBe8vnm++6ytDwm
FYXGAwOIZU8L5tWgzJ/x/6UV/y1pBfYA1Mz/XlrBvPqvYedfb/hDUmGr/wCs4qiqUC05pxwhC/8j
7JzcJFIpkFo4prRnbQRihj9ykwztHxQx6N1ScTX5T+p/Sip0+x/4xFQUWbowNUuz/0dh5wYf9Iug
QhqW42i2kNIipEmDnPWbet/rFb/D3yMP7IBryzbGk+cMRDFIHIipL9/1FpeS/W532m3hENyROOS1
YHZ4Lh0720r6PVTlfG9TGd2BtgLFBp539GjaxnZ3TnL8HFo/eBc5/pJ9Bi1bOtVNoZkU1juKqQRO
itXk0XXTcZD6QJUPU3SdN/Rhx4RuslRf4hjmjZXZHPX3Wb5LxinYp9qsnKjFhVa3YvPL1vtDQvSr
L0T8i1UikLNI1orQqbH8pjGBZlp5Wu8Yh0mxAE8LIPJ+olxDIh93uaLszEzATawLtJ2TDioQd8YU
vyqIVtdEBFCy55c2BeKvlobgFPmXTqHSpIscV5D9sMU0jLHQMZ+xZhSHv//uGpvvtw1qE5tjI9aT
JkIc01jUwr/YMbyArr/ZQor3fO85LSkFFzqAg8EE7dU4GJYm7ZT1TxkzMeylJf1VJnAHo7Kf8kjp
d1oFz23wqbz2PSQNK4d30Y97cmKAu0eaG1lyLWC7UusBK4laQxfUTnLbB1FNTbKWyVFPwP+kqDQ0
Md2EWlnTEKs+U4g9Lok3xzIJEQrmw3HsfMp6Exx3AFDBYD+Lzn+wioa6KSR6dSJ0C1izFkcgE+yz
H+QSZ1HbbhlcPEyXEJ0ncJfikCoeNGZ7wlULp94AYa6DQcaDPA953qtgKt3ABICNWqe0jVXK+1Z9
cLIVrdrUyEJdzSRdyWx+iCAAb8Ac1o688eAnfr0JUE4nhvlU9gOvq0vgZjjITeWxwFdOf1P5aNoY
AaHVSAxP7R4x5TzPc+jyeWjrcAhdlqAq3D6gLYpy6gD34D6ju7+qBsLGGj5EyX38qq1xgyDwA95w
5Iq+21kR3CwY8m/xeD90cJDiwXizg4NGI8WF+3EOpQ0MqjBwsreoQ9L6GKf21k+il2mCXO8luKcq
yt61gXE5TOur0pj0rRqg1ZCT2FlZ9jbFIyESoDPo/JbrtqueC1mxLfuwWJXtMJCLI+gh2Gvq98eU
hGp6IESaoR9JVpCV9BO2ynKlAYf0tEtURC315jsblMzMDd2AOaAlo9Fv6IaL1GrevapBY4tljBbz
NiCMTjHpEae4htYeESZbiks39FcQoACzSLuHqoPgn5TZYzEar1VTv1tJCb6+fbZsBMpdk/2oo/BG
BPhbtTA8VTHK4rDtnlBIvUxypYAncRu8MqtJmTY+yD1peMdiorY0qMazFc5AK3FVqlOFKFPswtEj
qLcCMlhoyP4LMoZUAISYOmwauAY5SkG5BVXvxk13GhFABKK5DPJq1yCItIf+UMfVhyVu8N1dtE76
UOPF2Pjq8KZoclO27QWGqM0sqM9t6vD5NLoDrWXQLiWWRwv5F7YwJWgPkvRHbBLBylCNJzu27udy
l6FMl1HBDASiTEoV0UcmhjCgRULVhfltZNZvoGFfgqTbkVqxlRxJbha0r40NnIWRQW7ReUOfXGsa
6T6AzFwV/A1mME6s5v2UM+eykncMnz9BUr1W2KIzQ38jhbqgTMgJ3aohOw/OOezkc8T21CKoLl54
jEuSWKryASvVPJ4/W1J+AEEqiF94M8Yepj7sC/j1t3ZUXEWOwjTEp0IASDkxqk1jkGaHKJlepUdf
dEq7HcEvnxlHnmvDwkM7lDwQA7NFdwjv2GTAJFXUXmLKK1cn8TisqYrUVn5rgWbXYrK2piaJOGug
hy4S/US2Ft4xBWdydzNa9jkc4pvIHK8dXdkXlrOm9U96KdSaDYB4TtdgxPv6egxj3TV9BAm0xA+1
1x6iKkCr5L0LmV4CjL9DRAcmfRweisQU68lD8+716vnr78bNtPbMfEvxmlJo9JbE1no+vsc6n/vG
wbFKw4OXeBs9UjfaCPTF8F+6Mh/dqRs+kxRlFv0XVpJebBrt7BXazfxE5FjPcY/hcnDeRePd+ijm
6r7S3dBDfWPbr/aA5t8mfu1g1c5s/eyep8OoIpsqNegvYNvyZBo2oYMAv8Te1tO2d1VIc7nAp2GZ
FZkWgSy3rRncez0cxChsD0Jwygwauq+15sPy709MXQ5Zoz3pcmNEVbKOLevatPIn36lm5MEzLfbI
pfmFMfhNtTIsDXgYppBmCrqfTdZC+kKkuLZQC7pFiy4Oq8l9XXUFc81g1Y9TdOgdGyMxl7cVsgBA
efqjHoL3TrR5nCz6LV6YU1JUj14wnE0LPr+fWY8aJLoorn8E4aw8a/UfOnlFeYN5I2MBLNmMte6q
5anRKW8LA7WzY3MNtOkdB/qrGGhKFglJhpW/DpyJSBEDp9wAQgmpOxj2eFJAonU/B729MUNnNfjp
uwlz4mKoImTcGIIdGGJIM4a5BNEVWzHKk4+AZ8McBg5cez8oee/66sj5hWvPqPGbY+0jxVfi6ghi
LDDHrqXLl3ig0g3s6a1QvKcqaK90r3XmCLlsO8Cm1A0zpAV4lVpMSYSQittVIyK3EQSdMxpXhUBY
Mtp3kRzWim09p3iq3ZYyxPo1KsK3MQUQbEr9TTIQiZpgWymiAd5GD49iUraJK+sa2yyywJZdsWjM
80RWENh431wh6Qa+FO9px1RnY+6uqdh2qZBh3C70BvSqirEXM82VCeHhiFfzx2Sr9+UAz4nfANSD
HV6p64oYOPioak4Dx0nWvZl/hlh43IRwOHekbYajasd8DbgBMrV0NtLY8p5wOx/I5sEitREmmnVW
jZ6NbfQ/phDwZSnGHRXVB+bl2c5QaJ5roly1lnXfm1xBfftCNIhrVdfAXm7mUifIhm/LecubmrfE
JLtGsktcbWUSXfVe+zTZxmxZS8EoCNipxt2svbeauHmZV13jIYeftwcxwM9+2f6YFA7iNFCfiZyh
OQoEBx/ok6+ldygBAnZ0XM659mxVothaRuiSW/SjyzqKtYy2oZEgO3SwpCbKmWbYKwT6aTXh0O+9
7MHMRvRUBMq5ZZk/2kAmsBleB2Z5aEfzVhH9KSpgqobxPcPPC6Ud7hEQyFm+zKlpcg6a49a8y518
+bD8Oi6PK5JK3DTBUDT/Wd0E1hU7d3ZkftbRwD4/WI+FFd50/ELTqDewPva2d23idFCcii9OekhA
iKJHqEgDdWM7OE5ybrv3qYOU5cdtvaM+gpBc35hFTzw3UMYmHa1DM5j6iu4yiiNqgZzqtVFsyqx4
6JvxheZhe0GDdA/RgTlzMgrkZGMOjhLUY1NhJcqnEp4l0XuKycjHAc9VmAb2zgk0WJE2R7IFzmRM
io2SwzAsM6KmCqFfaFUQbpAlr2XbFZexgVyGyKJtJJjBYPIGPhBpxz4dXJxP/Y44tgdB5rE7KGGy
Dgz7nlwc0sWnms3Y4qKP1TuIuFkWZhtPRjswyBz+Wn9gXNLuncz5DP3K22TE061wTaDQ6PvwchR0
9+Majz3HIVx9oPbIVdXbLBu4EPohYWJ0I2MHWniRGTNdtq1XBSKXpD4MqCwIuKhJWKh0kllppg+C
NpZaIIBMevVQWsoxMWRDLoyCetQ31uiZ0ysrLe+CwIqRzCQAOYLg2JJRskO02bpKmXac0kwAE16Q
7FEuUbXTxzBd5zVyugZP5wWJahR2l8D4P+8uT2ijeawALe2WJ3slBp+QZSWdyT/foJ+TahoYGVEq
/P6IZQnNcre1OuVcttTN8l51EEeoXNv1XeBP5kFpLUS5XUhlLZgLJwqJQ4yV2WGWGzF/oeWDlrvF
IM4Z9uZtOVdzh6XvsyzGqsf8witWvm2/DHNvJgt0b5VJDFYWEGGyYLRDWikYGi3UaljFjQPef0ql
BRhcLh93M7a3jUbv3pAFq2X++KXFMy8tfwJbL9Xn5UFIC9SSDW1YkxuEVFyJyxRHdB2ip1PZXmV/
Gda+dcDxtCE3rnILwjQOTqWqR89pfRfH8XQNvp4Zky6LHTkdezs0piO7DPgrRQtOBMNqW2VE+gvq
ONvMjMQVNPXoOvD8ZDP0oiJNzXE4Kqc7lPDKagAVc2v5xPdWUQviXKaM5iCyEhMyQhKZlWd4deWN
FOTjiZR0G98oxQqkDnzCVNM36EncNB+Vq9yzS8bt8BPrOJr5SBSouvyV8QgMd5r8l2FQPTapMjBK
zDb/l70zaW4c2dLsX2mrPZ5hcAy+6A1JcBYpUbM2MEUohHme8ev7uN7rzuosqzKrfS1SpgzNJOhw
v/e75zD7tp2NvGb0FTaGlrN5AFFAgnSWW82o7G1q8PNbewrP42C/U1/4vTRLesghUnJ7CI64gzMG
tg9xDltRaJW4QTQ6yrkHyWITZ3Fa1oei4lbR5TjIQE1kHws3JC+xGLWthuZUq3VWeIPl12HzkAvR
nEyjQeEyNo/CMAH1LRym9Hxut9AcjZNDqSMiEXE1JrhqZmEfOOOLQzsEyUMn4YiFvGTYahS/hu4M
2UBSkuMG1gKoOBUGOzGSaygX5xgYlybZXboaC0U0ZLA1wgesgi4FgGTalvEQPo1L8W3VrN8jUxO0
TLqDHAMLHsT4XqdYJt3RXe64RKD4mh2Tj+Ct4VQM7DFd74Tvwj0N9Pbt5IZLhuJJRg4/JEzSVnK+
Cme4h3SGzLgPf9llNx+qEjLk5EanNMBfNjltvVHki0uHgfaiWSN0w5DJ8N50jvNSz09gdlE8FgOr
ZWbebPxfT6HWFgdt6PN1aZLpqVvnfmJ2hmB5tQwkuBXVOfHMc6XeDLogtEQ0OUKH7dtLZz7HrnOf
VmSK4n66a2etupcyuIyJke09q2tP4TQ+o5qggwJXc1nce29TFH1ya+B5n2O0NVEIFIGjyW2eEdAk
jQ33thJvMe4InsR02I625R2iKUSH6oSmXyBCA1T1FrAb2XATsw6tnchDNpS+yJvqUtU2vLs8FAcn
gyRtW/eITfS9RsKCI1IGWrPFoTE+GS2Fh0U4jA6S9TNN5kXDzCx3SDqOMWn6bZQHXx10+JtBSjkp
Bnc3R4IwumHzgBnL+9BM6T7udhoA1UNfpCdr0LHrcOWil9xiyX1m+ObIeIZ1AB3Ubt2oeA0WI725
oIuMoGlPI4zmWs8xJbpcEMPClCPBqlNIVUbF4OGD0REYL/ZEvcRzpgcmSeUWOSFKApHae33hHG/Y
Fc611mRwSou0UyBO3eDNft9UJIv7/g9cz+jaT4TMcutlkOxkpqUBTzE3Dw1XboTz7miEkIz6BW10
BE53YL4gVwZe9hImdYj4A8r+QLg49LUuPTZ5ET4w/HkJLFgXMFoKDiDYtRai2YV2qrxZmanyxBfL
ywJ6eSvBnu7iJDtSLaX00rkTBQUiWHN3EmPan1TDrXmw45y0+ULwLoDIunPmVvlArGoXTQUjD9p8
ZT+dbBm28Q4BXua0l1ed4D736kzzQxeQRrqYxx/Ct56bchd30rnYDlkZ0RQz0KcA6JVTPANMeGMc
XL9rXutGi5+Q0WyYq+zvA0Lg5sSGEUcBI1sWMy9hJvxCGD4dLzWpw9auKRs22WO6yS1QAorBv2kn
7ws59bxbxr4+TeRyXBveSYVonVrptgo9SmuOeJ5l3u0H5l4qGrDrKUvkvgKruW664tykz/SsQRoE
OCu7MTjOBCi76pTjlDkuWXsy8Xw/ULNceVCVFX1/JGFDalvCm+PNz3txfK5qbslajR5o1ah3p+b8
40gDy63M4Ml+nCEWJrAc/ECnlqQ1eAXXmUZ6fgZVts6ZET1mUf1daMbst7pmwmtSWT8dwRUMAkic
Rl9awHDUu3E1WVQU6gwU/sErRj24mhkgmMUj2uWwL6G+mGzHKV2OQnKA7/Ik9zPbnY846jaRS9KO
EwZeBvVPP28Q3L5MPaUOclS0P5nsXo6Daw7/ejct65ihFgV3tXVaSLz5ec9kHIxzYDf+6/+7OYs3
OnIvMOQq0tSoRqB6r+Aczg5f0IByptDivFPAfucDfRwqZRC0Yxxj1bF2VFs3cUBVl4hkfv4t+Nm6
/PVhh3u/H7bpB8s8HexUuv/ua3++wc+bv77gb/8LiZZ+KyNl5roJOYP+9SW1y34Wx/Dy929oMJFI
/1X9cv981yAwT/UN08NfX/3vPunnHz3NAQhBOh5mpNp8/ae/0M9nS8+oOAJHzT8/L6oDZ9WZk7v+
6wf87Rv8fOBv//bX/xoTr9y4I1qldosshCg8xJSRy1XDnZqDKguHKHha9eFa0Ic2R9WHTppbHCLK
IW7ScajjjRtAsqV4Svbl5/899Y8ThjVUIVnpQ3Lk8Obk+bBxhp676Kw9ZoX35ABtXJvqCuB19VtS
8vHtci51n0u8PNLW4ANhwwE/aCbmEs3sUXYLWvup3ik51HzKWuiFE40FSgCQbROhf0zFcmiG8SvK
S0DaUFvD4K43q2ORM0TExoIb5GybLBnkH7iKGH5in24PzyJlBqtJq8c4dr+jsrpKu96ElrwvjfDT
KVNclEN6oRL7Dfu6HeL7euphH/d47is6jxy73+hlM8Nhe0zlWb+cViPsoendSm+0z545Cwf5Bfi5
aq/V0+80zy1qHxNKEq0Xa+ZH+endfIc38Dtw2ABL47EYxXOSjk9RjRS1Nz3siXQQioBphywbf0Or
Y4SBk5FjVq+N+ONNVHJtb7jm+rA388OgcCx6MzIXGXV/BDbTyJpObpSeci3cmUb4Yaq/GZpC1Vpr
0/BOrg1VoLUjftq46dj/JT2Ttz1h3jAsHiGSn8ZJorTIVymS6cIWV9PuX1AUWBHF9Kx+gch5s8s2
XZVC7LpY+2o9oUN5jLHCT4+esTyn5TDtDcHEXSPLc9e0+0qjQ8zeLU2D9IhtKdzncr5VShk/BN9u
CYknrdFRRoxFQLqF2+lYd3VoZZuYOQ0eCUus3ACANZM0qxFenSez58nyENeNy9Y7NWy21mi45UZS
h5A1UzlqRHUtErb/gHdvXf08p/P4zYAVUXSZMtAwa+MW5/XB6INLTeZPDvKuK2qWSUttzy+6lzwJ
Q+orFzcaENhkvqttxD7dcFd7NpKjmfQv4dtWUN7Ufo+yPqcDqIkyFC9Y7yszeZ0CxjPCANCsVyUn
euW5L0e0bBQRbp4Jr8pzql+llfMrg+wYWEh2VmK56xlp8HasHXvL1QOfwKzRvjFntwloJqmW17qv
aELkVhmtRGUTEGcuKfU8YytKNvKhOsg4REc2df7VaOO0XswBGTk5DWiFkcZgdp62+IESHsBqLKg/
zZwFOakfvUGu55vUYtxEi/fl9tlVuKJbm1NAaK5mrLkMHhhcYvqlSMM1JcUnD3Cd79rBc1y6uwLC
L4eyA2cJZ5UPPHdClwyVCvueJn+wqZhe5pW+nEBb/ynjLTacxzKT3+BGan8oq6OEDMIcIILCQJof
rW45jFtMeO+hBgsqqmsTUuTiOvUqYWx341K/N1/LjPGwMsepzhAiHYnW6Vf6BO2LJSXdpxWWSfpP
8CU9tIb1CagpZKIwfQODcuihgFAoQiLMQ1AVmg1E7CPjJrc11WutcnIOLUeYLRf1XwB3GH0tr5a5
svy04/4KOf+JC56VxiF7KptuIOLlbZqSkl2dUWVoFm6OZRGzEZoY99IZq40TZ13iA6LEUG5g+2Eo
X/CuNDh6c1oF3M1cIqB6SJafmRgMm/qsmX4WcufOxoJC8XtLuefUlmm0XTwLA8DUTJuSmTzat9he
vPQNWcPiW3kD6L+pH4MM12AjsmvaLpSbtLd8cmlQjbyuVForcD7MEoZdrR5II2GuG87vhdMKXS3m
NMX80dryd0M9hGfD+PB2YYMFAaMFU0jTn44+ZJOmtxj2sDsW3jpwwmfVkKbbBRG3i5BDOtmuUbYT
xr0Yu0yZ8Rxr0htBwJbeSJdp5dp5sp7H5GB5UbyBbIwNs1N/fufGG4+R6bqxMIJLd5fVASdmwXlw
shx+IIM8ra3foxgd/YGRHMiU7Q70W+jX+qGlkdZkOZegKej5ie/B4zSM8sUetOukCvbMjCfroocA
W4Ybs0fpp2JAkdR+m1FyTrPyd6Pq6eaAprqiVHi6wwIPmhGpCdISrDPOnjnB6hCY8++aV1BD2Vkz
jJchpnTTzYCNpu8J6jWDDjgIyuYyGrR3NUrfzJAtOqVT3flOKRlsq4rWARWZdceUaGQvBWotmNc5
hxmCfV45K6pBuhXUYAnr2Uzn0TVO0t9WZma+nS1UBJPKXUuk5gvTPylraKXZz25qnJjiqpjaMa9a
PoCiNsRn1/bxitd3s+5afqcM612BpZPJIOeapHmP5KuVK1yfG17tPPoOqia2CEn981SIJxprzOzI
JmehmrkgAr0h2q7dPDVNn1edse4YlCsZiNhNlkw3DCln2p+GBCR1Azo7va1N3EQh7uRT/ZJm1wzG
1wZln7lqwrVlVeZd39fTisFgP+1RKBW1X/UMl1n9ndQZyicZ26xhaUmWhHD/0/D/H+DJ01z9+d//
9vmVx4AeWwq7vzswJT+BHUXvBDFo/JepnEf2GtH/Wn82+JSK/w958q8v/Vc+x/X+YfOtXMdxdMN2
TMBi/zeeY/3Dsn8iFC50YpN0zP+L51j2PwCdQCAxwRIJk8/6K55jgknxdJtOp2OQHxHiv0M8Ma3/
iGBybZgq3Ls8KuWGpf+NrNgrhFWTxOW+KbtwhyXZZQi/f8rhma5dxUoeWgZBcKg00zBQqTbsczKf
hoUlr7cdb3d1IRtRBgvyC6SKwGU2WS5yIcliHK0ynDYiCgI/mC8z0dn9wOhZkmQu9pg02ThUv9fM
vGKDiNuassqEvPLi5VnyKFPdx85jPc9B5m3yydK2xtIDtnQ6355TawdmhZlXyq7rjIjzVjSqSGcw
WqK7nBPhvyZ7kxvqtoIL4RahfSKQQ78EEYJpEJflF2ULGpU+id7iUGL29Sb2p40+QmLCrQICJCZe
KOQ2QOMElQNXJ8QAxOTZI4YJ3MuD5eyZI0VSO5Q0IQ0grBN9tnr0DnkMrN2MJqgenpraTZqzZu8o
fsQnKsnE1uXYvmvWRJ4FiByUO2qWWSxwwjMXTh1PHp2x+GpSGm4F5bXNUJoMbKc9M8/GxN7csaEH
xu0ba9WZanz0otbJJAEziAfC2nEIp7EKvqkvXePIzPavRolIPJgxB5DnbmzYTxSB2a4R4ynMRmyL
PMrP4RSQvDbDI3HEcB34OSOsn8vQnnOLm5gtTxZ8Ex8fzc3Sk2K/ZISdHT3zqBaswoGbk3TyGwU/
Jtm0VlzHWeQHOsUEl6NArAMOUSe7104wmrIjnNH4kgySgS9ZPTO13G2tfq43Cy3ic1ZRHYoiP+vh
eoCNmGlR0f9DOLxtCtE8MI/8WrB/OeuN+zIxXrC2bJRbc6C7txHWeDYQBAjqflaHthEa84BbZKw5
HnXleokD+wV/BYfJwDqYTXgTc2xt64yURV1F1M0hugUOPB1I1evJjNMNw/fLaU4XGJ2d/dCQi73x
gG406cBwbseninHqdSt1ZuSzaCGQAjt2qYiRpmk5rrU0tLZh88Vugg2UC/pGUDtdldZ7lRvVJ0Sf
5JwFQ/GgDUR6hN5SiTEH55X+2n5MZptpPHiQpZtdXQeUQjpVIde9M6zYC9zlkYs0dMAIr1cnNAo3
rzD9uO8ekbIsxxnWnQeq+1QZdI9a6r+xBiOyhov0EIAIrhANH4wCZKyAMxBPbLGtTlgHJC7oouve
7zwsuRPLJ7uSvj112vIA7Aa+skzr0/KVaOVydGMdJVqePzpTB8ksnh/KMPjKe6BdpovwDxI+0bqw
p5BZs1VIcspXRqyq2SNVJIGnUquKca9BnjyBMTK0D6h8T3Xc1ERANnkC15EnKhrZSs6Jd9Yk+7rS
AJ3m9a08plSs9FxgPJDyPGcFNBISsMxQXydzyq7FLry4LgPbhMtOnJO0dRzqOskC89gbnvTRng87
GVXj1i7LYzBV/S4dksjHNNhckTavZVdvpVVET435UlBewVoNKUk3QF+GUAATiZHQ0Nz7oHSeWILc
eyhr31FrMeOO8Xgdl3nJVm92zjrTz/nAXln2Pec7YFe7pEZQhsUIV6xTXyb0h+eyk8Eu88gFAB/G
JdL12p3w+huuQBwysRPhXpop14e95WtJbW3mSuINsMwPwxWCOFMqd3rUf7VIBEiYmTstzNJ9orIK
nWj+uP2sujh0YTpdi/wx8fJ7+nkpJf9Ge0ZwbjJrm3ZrOh7sghzC+VQoGCYLNeDxyewzijr4keV9
Cxm8NFaU0z0siIgwzr4rXwmLx5fZYyeT1EHA7z1deWiBoM75rS7+5FnXPze9sSpRQSVCUjjmWAqR
RhnEcvAP4GfCBOw9U+A4TkHfjrY+bYYBURCDoBh3OiKk85+gAgTZ1u60Ii++MIpVvyY2U9Tx0DBp
zudIqEFNStTMc8OSEvX0XIBZ3VCwcQkQBufIaBl004vfi1cf+xJBG73033gB8zVY30MPB9h35yhZ
g4/2SdASVc2MnaFT2+4tOOExu7HAQE3ehTMhjJgXZaQTI0PRW1rpsMJMT+SIwYctv/p+ktEBMJF7
Zrs63aNrU6LbA6U6/dir8xc93M63GrvxwU/lLPOToC2fU/XUXkUcPs/tFPt2Ja3DLOnWzuMvvLjT
2rG8aScdvHvWUr/jIv3lRVnw0DQHZxLDDXffCs7oA7vQ+D6MDYMzOqhD4YBhmkv+CFipD7SsWeJm
XppNboWbHhZvAT3ECqBrQFiUZJ7Cat1YxlrDvY2SEk2VFLL1lyzvNrp+5w32cu0IEzKYXOh7r0h+
LYuN3NUgNLIIX1NdImhMoGjq+RhicLnQJ6tVVWWh1UUVNndMEzQ9M+R2kdj+DGn+6Cw1Y38YC2Uq
0vViNa9W55CC7WJjZaiOOBCcTwxC66mTyWFZUnvVOQvFbRvqScQFltUmCywxpUNZ3TtOEj5PubZn
e+0TsFv27SK+qAxEd0uCLSezbBaf7hsjuPEE5Fwv8zcDQOYtJz9a1svvwqIYvtDaoBsRb37YkcSd
Ms064NcCG6kdjb559zCv7+uMgTdZAYKhaZ+s3dZ1dtJd8kfD7A5poEEVYP2GxhJA7uQPsBrPeAA6
6yeFFr9h6E6oI+6piKQ+SHmQiAXRZubZutd0EI9ePD2AAo3eBtOgxQxroUp6+4lT7DPLErX4qHt1
jfArEkO7BoPfXtwY2Y5kB7MOu1Lfp7VTbtKuzx5FPALIyYBMUJ3vd3ptIROJ2uBtcuYPc+66ixEX
YiOTM60u8TnooYcCBcJz5xgXdLJ0QiLOwK3TuZ+ATd+CKviM9GU86CIXT0VPSrYMM/ccNYt4Gtzm
dRA6rxcjHLbwScOb7YAnaqIo3y/ksH2qZ3ja3Ck99vZ0E/kw3FkDFktzwZPgqJwb3oRaq4m9KJcC
ddZ+Nyi/AiUl+5qMPB62si9I5WFgFPeAIUB8lygaAlQNI8qGCHWDqxwOtbI52GgdOAiGzEgBQUqV
86FR9gfaabzy8UE4xS1VfoiaJI9UxgiYA/xwZZGYmDus0ErEyi9RK9NEhXIiQz3BQ6VT4MZG0Xd4
KRxlqLCUq8JDWkERGaeN8li4CC3KBrOFrRwXTnKv9llAjramcmDQnbOhP9TP3Hu3dIuJ2yljRk8v
qK/ae4yfgTJqeMqt0SrLxqJ8G5Eyb8TKwREpG0cGHEKg5zCVp0MoY0el3B3EmVHMKp9HqswemnJ8
2Mg+EmX9iEiSgY/W7+GTUTx5FSA3vqxevgfKGKIrd8igLCIjOpFUeUUs5viJMb5MyjhShLAudGUh
aZWPZFJmkuC+QFMSUGv/g178FCmDydxajxp8hVa5TQokJzOyE9YjVhAP/0mGCMUZMaIYXJYUnLGk
OCMMH6wpufKnlCTE/FI5VYKO59FVnhUPnBT1AM3XtW+CbNGpVk6WRIcOqDl4WqYWYwtWLYEfWIyM
y47UlZXZBctjDrXtxevFkX1ctBk9LDCITslBI4aplCGmHY0ZttL0WiOPqSswBVL5ZFLEMsGPYcbF
NWMjnZli8QIcoiNYaH6PykvDvqcDlI6rxlLWGo4JXxYam9TBZwPSwCQcSWjQNGPkDoQ9OHosoHKU
CUd9zc8X/jiaI2XMAaBI3nsKHqtRazeL8upwxkqy5dTq0UuhvDsCAY+nTDyJWcJiI0G+GtH0OD++
ngpzT//j8FFvWJ8PkV49aB2eH2KbyTGKD2A5vS1dgksJ2WfHBuxuUpYg6K/QDJU+6OfNqGxCMTEC
Q/mFRGxQoyBjx2tDUK9tKDxhI0pDEp1A0YF+AdQAtE+gTP8RGDVqsioAf7JBB4XZvUpeDdKP276r
L5pyIBk2NqRIeZFiE0PSiCopdIkp2ZEgG6U8SpaOUQmu0Xwc2VtS2lMNOh2cizIw5crFBJMgxuTa
kQuck02rjE0W6iZk3gTSlM2pQ+tU2/idSCl5B7YnxMJuJQIoN/rlpEN67r4icO+cH7BL2b0NZhKl
c2C0eMyykL6vLc7TcJyVZSolvcogNuYpQzmo0KigH8FK5Sk/VUJHCR+ku/KUu2pAYlXCloZFhNcq
RXBlILoaeoxXuHOTm4EEq0KGJZUVS1N+rFGZsrKCdF9KxXUTw4XWRi1fUxPTtyQO3wozJlLfjWJH
X6gfeUm2SRsdE3oO3Wh1j0tCWkcLvfcEedesLF46Oq8erZdQeq/KOLtj9At6L/3HXLxqzV1E2aru
JAfRGtOvmXDTYqTh2hOe61BnLDqpB2UV85RfLHSCo6dWtgj1mFQKMmc4pSjJRHbJCAgGiMqI6myE
jbmMRBCOL1xmhbKa9eBGfkgtAfcsovzUw3vOgLSlYJb1cEBhaWnQyXTyJjjTAvs85MjoLGRqg7Kq
Ufi7aS2eNamD/aABnmIVfgG19elM1j2v3fuiT18Dq3KOsiNbgLxNKIsbG/ufb1Qqv1uN6K1G+Cba
ihtHZWGL0Bsg4UjhQuxwgfLERQ3GuFq540ZlkbPV5denmOWg9ftSueYCZZ0L0M+Vqv0+I6Sjuucc
0YDjqEu160DnoVP2Oqk8diTmVBWWv6lVljtD+e7iH/MdCjwWnoe4t9jjKDterjx5A1neybdG7Hkj
hmORNicVcp+vFQMzB9pZ2rFX3r1GGfi07ksjF7BuJG6+vMfSN6Pr85S3L1YGv1m5/H7+/lz5/WxE
f5ys7KOwcP8lbN6OUvkAbb5f9U9DIDAi3cDfPqs1TSISBDL+njndlRIx/sYR12CprIPsZZ6MuoQe
I12gfMyHApkKf7MborIahlT9gS/oSmSojIYStWERrBNEh4ZHhicFPrAakCAuXnbRlRUxXOh0cHt9
0ZUxUXOiO8b5v3IvMyATIZbW9B3lYKh+KfiCUaXCXZFWxxQluBgqMjvoGd0RT2OPsHEs3hG05Y+m
+cdZ5AvykpA0qoc7sqZh1ENRs2bP3GXRFTPqTAcDLyRp6kOftRti4MYpcbtfwNv3RcSWaTHdHbyb
+yQ0Pnpj0xa9fUBk9t5RAzyW5L3teXEB/PXJnkD2EsCRiRLw7JbxKalIrGyklp2yW4bQtpH91dM6
NP9UWi3vLj0Ctw+TSplHuqbP++1IZSz0sCErf6ZUJs0apWap3JrRTAoz7ECtptZ4xeNDQ0VPzK0d
eExf58nZZKtPqrUNfT3rWbVbopDCt2mEijnwGE0wvsYJbyeGcs4AVEa4Lp1ToDEEHyfe4DPpXl/J
6n8ldvmsV2CsFgfmS24vpE3o/Ywpss7MkC5AF0S8bgvF1LNIpQy92WOGgW2Pk8taazEwVsX/qrms
9w2cnwooa1rgxJnKPxgOmFSJwn3sDt5ay6Zr9czI026calDuzYvUBMntKLtvJUKeNv4wI62EhJEp
8l+6syE8keZ5FyWlkMW88Lrekgs6Qnz5U3VcDqZVgylGHGk3412kwZ7Kg5R0K76NYSajVRWfOqV2
sKqPNWGNNTj4TRpYunJsTyrj/DkX036wuMtJC+kB9xJi2NrKdWySSMud69rcF3Ch6BbIUs4fsfjy
kuiLuqGMkkdy/L2fgujvpuYtddL30VElYmbieOaMmgwhxFE7sB+ikD+4GbLPMjLuhgmSVTGh8grG
DWHIg9sF+1AH9dvUh6lEYp11NnO87VpP4F8JdsqrXCdhMXT6QXRBdeZQddIT7b4qUZdXCG2a5Cke
qkcvqsgtd5IGMI9C69x4jXQhpI94+OOYjMy0hvMaDtMFq7TKLOGNqW4UmDBXab/iQDUiM0GMIiEg
SypAsMyH6JkC3W+NGoUEPH+gitZ90zntWpJqAksQsWt9XWTzexnFn2Rpn3PGFpZwgpIzvrQBnaNi
+o2zot4YzXynxdYvbQK3x9D0kMRfg27c3GXc6HI4LGnxPmTwIxMGyRQFCIxi9gnLmN7xOH0ZXbkK
zI6XD88DBxUwqpRNOSYcZMxQqB0az5ZjH+YqPYRMN8g2XzVV917W9tPIKWCEn5+xmAM62bcDEzoh
wYVI2+W5S06IZB9FOcadNFqeVsTFXRlEh3XrC+Xohuoow2duDECiy15sp+R3DFrCsQnsmJoPeVqN
qgRKm1f9ogx8Hx1E/lXWFumn5s5qRm6sOtGLZSSLn4n5ruyAJ5niFNjzoRxh2iVT8QLbDlKLIUFR
sy/rAGLOkMxmcYAKyhVOZopYBKlgsZsM76sJxncxEERMDPaPJaYzpyqu9VKdNOueUBlz84hD7Kcy
7e4l1xTho7yON0wAroip88SmRO/sYCtCDENMSbDcYtu125gWG+hmWsmEt+qGoAJJG+DFtvZYMKOx
DhLxklrPaeodpU39o+TLF2rQiHoMiqHTdyVSjlGpfG40wVCDt7xHHmFxO7CWA4NLoP6ptqBj/W4L
64KwfublKQ+91/tmB+kbxJJ+V5d/CAiAyKr82IqsXdF72t7pbwg4xUFHWUGNY00gefbFqJ6R/tYq
G1zmMeLRyeguSNuIU3m2hZpdABOLrwxvsjGlmFMgttvGyptsIIPB8zPumoGIpxFholuC6VeYRh+F
aqzHESmTGBebMsgZ6A28mfl4iqenjNYEVsCqBnCoB/TAg3CT5G28w91erkXFq07r4WTpCfgdsj5A
sjhjMo4DB2DuKVUF5XzWeFmZWe1hy62pyRo2QvJKHBS6Hphcz8YTKLlWJJ9OFI6HSa/TdS7jtcal
v0LCB5gZOefKjG3nPKU7i8nGxdQ0CuY5BX73mMceeyAaoP1gP4cGj/J4cWzjs8h+MyRmPXsRHQIc
Pisz0JMTI0UGmQN7PGCGLLZZqDPElDVbg+HOFUkd9hgkujVL+BFYxU0Bd3nbmvFtSfqScrkA81VT
/MQuz0k9hPcbRERj7GrfDE1/sa9L/xs+pEAEUnpq2oZtI3F0U5vLzTgMT7Opy5Wm3ZbKqnkYKEno
rgSlTD86LaRq7Iyo7kp4J1U67bgvir059doG30q7kbYLWj4oXmaqcE0YPuG2soGjxa9p11B9GsV1
YNGSBuSS2JH3ei2ejGhmYoA2/B28chMDeWbRzLVvICibgwrhbvt0+NVE4VPn0CoXbci6E1JXLc3G
19v20csIfvSddDfuhlFTEjvzoZsLZjaoADGkwR2iolC/bZgHWXkSxX0rGFKwrEjei6Ld2oAEV3PI
0APXwbmRC7l6lI8pwHV+L++7SGS+hoC7dxaj8IeaFDODfsi6XxnYqu4F/E6j4TLsitDvsxh/Td75
EREYpvRe2OAyJoX85mhSE2EHkv3uS81cleZzmLo1MjwOYbbMraseLuQeFDc9s8oLwuJtntXPeeDC
OrMDkO9zxiFvrDZaHnxWqHopABLrH5hVpSqV7cyMb5sOnLfr4YVqP3IUAsHtfJys/Gvshk1rQvFd
NOddOAX6s9BnbmBXDyBMk2F5K9o0XhH+eJxcfin9wVMuXgyZ7HhH9sMfpjs+kvqEL2+Mul/ZFBRC
MlTEe+otp4oaG3FeTc5G9GSkmtAhiTKDQNXxKgnAv8bU7g23V6Q+bSU6UPYzZEdg5ZR04omF2004
wOlmBx8peNAC97G1givbAkr/C4KhIgHLlVgbl9e4bM2Rs2ZCMyyloEAf4jb/EAtcaumtDq+aT05F
+J3PX/bc3Ll6YDImStvPiqubGfuGTNh8ix3zaZcqbz6aseOKzRgIY0pqmhiCIHIxUXfXyCLYjksU
2CKNr84GFpTqObvr8ldnonMYpQ57Lr3+ozCCMoKVKil3WbtU7x/MaXylu+jnzAE2CEI12X8vPCSD
rZJ1WbPRK77LSDqNay+2Pq2g9cnPfeUMmYTyoZzJ6BgmExxyPJu6Q/c16Px8cB4aMuBLmxK9SH3X
Ce/quP1oEZo3ZfvCLk9s49679JN7pyGkCRtOrSuozE9D3zEcHiBLdraNnd4VpTixY911FhyIZk3H
gsMWY8HcW2Mx7oK4OIX5tXaLN2nO96Pu3GTfbrpgx/zkm2m6Z55JOWYbcy52/4z5wbKPWX0sfy6M
nckSiXOzJ5tk+xmLVMPkHzUETA3lwlGnIppYsVTGufHozQvY3OIN4jUKkGQzucM5d6qTNZbPmXji
UYM5C48VODkSbLrk8mqP/VU9X71GQTdPrvzIi05WuHQegq79GCuqWktCKMTpOWtPI/MvAtt5sA/Q
9TAexYh+xtR5k3NnFNTWK4JLlOnrByfrX2uv4eFuuQOYN6Wo1zp7lTjLvZM0fmOVW9rZ7wnh/1WZ
1A+tfCgM51LP0aHxmHOOMAyzLV6Ntf0S9+YW8dsx6Iu7uukhbKfa01QwRS/HhyShUgWegmZN1CRQ
05OXSZu+6CoCeW67NeKAe6tPb7pXONTCh/2E410oKjdoy02UMipSDeJam+GWsaAvhlMZWqkhoU/x
C7VnlV0kHeSanblm+PrqXALxQWHrlM2DuSmwoUoy4vCJd7iu9yWn5JyJRJZH0d+HzuR3XCMEw+9i
YZDox/qURE9mwsZbs7ZLN+/SttoHgQb3sCGDRdelAihaTXSVjE3gkdTN7P4xoAjckVtl2d1Ngilc
FsWziRWFzMijuvCZvP8sM6oe3NPK4QK1dT2A+2dc4S2D7Nxo8pKltt923jON9rcxLTeMxJ44YbNc
1fqrMXpwzObvQuUzp7x9mHnJrwwn5MkZRm1NfvPE1uNcD+Jg6v+HvfPabtzY1vWrnBeAB0Ih3TKL
FCmKktjqvsGQ5BZyznj6/RXUtrzavex97rfHaBgExYRKs+b8Q7VNaxwFhPeok30oiF/yVD8NYXjK
ouKF8vVXAP47LWqojSOTbPdvmchWGWVP2Ptgk1CXZkZ1GuV10urf2xSgv+481QijMgNav2cNSnqx
hd6YfmM15ZU65jekK8zW+6aa3r2Y6ve4DJ6yLN7EZnxPzfmmTycEkCi0gq9w8VlQu62Sl49WAFFh
YCi7yauuUge2jIfMD9eh2b6RhtlNUATb+KVS1EuV1F9TRr2SFbdtED3rRf+1bxQY1QLrgtjegQw+
T5RgAXCS3tSrTRmzAAGUhuO7D+xoxRoD5cR/0g3tjJLFCib673xX4K7BMqirbZ4+qVTSLNbPUkvP
0fBIfem7Nzqn0tdPdRJ/S9D58O1olwT+bTgNJ8cCc6Jkx8kQh8oovmM9sazi7mAq7bPBoLIkzhtq
2SqkZhqr90kdfs1SfY/oBPk8Nrgt0tgMsC+mYt6aIfh+ko2FjQpIWJwCFF2MjmKK2vR3BiZ4MOb2
DTIuSqqRfma9dPx97cW3rdY/klx6qFhT8MjyLzmgaX+c1k1O12b2NDWIyg7DM9XPbcH+6QKpUFk0
Sx/RuaXVNgcLQTf2Z9U62auTfWeOOoxOE/CLmyG/LzuLp6doip/h+GyCwsEYnfwV8wzyVXZdAcPP
SFpBYIeRM4KeKCC1gHr070SHxWWTPWrCWXfGiEiLaSyavFw3aoEvCKQe+8GI+htzNAAnkOH39Wf0
wA0sZkkB2eMDbGQ+oocbbFZ3UyeO0aifXaV8NbAa9iu4NOl061FFrafpBAL3W9qGlzx9dIMAhxzb
/jI630D53gzm8JbjUmN5mn5q6vjiof47PPVa+dK3m66qb/u6fg7E+NVutXUau1csVU3EIRaJqJu3
EfMTQRacssgWWxiqmNBqyFPlN0Ojr0LF34EuTSmNUdkAF4MZ2KF3ycXhrDzE+TEKpq0XEyMxY6wt
g2bqgbzbCKhi7xTogAezDeD+AoPSB/SL/VVna09Ut45upsPls/fscXahSK6iY9j3k8+7TweV9AOs
wh2MProfiSdTnIl5v48872nOGob9ZtDurBIXsgRnAuN+mMIvKDE8WKa5cQkjqA6QLg+WeRGwrys2
ihKQoMak19LEu/zceLTuVcM9BGVwDNCMWlQ6UB35gVhQPdipGa4QQsL4sb24ARDymp4ShE96qiMq
kV/tJe7tR9QS/IU3QFCvg26bIAejBNSf5R8NafmltX22e+F3vQ6ahZ1amH8W9xBAbfwHenRCswcH
SInAgS1OEZSovZKoFjrTNLGSuyuYkRgEoIuyEqhB1dZ0NSa0oU1oX0q9rUNnaQmSIkpFkptgB7sa
nQRzHSvHXgPDGo8sB0O/q+zuzvVQcVfFjdfXd6NiH0ffuMHWbRvBIxPPXUsSe3zspnA1hOPOcdo7
EX71ZSqzz79HvfNKtvXGyqiBIstv+fZr6T5Rotn5XvLdE87RQ61+OUKkxCPzZfKsiwelrG8DeEZk
cFpcLzRKOUqdANlkiizSeEsKb9mic5JRTVsBAL/DhXqvxT23Mm7FemLVWtqZraxsyqrLqEEYowM2
QAUqWwqDDMCQ6l/llOnXwzM44UzaZ0n5oTvLaYylG6mYHec7V2d6BDVxNEck2Ykn9pmy+D/45/9K
lM22rH/0u7sE+e/f/x+GpS/Z73/FjYLfki/8A/yp/abpqq5ZhuVa+oep3Q/0p6395rgCzL9muxZ7
8D+xnwKAJwhE4UinWcpWEjH6h9sdb0ehZFZ54/Ifdn8/NMc+fAqx//uFBhkesz/LeDmOY6jC4Dvw
vYyfvYzLym+r1HXznWKDDUKc8RuQekt9HJ1G36pefq5qYCmjUZFQzJDg6N3B2uRZdFO5mrahfnTC
uMlPz07ZPTr5dAh189nxqVMZ4a1TIyxsavT2+IVM69HOcT5RBNTpI0Slmzo/GSZaBJkNPdctlmY/
bDtM01y3I+uUO84WdvklHCxnrxX3lLY26QShYMqpEOAtsPNTaktq16waBwVE3YD0CQ6Twm6rXluy
sZUjViF8pWWJSXSMxMNSiUjkqEhTdZr53pTqIVO+wRgYSCqrKCBaJzdjhiknEq5NhgYZGkCg3MJl
pkfv0UiA7tQYByQdyYBBO8cJUgbC/r0b7VXlkrQK654wthY710iPut8sY10AbO+3hNWPjeCzKZC7
dvq9H8eLUlYShfIddrptNEyCpgzCAMiECutmQ6pW746xlx/8mrtpDwo05e6+V5Nj2CTHPBO7NqOC
iFiAANWv9OM5RE8FnsohVGGTuOrZ9dRroJgoM41nUJCwZoD3aNeK6IN4eF3XIwmO5Fg14bsGaBaO
yxevHsEztI96YD63sb9OiVHqtZ07J9sYWNbxNY2jF80EBtnzM+OMabi7BKp3o/s3btxsRNhuhB4f
kds8C/DBEfZEbhXvqRbvqwgBGfS/Q7CEphYeC20pkhhxhnbTiGYFW2anJz32qfEeQ7dTT/oQPann
Et68rYxndbKOzfhFTSAKuCJ4p96LGK+VHzDnu/EsDQ8QsetJcIwRsY8iIKEhRbhr+eS89oBjDtoq
bJAhYDMZk1z3zeTW79fwC89FYO6KRlZL64UG8FWt4qNsYc3rr21NymKKX0WcvJt+8F42w0XexkKZ
rsC5jraYKHdtq1h9G1Uo3RqJRaRwR/ZDgHpWSRbflHG79I3+4maEVVXeEykXQInJjNSGux+0/jxM
lDrHcA89LtbMUz6ZJz3gDhbDQQvEzvdHaprJu+NTC1DRzwkHNNZEfDTM6Sr75FQCosNkQ5ghBdLh
zYEs4DjrIR6I0sdLD389MGI8kjXkQeNjBQ5l/gzi88UwGuea4rHfk7ikgPju1Y61SDIyZ0PyYqu4
nKHKQu6MOJzcCARnQf9rxnMHGQWvoGezjd6ruGaSaDapTTWA5IMi4r3BOAcptfPyGJzLeB0QVEnx
EsFY8Qw0Dr2MZlNG9FWleojzdRcN26rsLgIBo0pJjxRLwfa8DsF0daf20hsgiYaLTpNgn/tSd19R
x4JCOV3tcrrKFmzV8aAk8VEE6Yu8MbI/an5/scOenPx0BQq36rRx0cGokD/JoxI3mCh82WJn6jSN
Uk7nvoY4o/eQ1qA7pdgRVLxftUKNcg+hljJFtOh787nGy8CdTMI65xWK+BQwJ3iifWixK5d9O46H
g/xuic9c1nfNY4gdcYQgHhvqYyRB7m0wHSyzRdWLsS7re2mdvA9CrMPwGaz9GifwR11rNrIzAdLe
lCHqxw2EnPTacKeMzn4eCmoGsTpdiXpqxX3wi5qsSYR4qxSGapmmp7NdDefAHB7hkK/QXCrSATvC
8WpH/RZ0DLNMHr44vvIFlMP9bT2YJ1Gpb0FVYBxOIKv77JFU62TYw5sLo42txwIxiHfyjge91ZYl
nVlhy9eMe4RpTtCPC+Xs9fmtkcN6xW9spARTTrFUwz0Js3ucSvWMmCA6TZyaO9OYDrBGo/hezaN9
Uxk7ROGPWJ5s8oHhMQZ0Ce60hexu9a02qru2nQ5u0TzW9bSZoA9E3nCYGAjyH4n7TY50LTogLBo2
mA7tULIXrb3hPNA3K9E+ljpDLBLF1gumdWWbOzlZwQtBmV5DhafxE6mb/SgnbIFQhQ/uw2Vla6Lp
qkXpS1OWT7p3bdPhETFC6ApigBT1vQ5BfgzWSQ5JOSeorn0KItqOQVTrjDEN5cBlB0yjbQtKCRkr
jSuey9bcsSaSIFWbiyUY80xU5EfPQRO9NHxGkjG7ue0xIMlJXs9iqKUvkdszPoLbKjjJz0p1+zSP
OPwqcVADsK+Ib1C/TlrmpUChApT78JK2oh7P6dF4mnTqAIC00CFXGkQa2Lvh3uItVbP54kTlywg+
dGdG2lvkW9JC1lxQcCxujdbAcrG39mAu/ds4AD8cjqOKWOfCQIlgz3L3lITTuIu6epUGZY15cwyp
bji7eTwexjw9NFr9zQAxgwaZ06zBQ7DoZaCYWWcbBRwjQnwCpaGbRH0cELLca1FPrZr4/+NsvjZO
iKOCqrppbes+DKhxT5FlwI4OxX4+mw/UiX88FIb82lg+pfXeBSiOQzzazK7tA0QcwRQbza3dBt5e
Bb+5SJTEgyYbIMTqVpO2nw/9CIctjUSz8Sbzi+aUi2lsvb2HKu2QJ6Dz0ZDwG6+HgVv4NylJhDbp
ys2ohlfN1gJART3Y+4kppFV3YLE2mqOsp6xDXiNGy0FhD1EvWAMoJj479btVWZsYOro03Ijw0AWD
Y5cruGXrsdFvlSLoSdZm2aJsyZIVY958HFp2tAe+HLsqG7hnUA0bgiLqghniz2O4SZTgTDI1XxN/
XZ0FJY+XyXR3wAURjQyclypjy1m2nbMPs/ZbODjLDOFnstAIukUkl1trYDVOxBUITrMq4MgizQC2
vDLVhdaY+JBldOwp0t8SJd5jG3tyBMCPoFMlznCHx/ZzW6CCA6d0H1VMHgyBbATP7k4XvxqXDLb1
iDjjQpjO14TqxJ0aQQ2GEA7czmH6G/QSF5nYfrYVVDTS/lGvxsdY5Hi0IjwIzmEyw5dQ7JSe/KMV
f4hSY9396zhZ+3uY7OrQsyz06CzbtDVcqf/qBw09VbQRib1da8f4P930JKvxQnn0nOGEm+KkjIeS
OGqwy39RCdbQbf4P4WTHcXWX3YNhIsSpOdZPvCxX9G1mjXa283ztPBpFthgT6ybBJpD5hUAnjGq0
O7wFLBTyu/Vm3vj99x/OpuXnj2c/7th8A1VHD/qnj+9te8DrrMhBXRPEM9cAfNkoZYHg2iXW+otl
hC91DnzjPjSxSRTMagS2cAS2//JFoLr9/YtgrGMRtLny///ZAj4eu4FTe9lONr45dBc4AYdEOQCv
uxsLAoOkudjIjDilyVYcBcikvWQjjjUaqw/wyNEVO6DM68L+8s/fTO7R/v7N0NZWbZsisC3kN/+L
EnKBs9sUjU62o/aQMdUcqEHfKzW14KGXLoqmtRZx+zp376ImPk9G4A/ao1+fczN6Ud3hzQiYAObw
0DGns7/VLeVLkUzXhqXLiIDXUiKSsR0Mkq1dDlsZgoCc3sYRMAQGgIzS1YaRkgyXNIj2TqqeJ/Ds
FW3RUx9N8nIZBN0lAgauiefEUTcli5/ntBTLx23l1Jdy7HcgSdCo84hhQ4aut8msCgAXeFcDUkLq
XxV/fIsnlbqSOLkjkgJGdXZAbnlF+l66LW8fQZSkvkmUqAvoYCT2cTlXKQ0m7P8gksVgE7vHoMqz
jwzFf+2ov+oe8Ct1qvCaaur6T/0UvhGyGrqAJqzXkP7Vc+uiApO8zpH1cNWa6t8ksI1ftTv1dblr
RyTdRCD9P9rd7TWHvSkj07fGQw1XMUo3VmRco7y/1Cx8G0fEL+PApDYp3kJtu0e2u0iKpHuKSoek
M2+06SFA7SrLjyjHXly3hWeW3Rm27AyQHmGQjWeDvHDl6Hc1XqGNgy5rRi26ZenoM8TB7OeWUEy+
L5jlDXpNZmftBAGo3BWAhQPFB+RRHw5uDyTdnq4du6oUjokbBcsx/WbVZEPbfsv+fiui5Aj2ZxPW
UEh6whS4dK5lF6sBcV3dLnbhiKvcQDHjJoLXsRIFqkmL1NdRzqgo0lWOdyRFisOOF79pDYoDRFI6
HsJp699l8XDtbe8xDFuSrAQeSIo/69hVsCFCgsf4WrEdhWP7IoPWpujJASYnJNO+VO341umEY1nI
lj24lNUNaDKz9W867rFvRsdYTY+BI571HKJct6dahlVu9I658U73zZXjt5uxSF60xNvb+qoxzkOB
0A6EupFZu2ucZ6vTznK7R8RyGNcKw9W0P/ZJubXT24lpN9iX2T1YnZP8HZhEn1zLP/WY81IwXtla
d8Ab8A2hqJOtkSb45wnmb0rrjmsI23Eheji2bjo/de3JptgiFAOmJds3uaUbaHbtiuf3F/mTM6vY
Zf8y2/5q1jdVQk7gyDaEWPn8X6a0CjKTDfKIyTZmQ1azMc3/fUn9xZC1LbwAhDy6+s+WAGFQxk2i
qtkO7TwgEWZNEieZHivwKaWPtCCpoPtYLS/TRGzg1OtBUw/Ao99llA0EAnN5C7wP3D0TMoNOOkLR
TzHbnk5HdpuJEBPUfRTwmrwCDB29OhYfU3bx0SGiE4hiy4kYDbxr6+vXLmKqrqrYR/UZ6Z70WFsu
2IL2YtD+rRe/6O54aBpkP3HClPsy25iugStOcSF2g0FIXmdH075M/bAz2ejIL2kSh5SWdRoN0uIk
LSx/3TnFU0GGwQG2Hw5ntLqPbt9SLDGf/XQ4OFZ0zCrjGOhom9VI/bBtwpLwSF1nFZvVLd3jMPl3
jkfqoyZfoMNzWZDdWwxd/kVrKT55YADbgdBL1cN3k+VCGdmThDE4QvAd0KFAtO2dxNjJvIL8OFXW
errIfM4s2N51tUbl5lnN1KXclEiYFPoLa8/rH+UMLtiv/XPnhr359+WTLubCOye8EMKE/v7XvpYh
TDbkY5rhCMXymaXYc5ZRtQgb9k2VLZB9i9VDnqBxqAW0kTKEW7QMb3DEfNAhF6zE1J0qtnkdW8NW
WKdWOPu6uZqo2pbs0OXWrevOdTpcAsW/xUL4tnSiry7uwwVWPaimnCIjpNIUv0QwQliyuKU98hfw
ZjY5ib/MbBetzpxXkgLoGPlEozKoaKvhgkHVSc6q5dS95ahbK2p9QEHsDQTyS8pkZhv5URR80ujs
Ub8k+Bi2GskFsneeMlxcp7toLaQec9ik+Te5SbWBU1bKsEXLcFOQHKmNdgvj5SKzYlYxXMtAPbPB
G3owiSTLZDTmxbjes5lb+OYpaza+1iIwVkNb699GUK8yCDJrmbIwnt1oWFgG/zwbKdn+apn8Ygzg
j47h3Rek6BrnNTaVC7F7s/rnhv7FLEbgJv9DSJHM9k/NjOO1nTR9h4SHk61qAEE4qZLX7HtoriQY
muEsLGrz/r/0L9382WaDANohfGaF1jTd+dv0WQpjNHTRZrsmMK9plRzlOudAZkjada/SGEl69HpJ
Y2SvEsHYM8SuIuCBx7mVGU6dgWLUkComEAktKSuC7Ji0ZqVSvSEW06xXKRAs8moh4yWHRKk9nGV2
I4ud586t0QOJ9nLK6MNji69H3UG4QGqkZz+UwH710hFDBusU6AZVsJZtXwUfJjnimHCV825Ep4sQ
xPMReq5Sc40NYx2lx9EFtxL3F5+gh3hCMhR1uRhltGYkYE8BA2qA0Bjsx6PpMiTjIbWZN+QY9o34
Rf5mY1Kvk6ZeowkUJcinOn5V7OQo+WMtr41DUGJIiOsQp4Yq2ctAxx6Q26bb1+xcJ7Fqy+TUVCtw
bM/kAxmxnfMsMxR+p2KmCrTREFjtpu8yHeJ0w11GZA7W1d126XAEpLvS+vcqiTZNnx4tQdQxTtMb
ZpmGx0wUK0ssrZVwOKHsyd6QsG4yMZRQqSn0450foAWnih6MU6ktJkQeara7UZzsRxW/W0c9FgmZ
2MgGaRS/UIk7yay1Rr5OZptwYULhVqxlEo6915v80fD6HvVYO5dKuFdBtVURtARuasjYQD72hBnu
WT4u9PGgthIIuK/a8IiA6Us3WMcAETDc1iiwx1CAPUg4TSJ2cvaVmbWc/aLA1AF5+XkTO7aPzti/
aXkEwDlZaK36oOzlrNuSJFe96Igr/VZD2V+E0VHLWjabwYsQfCvFZIYm+5p243L0IkRu/YNpms8y
05YCF6wYvZlqPrOEH6KE5YPosggeotK6lQGTloxXoNvPERDF3NPXyA29dQFLHdFEl2Ec28EDc8kj
utVGt6YlpeQQ6IfMtTVNQnoRB518R3S7L4rxMHd4ih4yjAxZhoee+8nsJcgKIFu6lrvxpLBPSJ0C
vsQNL+2Bz4pdJhp2kOapk66+/ps6CwDR4WT2NWJRLQb2DnVJtmZIKUGQXqjt7prgQL1AKAqQI5P/
BKS2JOvMdCzzhFPhff/nWUsz7L8vT+w2TdNVTYtJRP0pyk9GIyp1Yaa72h4xN+dGwm41vCfyXCQ8
WgrqcjPqtOktaUxqNEBPGUgy9yw7Vh24SAXDWl40LinivE8uQIXmaXt+A1t/LSMC3Cp8z10c3IGG
834nFm+UTxB7tEAM4Rdc3ZIP6tc1QqV6t1Bz2NohUpiiY83JQE5D6wCuNbQjpNciXRpte05tNukQ
UeFHFITMzgSYLnzWZBbJmhgmg5UC2NXLl6JCsN+PwM2jZ/JY5eRCm5zcpmoU/eKUSUdRkD6LASna
PgrIhLcPYI+uWD1A4XpXgc4scwa4nF8CSu05fOe+wMCJWd0SzWGtMznJOefBV9STWgKtq4IX1SEK
6fqroQ6XIRI7xIUXgbbvpJopa3iCC7Nn1JvcgmXTE+rJdbdNji49Uo6/2nYfNOOho66RROpZvpsM
kyBTsTUO9/Gdgv5yTk1A9orYFif5Ji75/or0sswMKJQTYn3Yy52GQDdDi60dKoxvY8oXIG+fQukj
+bTZQQq4uHl7UVHDsdWVNvbbDvtmiTX3y/odKYNHA2CZHNCN/Ufo/3+yS/8L2SUG2n83Q/uQXVq9
xHnzN9ElXvij7u5av1HWRgaHHZRpCktu0X/U3TVV/MYGxzGEJKTqlkk+6Q9TNPM3WZGHiOnomm3b
BrufPyrv+m/CwS+NLJSrQeLiVf8f1XcmF7l3Y8T4eSbVpUzV5T3IrGlkLVwp9SRnn79stFy1zhrP
K5VDhE/yqgi8Yo0DGaRGllwEV+KbmkUOVEn9zAqL5dPo7ZEGeJ5S5ZyMng2RXMU3ra8WoqPioXeo
QWq7Eb/GRICd8/uz364SO8QpBhFZr3KkwS95VCODBM4WaIPU9Bq9c2hiLkL8LRY5RZ5eagsI3FRv
fZj8EDqyE5rH27J0zppEpagkjW+MCmFk4h7J+vqqVvYDGIIneIOnnpIIMEumLQE8KR0PIgON6A2y
WnyLDQnpgcA+xjJ9pOrxJW/CV1zccFkDQqZYyE/Xlxje5UIvQ3tdtIEA0pRDPUrWiT6YtxiZFzVg
Oydl2e+U7D1Iki0Ka4cw32RFt57q9twOVIZ0vAy6wamQiHzvA/44TMIC8RPx1PYC3Hl8VWzfWGQG
v9n07EXc1wgKwamJW7i4rq+/TZog6U5IEpf6pUyYsCzzAUlfKh6F3Di07sqplG8Nu72izF4wPega
1JfH6EaLqmqpG7gdxTke50P1pKnMZCr6ohPALbPtoqUV9gAnrKNi281CG65q1B27nDK9QiRkpvzc
mLtQg5KnXtSd0ZnIl4UOtLzAoyZGhxYyVgMdzZkQ6NLa+HYCc7p0eg/fTT18AeqL6t6IGu/kxOBu
z7Fv3sFyfhCtv7F4j00sS1FtGFYrKu0r3cDfwe/8eBFRO/JihFhCc3it0vhWQSAT6GgSbkjWJ+Gl
sN5Ugp2+SPp9w00YMVm7jAPKUyOi7+6rE4cHpagQzGw9MrXTmbLTUvdC1o+wuzHVGOezobRvNBGT
fIqjdaWBoAiS4Kk1emcXVM0xLvTiUJA+yh0KtdLxTJvMeNPZxM1mXW9qGnPR1TFdOdK+pMlgrCyD
9dh34luL7eNGq5aFGO5rbIV3eF6fjE4rKPQCEQu6DKOa4hmhzXGRqVdhx18KFDGXcYc9HGob1zjL
3saOIh6xP+qCTgzfElczHcSujZjKsCma/CHvrcuUOjc5uos4ifX7yldXtYVMoOF7Z8uEHpidbGqj
Ky00L5OdDxRLd+bkAvQzqpZs7bQw8vjQDLIm3xjU8v881FYoVnnGT0wdH0OVOM4Y0P34DDkYgALc
ZKf5DtUTDQEHmMqUIFA1lulTUdBESEatodkutUl8LSXxogk6ggTkJFaYDkm/+/uk6cAUqAqIFShr
ZVdFq2zsUOoER2E2EEDZ/qNVgHAUGbvp4+zzmkKsDaUtkSrV86GVksXzWS3P5GS8HoTz/ONJmOv0
Hilz3YrPc2VCJj4Fe/Tjub+8HRr7bA5Vykxs2/ZD32g7OubHo7jiNlEbhwNv6BL1M3iQE8vUlsq8
jbsUgBT3Thu+2Srw8KIl3tjVPpIaIxSsNAuWWAhR9ookyhYKbrPHbLLZ+xMazvNZbxTncYzhpv15
ab4eVfopHEJ78/n3YIh/vHJkLVmhD5ouPj1DCmPappOtb6vZ7OQnH5H57zLfM2982Mv5391GMJrG
IiXM4S1QFdrPDiQf7/RhnjJf6MLo4rsde86K3m12+UPdwtGLs1A89qlyGEd09cHrALe34Rsy3TjG
1z5/8qZWQxM4dLZlbpdnTYIy+2YQB/RWtm3ZRIe+yx8BKVXHVg/0naVlJ0u6FSPO4C8gFoQ3FJ0y
4I7oikwvaEFdUEeDvwQ9Bz7KxkhlEFtGJ8QB0UcYu8c0VPJ11uXWwrMnBTmXxNlXtl6SoM2failz
ZRsq1c0CqTEUO9dJGK2boDm0E3wL4P7OWFNynZ4BygK7Vr5OhqOSVa+m7TBEzQmd15tYV/N9MdUv
Za3ZO4Vt7y4d81cxIHndmGWwC+rOeQrRdE0tO8aDhjxvoTjpjeL4X8ux/Z4FbX2xJORNx+rLgPWM
r0b7OGVtuJ/yjCTggC/X0OSUP+J1OgaXNAq8jVJb5AoCK1rXtvrcNYCFY790QIuw4NZauwp+b4uh
As9zX9G7Nj0lz0U+YretZYhSjFlbrjy/wS0lXDCMibk7HzU2MZTB1kIHTchxFpkMLOymSpKl8rHT
LSOjc29IxqvpbpYNmQ+I2t11HbR7ookUk23Vxpa8qUkFOEIyOzr2X2I2X7btTrtJIlTnXYnulx7o
E1KvK6rwmINL3/T54Ekb9Wi2cP58PBaqvi2oGwU4G05LfagQSZcHUlAOUvD0+GpvSTvqAU9AS9oG
F9Af93AlSwTO/zibr30+tCdciKUdMWWDYm9I+bZxdise8S0OiRVIENp48SmYGs/PCunXE+oU+NMm
lO7H+LgW2RjeJPgZ7OeDiRstKjjyMZkhqQdnfrGszlmP0pPcJCrQZ8tl6cAM+L7Zw1ukYf58SMYx
lYqFHXpvFnbOg7R3/jgNpMnz/FjpMX6OcIAWsxe0Baw+kvbQsbwNyewZnUj76B4f6UbKnuTSWtqN
MJme23XC0ABshmxiU9pRl9KXWrZygFM1d7jYddJc/LOVW2n/U8vDfDY/keCAbY4qQhTwevY56OiP
w9wRPh/OZ1PZkpko0F6e2x1OC4pH8iBdrffztSK1iV68yvI3qVXiBUGHELOp93yqETdAU1DqZ4jn
5hrtm+JGDV9rHzNwT9qCx9IgfL6jk7xl86GRRuKt1BL+vDbfbz/CetzEg9xT1Gr/eVDwAPzLw/mJ
+dpkfS2lxbnT9FA253s6d7f5DL0mC5UUBEHn/vZ5+OyDnx2RKgeGm1W97RTpZOAnzl0s3dcdOd3N
B8TzaJfZpn1+3Id4tyeYuPfSzf2j7T7G6Gz3Pp+G0gNejxHs/LPh7Nkq/ldtiLQSEbzdIhFBo3Xz
mP0YuR/nZlS82REok7lhPptobrGfrtmZ26FZncFkkS02j15LmgRYc9vNj+dn8GbxAH6oVy1Bw/hj
8FY1d2B+XEe2LI8gw3FD2LcIM2RMFvOQmYdSgKTdx/j6vKb52tauddjmfl6BGmV73WZL065BQGk9
wiqVwnQgn/v4A3kt9wEUd2Zrr6An1nuwSvXe/vPsp2tKVforckwCp1hnkmtjE27sJIRRBbrm4IbT
Vp8njo6dznwGYEBbozXwbW5CbdaDlM06P0yFxwI7tygWadauBpw6D8F5SOZ1gAmq72vELmbsrKH3
+rtKkwZcH/PsyZVJ3fncsGy886YIrqgcklZNSkirk2A9D04Lls6PF6Eqc4/UHdg82dAZlSFqQnK0
zgfPYc3HJIWUZtzCiXflgHRNwavnlv7LY/CZVF8TlcAzG+B+fLSwbOZCtro6X0y7Bos35NhRQv/R
wqYrzczkw/lsPsxNP1/zsB/ystLdfU6XiYdR5WKeOT9Oef+vmesjiRjXYuPKRSaVP8YaYwRfnPkn
DMYgf9j8nO5X03r+i0EjPtrNp/NTxGE/Xjs/JFEFtR/YgzR7DoJXr4nT7Wxv0aF0u5/PPg+/upYp
SFx+OGJ8/GEqb82v3mJgr7IGSv4+v00yv87zVTKoRrilCvfHy3712p+uxcGExGtt0B3l7Z+fVRP7
xe7J1s2P8gGrilq6n1XN71ovl6OMrNte+CxA86GrWZ0+r/UIriawXJSNWun2duiTQ6q06dawZFvM
r/DHkNP5JfOLf/U28xN/eY072mszMm7xd8QdrTK+aIEOq0t+9sfbffxtVwBqWzjcDc3o4u38/Hyw
5Pf9eLabxEJN6SiKKJgmoCQV+0JT1YnVDYvv2sLMp2vzrNrh/gCHDmbBPgxAlulZtp3kGAViiRXQ
vLgXhjSdIeEIOvkhl7EBuDNMfucoIbD4Mr6XPlcqxTNPjgi0Db2NU/SQJX05wWEfis+tl92Oiocd
hhyBaFn8OMwPQbfidTBfhCWvMV3Ayg7lavtxmKft+bRoDLqQMzb3FCsp1xjt76koKH/IqWPWk7Xl
/DE/FPOKEGVPjg2fAJmffCXkzINCYsZtw4he/oL50vyD5oMfaRaFj2TbuOZQ7GoZDAQySgjl0giA
MACFzxKIISnaESwMUoaKU8RogBUOGb5xTsjcF8goBZXVej+f1U0a7Fs6opxAzUT9alKZoUxkMhHL
w3ymmd0Kreh218ipd5B/Op9VloDnhcd5KydnPCngFOGvwUogZ+z5cS8SkkoAR0RjqjnGanQaMDEo
6+imYJb08K+a+mmpyGBxkvPLx5lq+nupcpoaE3rR8neC5Kv28xmCiQjPTO0xKk04dLokDzKA5A+f
D1YLuzTzqL0WMqiAQcXvVmVghuWtBqcjwHzSabG7ihCf3PeBsgnIAG6npPdRAZOjcVT8c2nmw2bu
OK6WZnvk0phP51Ov0ekWAtat6083k4llo0o+C0sBedpKJb5MR6wMbzhsQojGsAzO9vMZbcS68HlR
7QJl1VY4pcTyR3weUieyt1NtU5/54zr2EdLfB+mHpvZIkQiz2gyKcj+/WydDivns8+DLngp09gtO
bM56fqNkXrvmU2tIufECng0IHordgs3Ywev8dhfAUDb/h70zWY5bybLtr5S9Oa454GgHNQkgWpJi
K4riBKaO6BtHD3x9LUA3k0rdfHmt5mUmC4uGjKAiEI7j5+y99lqDbxdqO9SsOJApKFqRaXzA2wNa
BS7A7dSXcP1otqPN9QowrNttWGVcjaFY8uHKL8ZgXJVFBCtpO/i2C9wmSIvIYHuj2af2CD0ET43Q
YIGdclZ1OV3IX5guAkUEm/1/3sZYPZJE4gYhQ8xLmnYjxKyVfK0rMCqUntybJAl/nFV+I+9zuOAE
HS5M4PC3rTf/cl/a+BpAdb8YrwejrG4VeLMPfdiQVsiMKxc0igaa+gjcDksxJn5na4+DC/MwEaFz
iA3b9l2vKo9OCROFmeUq4iXstRHucqcXD7MonZNJxh9hmI91u7hXoPSeFjMMT20ClKeT9mdDn+Nr
LNp+Uy1I0Hq9uiaKoQ7dG8rtFFeMkFeTjrQqxUqA2WoPCKTbJzrEZlfeeXRzn13AbudsqBnGDs5D
CneCLgx6qUE4lzGjUTmlQ3hqwuU+CzFXqNZBAjwO14O0w9Oo1mphtA7QrcmIsbWb3kE7P7epOtkO
yAjmHvCRphZLZJt/KENd2wPSJsV45oi2ld2fu55c2QjxYqQsBp4OgfBJr9EKnj+N0pP+6Iyzj/RV
7nSNfCoDn9qZkd0tnS111aQgtrZrfaZ+tATyHSzVoh6PtyK3kCDhJ6ZN9Dn9pV4xMz3GMhC2+qWM
HMvXiD+BXWQmH/K8oPHJbvxACgqIefgQ0qxOKe7tUwnJbhkcDJzt+CT7xMVmgPkLhx2AypKRfpQD
yMMb6sdGs7ZBojawUgFTy5kOs4z6a8NdBS51PwTSNEi5qRK4NK57I3HoHBwM5LuY3oyZAjlw63ur
1p5yTxLa4gDm6GikFhKLe1JdSc8Y97Raj32OFx2Xa7uDR1oEcvL2Zjh8r3TA/bOOWxkoigrlkwV2
4Sask/RkWvPHSRgQBVMURdPK3qvjxd2nff9aIYcGG4qVqKGzPqfiq93SxC2H75BidCJ7BB1+77RM
yeJLu78pW5Pxn1wNXlLQCc7TB2XrzRECLvKQFUKOul7ctyYny7HMg0WURoC4Th1czhR+hgN76CIC
tjxrP9AE9ycFotEiYcfU4Lc5VlTvKjHLQ1ZUy3U0R/3OpvQ/SMTt53oxZr+YCDUfIXRhiUPTJylh
rxct/SH0iEBqyj7YgeVqIa6Z4hbVjZQaYcaKF64tVIv5rMcfYHfN1LIOAGdZuUHXM8xIXPWjs9Z6
U+Ivzthg7qC+BH3WcrI3Is7mnVjDmIpjIrvuFAH1CCHAB7ICNhkm+l6q1guweY9+2bq3oSiuPHTr
SIC6k8jr4pxl6msN9cGvdPmn5OX/pnd/N72T6HD/0/Tu6UdZ/mjbHwzjf4la+flbf47uXP0P26Jv
4Bg6yh3O3OiJ/hzdeeIPqVvSsQ1Xd+SamPLP0Z20/8Auy1TcNGiLbvO5f4zupPmH5+K/9RjrWa70
kBv+L0Z3BuL3fx3d4QTwPKZ2pkACLEim/U0Y4BBKq8Uj2asxAbz+VvYQvFhfRlN25048b1VXJQ1m
4Qvkc19TFbT1f9Zj28NaMdNV2uqw7fZWlm3Xtov3Uq3sMZZMPTr/dVy0lTftWgCLKGK7st3+edWV
zdnIve5Y2tD0qBTgMbFBc9bqZ7u2XfRbl6Enbxotv7xd21UXfesLblfHkOghvG7cu5XZmZnSJNRl
DZNj9eLbkKgv8aidlWlHfPvAVJhu9mzlpaIXX8NKXAUPy9VIVTsVDQYe4eQDAMxxREdQ6iCByqtk
4URYtAqaLVqCFKQM4WfRF0hXWBym+iOBvOOuy5xv2q00xWeyE+IPM7YlC+XfITOX8BSzAYFtiiKm
rvPbTgx3oxmDyZ3Hyp91hMiz1gSQz3EER5LBD4VhD8RG4Go7WSbFbjQlKFqcAxLMMBBl/FI38mqe
ovTA4FhHb4SLOMqZZsn+fsrbY0IB7NPiUAsThfFjFg/xYY2N7seJLdFYHwzQucLOn9oRjJsdemwL
c3DxJXGVelHcwwTPAJbZsLg1oqld79GNdAL4yM31F919KRky1XUzQbGFIzULj1QXgcGmgGcnSKTb
J+TO+BX7gsPYrCZXRZscwkEllo9a/DB26eec7V2ZLAtsRuAoIWngGfUykzvCDR3PBO4O7GV0NX3X
OzCbIuuxcHTzJJIGkFhC0kZvHtCBoOxGgpEjyQzws6/8YvfGbOvpZJr6m1ZqdlAmhndReX0ns0bd
G9nFGtBczKtOc4YNGgnHPDCkJe5vxgVd6qTYY5l9cLwWCAmR4trsasck966ijq7u1FDzYTH7bCTk
BGdVogO/cBU7APvruD6LPd+Qaf1SQiQ81QnMJHbSrwlYXPxUbDzXPc3y2OZVEczGdCdKxqYUZSCI
klH6Zmx+izob66ckoD53OGzCtD4TIWBA6W2ObY9DoSOUmpHksSlySMkCu65Ycd4qXAV8LqfQaF45
WYcp7rzAztyMqZSkdLbZnw3JwWrG8wJwt25s6FwMFoLw3jOyM9mUQekOg2831qORDF/zXqPtv1T3
XUcgno5aTOs50bKsHWqE1+cYQLtO6pEe1uCqmeUys2ofygZZ1Uw0Hx6KZqdZ5Jzh47Z5N0pyyRhG
Q8+fILFmtdKxZGZPjQAeTLP8SiwnZZrfE6PHfpsVBDVW4poqZmPMxYCYhhlWa/WVowPoSz8me5HY
EtpcFQelmglgI65Gzh4QUidgXPxCxy5iLHHcNnl6Ue/CrDSvdDGiGZzHA8p/BoTVRN8IOnO5IkfY
ae1b4jeThe4S8xitgthDZJBH3E59XxHsQ1jqS0vO6q4xpbGfTUyRCr+a38uoC7DJt2fiBArdfs2Q
vR/0Q2KJYFSrfwE1H1EIGCbCwd3Jw0hp4fzoLac72S7atXoFIpmGWaGVbD/lHGYnRxKLgGeHFYrN
jUaac+hhq2uh4dbejW4KPp5iB4QANohVHlMBgy72vDYAG5PiZh9ztJv6dzWfo6J5ySKw4DptDIDa
8TE3+WoQZ0BgQHlrry9SqeK4DKN2jHH1B6G4EUCUfTk11l0vzO85aVQVDoUeNfg0JN0HlBuzPzRN
RGbSYzh50XNLliRvUDKdgPudG44x0c829teZoHIDwdicRPNxSJ3dgpTbWnVj4yC+GRm3ChF9iTS/
SUyKugyg55o0U+SoXOOHOSK32ohZOQcBg9MiuanLCRCuORpjIhRVmPieaT/LCckDerNyN0VR7k9E
C4FsW7tEhLRrpRMdgJhU+2VUZ5tNNYrEtWesCImAlTiU4E6scbb3w+j+QN5qHgaCn04zbkm/PvdI
Bl5zmwFRyJnKbYoXy3zTCoXYWyPWvcsTgLEJvP/6za1K40Ku/Elr9P4UjfnTVIQpI5mmOZYY+gP2
BvadBXsNGz9KVi08LzrrZv+9VoR9hIt8pgk2BFOma1SSI1lKpUd8OyC3g8EyVZOrHeXz2WHX5bKD
08Led3W99UfgshzC2nguZ6iyhV4MiC2+Qp/keWRnXQGGIb7kdRjUq2QHtDN1IHSqh5gkAPYy6Sm/
Ajr/Ms2HGnq/32sTgNEaDLTwMCiolm3ErXB0UN5llp8dI/zcVGI8u3HPWSYm3KKIj5ZlEOXQlY6f
yyU/aah/jg0z7dEyBWqVpbgjKdtF7GfuQmGsTM+qPcezzfyxWyWUV63OV5LWbBg0cXo/s4v02+em
GFYRLG9evRDTOcoZIdA0wRBQBRE5MKxSKDuYx7IF83UZE/UBL+NJFZyLFmMkokgULTmOLBpjBh5h
oLE6ypwNJ5mdqeiNc4vRtiZKdr6pe8p7l5k0QdyfXGFafq0QJ5nOWr+Ub6Vna75ngbEqYzCnJSeV
qJ1vidt6auy2Q3KdztcDRirKBuUzNzIfIj3Zp9piXdGGvWKd/pDYdXSwpHpuvNo+zhjXtfRA+3I6
aq24TVKcmh0E3j15dKTGliBYbdN+0DTrRO5xxlbNOKzlCwO6MLCj4irVxQentB755rwIl6ABVdc4
0rMYB3E+/LzIKCSyNnX3jvFQWy6yKuDFVjxSPgwW7t24agMUpLtCjdW5WDxxqdYLGRuvzKfTQLDt
nPqS7mzGok7O633MGNwHJPxKN6Qgh7o6TZElj7SoJ9Y6U7nwCK0nMeACjsP5s3CJNRtNuMNuDOAX
YJwBvrf8wiazv/SgiS5DptGh7oriQSBwP9AN8KMUc3dSWyc2Qjual+oQet9DdoTwxtCUJvClcC+6
JA2j6xk17StrfnsA3XUbdYN1iAiQobFrSt8ePcaItsk5y8uB9isXpC2Sax/ZaG9g1oblBFE6C8JC
y89YbIQ1LL5Y1+90JJ7i5zSqxDFN/+lBrhOKkcFpjraZfWRIYzQYJVV1Jh/slEQhbZ22bENjkkgi
MkqhQa1ylWLLZ9f45h0xNdwmog0cSdtyG5DRu32S9F7hmyc3W3CFI43hOLUpkvbYOoxTfDtJ8ipm
E8wXLRnckmkOcJD0gW2mSBdMEcviPpRtB5c4eZzjZzDaMN96IKrbn2N75BBlSXx2vAK/9YCmQlcE
XZMTjOPZ8EvbMC4A2RKM00ywC8/ID1pXP/0crs9U0od+0m5onljnot/iXUz0wtTuEQORnZiLbK+n
+g9laZjnCxuYMtp4zOHEJyo9BA+OVb9LBhWIpEVOFfb1z5HdNq0rwlezRbS8UCzTBogCviRCug9F
J5vTyBxQGnZ7IMpqiOlUjm0eBv3cE3lN1vEp1fv9grLh0DU2cJ9WXFoaQAHup2HX5NFyqYSw945b
vBYJo9QlR0uwNqcd6qiOoAMrKl/V8Fik7o8xYb2IRQXLUNeOlZFfPCU/Tmzribt+SpRm0JZZI0ra
FcWf2l+8hD7vYmHR9+i08zaEgEjHmtqcr5Me5c+L14NvjEx4eN4LdWCMBCq9rkqbLGV4Q4Qq/BhI
XMJyfwmjjDw1Eb91U36l95W81OKpJnzzHHVyvjDNuO3Mikay3Vo05OrG76t5oBoVjl96ldpxGIF7
jfaloAYTde0E5ZTda8pSwOeHPd4Tdfo5tM6r1qfoqwlQbudz4T00sw0Ibr0Yo2+5487nhVigg6HK
Z0kcZ7ETi+4dyTs5wa4ksCYiyxUrc3uUbNxMeK3MOuvPVBTezipYbBwz6Dpw+KoWCxOQxcUCVH5U
LLYHWwZxPQ9XSaIehxHUZ9U7w5VGuPC8uPp57k/OkmuXNum+UD0854qMN81uryyPmLs+BbOUHQQJ
IhfDJuwbHYsKenrrl56eUKJoH7dWP+0BOxP/W+TGRcsq5+xUn1DUTFg5Exg3m1xgLO4NZcDCXSUl
6TpYoBunLrZZZUcUmvMujCod/M+rkzI2wkMs/UJojR/1+XU+Qe9Mbc1jWTFIySgmwl1c0rHYEYKY
p5+z82aY1Y0XoSIryIHDZIHzKrnMd4WV9/7Y8XSOjJ6qObIPXdrFV32x2OeOMQKYbHiKNnZdL3ae
I4dcs9hZ1gQ0DhJLXdklTWFoayjweO0eXknXo+qMQga0Ves9E/JJvbDOYLbDfI4JeGHhQftof3YS
4zXOagihc32dGvqVLWVPrNtylUcWhZAFnLSGBrFFbDSCktqxaPatA60sH86x+VqUMN2NqhgC5b5t
yR3bhRCrDDO05D04To7Rde9qRtWfF3ndPw9VOx1Gopd+3q9s0KEyHur9dhHaDgalnOYnRv+tSN8v
DKTfBS/07PS9xiQAKAtOmATSHKhX3AaL1QXF2nFPbPR4+RK7RHnaFV7bzLcLwBhxTnBFrqnh0H1K
WIxQagnzkhAP8fNaNtpoMRSrNechzOEWLsOoZHxdajDOYUFq5A6M/alVgOjHhm2lqe5IiYiPwlbO
aSHrx1GedxnWx94vtvvylBFkpE31nrRTfrMqwoudpg/gbp3DNGOfksm9scboRWU4fzPpq/jz2mxN
K3Seu8r2Pigtio6xLTgze04YdDBiMFV0HZoFGEpIGl/GdY6JPwj2TxVnvp6IHzVdfZI7e3oFReYC
McwbEOUkJ92zFfuH2midkYXrWVKPqXZT1S2X7QKtL3Ln3ggkilGWjYoydlVabhdrtqbU7PN2Wnu/
2wC2a/EdmgtLXMR6sfT1U9mZHsIQNGRzYn4J2yw66KEBYcrhoEqZYewXjlFQadWajzdelfZQVIe+
TEEBTbliq56DdCWuBxZ8aHgH1gDB2SUGdR8X5t12UWjiq+irR6tzWr/z9I8KJwUnznCfNB5MjjS5
qhoLJYfR1cemNZBsWuaxTfOjA1HpBpMWmVR6VAYy081rkTrtDoxwRiP+81Q+oJbCVYdioCRtPAaP
/cUcehLlcqu9CpfwPi4b57GuKQ2E69dEVhwxeVl3oZewrsb5967RjqG3gkvqHo2tuVQBGZ/znty7
inzBYXjqY3llORFkHVDqxH1UROQYr4sozm7m9Z/LNiWWm391Kj+1dWpAoQkFUer097Ef82ZFmT+m
LXJtV0xny7R+dH3+FIvCO5HQBaVTOsd4ZHsWxgihlyQ5L2X5JSwK/VupGIja46cZ7BAQXJvE1pQ4
PQP2F4b9AVluNH2oE/VdeO5CqhNbywqkHL3CFEt55Z2tznBu8IRVB6+YyStxR+86qb/qYy6v6tsp
L8wHdiAkulcFobiJR8oyK2I1L/U5RSweRLW+Zm/18OKjytzNdsmMALHRkd1t0KhSnbKwaa7HcAqv
IzN9sEaIBXH2apgTmRIYrNNJPgE1/OJ+yiMdzrFL6mzTWfpTTLJj0RGRMaEH3dVxOV93DEEOi+ZZ
R2duveu4ykyIdwSfNwVBPxGhVkM84Rmz9GCoM0gW8q2Jy+VsW9CoFsoRNiDAcfI2fKqWmSpWUGCk
jjndKGB1e9nZBE+749dcS9pbq2w/xcjD/U2It2nDei9yArqW6HDXqbm2TjTnJCvQOrcHaF84FiDD
+yCMxerkXS5ug5+z0tKn7S5qoflyp3Kvp6/FxTz3A7gjqYiKW0QAqbe5DGv/tlsvNEYUHtq3zMXh
KYkuY4LAAZjrogInH33MejKXmoGAq0jGh3cJz2w0d+zqkWiucgZja7rWhv2xm/Ajbrql7WITQbq2
OhD+QdLoesZRMZy2aj5vj8tVbNBu4okyplYoxFT7ttFSXG9S3U3ktF0YE0kjIYevEAjBeztGc23R
QbhsRQ/ToT+v5Xqaox3Wn7edTsW2xiliHYGtXp4mDhRb17/ryo2PpNXBObLRf9i1d2VEWB2rgYah
R1sFQC/tlpnQ7Triwxum3KbK9VAdTOwoVX/kC1NiP45ZP7Q7wBLSJ59NJ+9ZjTtzsn8MMyFLs+le
uW6q0/5bRS9jT6ziQxzhStQBPPDsPeCv7MleZMrmhe5xssbVQOTKgrpSt6nitQZl6lxYd5ERhfsh
tImOm8fwhqOVEe5csURWRhATTcqI113iW5hUYI2GY8UIM3Jz7DOroIrglMCr16Umuuulc5cOJiLG
LCLGwTDOTuo8ZFH6RlML3Kt2ySbcATEIeILn4GvUw8csJQjLVFAJ3ZUDtg67Gj6CXYMvH4IWKc1u
q8+HJoWeJX/0c1myOcJkM0aY5Izwto+mY+ZldHraEISZl/oGzUWWx+EwKU7RCOzgtRxpakgACILs
NI3UWtIYJsaRZPWBFmItd2fU/wlvtrOoInBaUgM7uQ7wrJ05utcZ/NGgX5yvZeaRiJJfF9BgGGnw
3/eWT9boXNJsr4wpu1VeTo/O1q2gbkmYIU23pskb8MoUNxkBeF2/rmELVvxZz45OvzxOOkpSitd0
D/eu9luJNUjJ+pocAVqbWqrfMiENCkPjAHUTRsU0e3WTpdw2RtzUVFqZp25seqU5A8VJ0NMdPYWs
nDa6bIpXEvmsk1GE807kjDa75YPeMvSVLqmCnfZIo/9xr0LmL7X+MrS0fdcythy/CHbXu9TAb1Qs
yQtp0MZDW/PfbmES7syuoOFMOZjk0SMbgVTCniR+MUrix3apNd8MOeMhFfHLuniyjejGoSZGvxHf
TOsHrWZTXTupP4HFI2zX+OYodzk43XPp5cAVSapi9PNsma2+j3vTPDpdfjM6tEI8m0gq2s1gy124
gKNGDGSqp+znnHMb68aJmf1NnnI2K7Us9HuB+H/61KeJcwaE/+S6+UG3Zy+oWbM4qzXopKyAaF+0
FnLqaObr9aHXYaYTK3jKLfvBMBgIJIMX7gU0zEW3b2xacW1L/F1e1M2laIn0KEgUzkL0CxoGMqPR
94KpiQjJt51t4POzpmgEjKRgwQth0tv5ZsSop/Ckxyz3h+Z136UR44ipaj/SqpzC+HMU38U9QXVz
hEXFwOYqKA92NE5oYAFWdy2bqXI7XuuFNHydrG8HzcaOQlrxZgkWFQIHtebVasy36VvJlHCXR+WN
NgvruojiT2X6jZ1qTPOuy/ao6/uFQGgou2zZcHgk+AgWj66VqR0A8tdPrckB4iyPyhIu+yWM+Njq
r/rkteo7vmmjHfqL/ZLq40h7QB66dgYjmEVN0JPvV2fkTdfVfBhGWgJmTARLJCQJA7RZ1vRpq0gx
nr7gjB2ClDQkszO+JhIHqQLnipm5ei4LWuWIqrNdohMo0DfVoZsmSmW6ieWsPzEJV818iEK+c3Vv
PoWJ15zCNYGiyqCg9SYw6KUM7IHip/DcQ5xCfjeS8kukM9qvLXT9JPDCtEkGX1cPDo2Rkaqn7eR4
sEvSMMmXzkzGQ0l9WkrYja6jPRCc1z3GpvGpmr3PZVZPdN1i79ixpLex/QFH11uUopGYx0ju3Jr4
bjdNmRmVnI1iKqg0alEHrmlOTk7t0c7xBVlsUJIgop37kb6xh3trb0vszFoFiHPUvWjHiS3d5Yn2
tQUAboWYIvUW7/mqunYmHHlug+HKGY7UH9/4sgdxI/gYy2mNnjTYXMea7xi3srgadL5pKv2IPAOg
N5nsBFAzrGgj0Dl5l+DOcc+LC1y7ROkB8Y4GHsENYByuM28hdC4/UNOAXXL3TU7gu5Bxy9PcgCAG
jqlnj6qWb0YDcI+RCccOgQYOueJh7PXnQuU38RM+N1bDK9sC9ofal7fB4ymGuFY3oTbuWi1/xQtH
sZJ0nxgiWL6Sxm1Kc5BUJQ1yJV432CauL00qkLy7Jdav2nGCL0jorJwDmBokKLvaNDQSnA9NE9t+
55R4r0hi15SqSB33vnUhMcXxUts3Ubqch/UL1dIjCjWCRbyGOO6a7YBV8xXhPNHinWNiw+JirdqK
dmIPOvfAXzPh7F2b6OcyJFbWZuZQl3AOnVe6m98UUk/Av/VuGs+O7oknSL6Mg/BgyrVIjOS3ZO6u
srkSZ9aaYAGraovVgeREe/e7c9TLArt4iYVLS9eW0UCPnTjPWIjb3Ei/MGFTh6Qj7oLuvRWYWvrY
VJm9s5zsYZg5xMTEwK7kK427kiybvC7xXZbAq+x2ejKd6lIUTXpw1TQFSMUfnLgWAdklDd+umEXV
casD3tcE+v/C3OgSNc4BowmW2nkVxFGuq6k4Uf2+qJwUodwgN0gN+k3CgHPMyy/mN1BV8oNRE8na
Nwk5VpV5xnDkL6Nj75Ek2Lu4bKu9NYHV7UE8ssY4vhIOjMVpuOoipgsTa8ZRX9388dLv3cL7Sr7s
lbMwCsbcS7eHGIuQTBx9bR1Wg1nl7rEjTe8Ybqq9f144q3p001e+P7Dd935TW/QOceeqQFQl9K9N
+Vpuytdf9LB0EZTPCKcGEra6Uziz/alM/OXnm9Bg/l3kH+vt17ef+eXqz6db5YvV2kywDb4e+uZe
kv2tvugLU7x/qHC3332/mWyi3E0Eud35y1O/396u/Xy9GeLAPtIXluowJXjpn3rNTT05Winqtu2l
dTvWT8UCuwNu2UexoPh2CFMk1677RlNsPvWQCLDFudWppLre16n9DXH7aRg+JQp9bCETP57j6oPj
4O1RROyQ0vca5yzTseNcu0ZvnTRjoWO1Klm9kfChv1wtFTBS5bLBQWv3ukkuN9XvdpFuPqPt6k8B
8HY1NjzFmGf9dFvhpJfCot9LWgxU1d8f357P2XSb20P5+mrbte3CNhAZ/nymn3eaC7WlDaK55hz8
/nPvf9bP53q//e9+5t/dZ2qde3ba4yY9tVYl6kirceeYs/wpTN2Uz5sGenv0XQ39fnO7b3uC7dr7
D//2u7/d3H6uAHBE3cZn0azDkd9U5e+i7F+k5tudsm7Yc7w/Xq1C7mSTom93bre3a7Zi99O7Zzhw
+H97Dmnm1VwNKwfN33Z1e2i7IGyDFpl2fv/1315iuykFwspNWvV/KrS/U6FZwgAy9f9nSDz/aApo
bf+iQfv5O++xDaYjpWdLwS7JsyRCsz81aI78wwTKJxzb1O1VZ8YrveMjhM7dLpRAqrxVCfdOj3Bg
uSI9syzkHJbp/G8kaCvw9Bd0hOFZFjwt8BRQaRx4Fb8x+lwd4FlSuRb4Se+b23O2Te4XfZyou8CC
//LG3P181v8q++KuwprW/vf/W5EXv74YKRQMVPlfIaHzBO/Hb2K3sB8UoswoPM2Nnh0MtzeowSYa
m0ome7X4jfjOluEMlxIgBcE37ovSpnNeUN8mA3MhBztijsGoGdsxGDuSbCeCcswMe7tbJh+JBHiq
c0bCti3ho1rsXww1oqlvGa5lrj9NjrtLreS6itwTiHZjrw0zyHitufvP/1HnL7gf/qOWLYDR8Uk5
fLy8Eb8AOWI7ByZAT+dEpDJhZm7LFMpl+5BY6Hsxyuo5MYeJ8c0U+Rs7dihFzZ1IysLvwjV+tIa/
RvQVzcG3wiyu83wYA5do0VX9s89Ko6DjmqCSx9cC7Hvleemfsj7GVHLMeryIhivPg2229OxMY191
EgFaxn6vZvSF732dWWkGHSbPSZ9/acfHJYGjdSyxaFBh5+T2rKFt/KUmf3Y3uDmybYRk3srcdqLu
ZVY2pUakTrGrfywTIqSjEuGE66Wn1G05D8AE5lcIhkhnuBzjHXQRlxaEBAS60+flB1mKd5mI3uzM
aHf4vh/rfg6McYL7WrVuMJvZ50qRwEln9gtNmFUgkY/B33xW60H3yzdgOygdk89phTPxDf3toBTM
XWXRoSmKY1oiugqfUpm9emg0hnISuzIDc9SUPeQ0M7WCQTHMqpoRWbx1ajVCa8O+O+poKKJMur5D
3Cs5QvY+HA0jMJIROXZp7y3lvpCNnMOzpUAWaKXSOMUTbEfHBqUe888uOrjzvf5pEDnK5QjqYko+
Up2Y5K05IN7SiuNeDdq+GUdvv5je1zw2p4ts1Esel9dmRcapllhp4Cb9akG8Koz6uR/Lu6LiwHNA
5mbzcM2Og+jN8o6EDuI7LuTGnaGxBoaef0hD7bY3umugpTluQilahDMDXiJ+YELml7whiifi1PXu
hY6CI5wxSscpZHtvDhwTHU2bvbmEdPBBAeTmiPmbz+nffEyuY3s6UTOwPn9H87YmOKrZGb1TAlEq
aFYjjxtZ80E3CTA2Hjsze/nPL7hRc34/MFx3RWYj9bX+Is21Br0tap1XlBNtctu+W1x0N7An2cGV
/ScMnx+klq3q8v4lmzmCEyKuiTczVn+ye26S6I3GTKSIce0//+e/7d8dsx61PUcLilZPct74dX0x
9LYsUUJ4J8e49toqPm6hwZzJ2l1h4YDoK6K7y6X4m8/g37wsQmWU1I6LYhq97L++rNcYhpuPmnti
OPo2We6TqFkPGDy9taoP9xHM1ax1n/7z/xWP318/esvgbgdVhvzrOSqNdMMb+eKeREf8VhLdRiNz
qXjMr8NaDITO6lgah4x+0cewdZ6y1ATmMRkgQB3xpuseRIplQITmsfrHAALT6kqlLDKhYHyQ8DTQ
h44zG8ldmeJK4g/J/Tq30XjaxR3c2gQZSvIJQtp9CV2yHDgKZhS9AePLPSTYbp9PjLpytBdpDQ6x
EXd0IxDK2m3vZ3lx9mxOAJG8Ksns3FWvSFnR/pUkkcmYiHbcgOQUIa2x3eZbJz5mdTYGYT8SRQas
nhZsjgXeee3YzII0Yg3OUJ9mqk1ZFjNYJS6tq966YmCXBWQgDD7pHHs3y/G80afHYD+vC08+LdfE
bu8rpiGMqPnYanXQVjAcKRcWe535SQ7Vx15ff5ZTK4Px+YHMhpzcIyCMfeI9mRFfvNDjzbWUfLHn
BbXFenaYGcWNSpUBkz/hxtkJ7SvB9YzfJkbLjDQL/2+OCMP8K+51xV1xIBqOixrf+o14FRphTvRJ
M50iUDUMfA5pOdwSF7QctbBlbO7dM2Uj2lKvb6QMMeJ0zg3mQjwiDJDniVJ+2OcDzV2m7oRNu+Kk
u2NPrzIlQiXlREStQpTU6I99gRlK9NF1Zegf+5S9Ljgf5efobFobe0laBrE5oGslSwFF7TeQxwxE
EbrPbWH4ljsiLcg7FG8O3lPdoXO9uJxBovgQFzMRKDY46UQEAMa+0tpo4hFQ3EirYkUNVW13NJCG
3VSL+T3T0JOE4fw01aRMsGbtKw6nNgMruTxKEV/nVvngKpfByNRA6agya1frxgvEu/EAR/1gFXhn
8t6jk5lqgYVrnVYFJVakFwgadNrAjBC0suwP8aABuLDQU8fz0S3kx3apPocVEtWmtQiDJl8ELu1j
mtLCUXQA7FAL0pCNa05Xy261D2rpz+gqk2DonHtel5GO450ICTt3hYsmNB4fZQpYe0j2oEcShNDj
TTOnfYBXw3dy3irzuRtz4GVqeCBR/m1WgJ+KpobO1fQ7vfbQKzn83WEa38cU1r5jdebOBrmTeWkN
0hFQzQQ5cwrJ/XaWKeC9Wuc15OZqdJPMhAZJKL2zFlF81dl5mgqOZH4X9/j8hdKMZHN0xCAKiWFX
Uj+Yesj8i27nosdu4GIuBrs13KKkTw7EAZZAX5tApZI0SBp0HA0cEthHYbPSaTyM/8PemTTHDaRJ
9hehDPtyzX0lM0kmtwuMlEgsgTUQWH99P2RVd1l3m83Y3OdCk0SJIjMBRIR/7s9Tiy2glVdLIVJs
7cI8ysLR99W8OFuY1v0sVtBVaHEXRv4+OuieoFtepyh7TvGSJAwcUjc2qSYbI5pOoBC19Y4BCC3F
wGA8ZxvbXAwjMpPulcy1KGvnstvVOlpo6Jft0hyDaxC5JB207jlqwF5Whrzl3K7UmFnXuPc0dD1x
NBpz+iragyv4Miwl7rYK7Vendh5c2uDXjYEVVeAjJEnLJG6oeQoyh6bukKp6Z1w5ZXIDbo7nkTFe
X+rULWXVbTBr0EZBRtvRUFqLvIXykJtyZ2PioFk6h1OgEarDf43nPGEvP/JEGeN42dFEWibVcYqt
x7FrQe1oX/D/r2xaF6w29DdbJrsnKiTpcus+CGw+RTrvfy51kvhyOEDT2ZsdO1SH3UoJGGVTtNoz
BdREJQoesXZUkLuMl1maXFOftq3GB7uvdbDzKGFaEFw7TXLGzxjc1cpId6MgLVcvhg+L22YxILxW
4UhjYw9BPp2r43MQd+WHtEqKKEHYLNycztsypKpryKyvALJJ3P6tedrsZc99TIpy2zjhQ1bXzwVM
/OsGK+S5Gi1z4VMrC1OBNgAgVl78KvLuB6ceyDKd1IpRPTTDsXXrD1W3LzSFfwr66ch51hSVYr3E
WytGj+4WWRB99Pq3DGNoq0I23WrriPoB8NTEi4CfJ+2YvY+YaKo4v8msm7F3wZfwwTQ5YnjOgglA
v4dL08rdhVd2HX64YFNo9AlQdj+tRux+60hQhCwGY6uZNNnrLs7JLDt1RfjC9GnZD+UEozXC7GVm
H2nBqxPbr5Xe56dcoj8zBKacqe/fApPVREt1ca20oKDYCB5bYNRXyue1TcnpALl1pw0g8qDPhJwb
Ge2PaKMmaZHMpquGr3nzKXLl9NE91XjHU5ubuSrJEte2unlBcdVU9YjlGl4ZqQrqgRhjYtGpG6te
NpN38zjfYL7IKZ0eEp6RU1MtctoIto3fAouJszV5rmIRxOlXmLzIBstmP/LQjK1rwQBwNkqAx96C
woq3Rpy+eDVP0lS6wJyoj02qkOwJmFbEcn2turpcOZ7twTpgmpT4OOL7/lYFI93XJuwTIjeH1tgn
fclyO5J1GXiv4B5+a8kndzn9Y2mfrggrvrZNcB0M1uooELemklt7MHj7dRqbrzo5n73b5Fsx8xCt
eCwx99XQ7WjN03P9pDN+XbKPpPCubRbOZL1Xgf3h2wuzyls2eKybSdceHbc4VFb0xzJXXRb9yW3g
cXlN4Ru7qZuqmMQqJrSryukPZti86VrwJ8yTnVtR0T2G2qtwIUFiUV9x1u/qNSEU6tbs944SnpzH
C500/mPqMbFSHp3BXbACp8hFlR3awPtNmbIuHF/yjYKp7wNm4FQCrPsifiit+D2M3im3yECZL3Qa
fdDsgq1RDRhQYI/d/21PwoEa5nbTTMF6HDJnYQVsDXrDgYjgLKdaDEt6aN9itzeZrNPR1pGOIe5r
4xBsyUa12Sbpu3jH9DVbDXy+0HnmKizrncs0KRP9zhiNt5KkyarWnbWJeWCt2xj8eMahRTAMTXz/
OMjgd5j/s8kvudVwn8YVc4S6ihbQpG+xyXHNSpdG2n8ordRZOt+Zozjvmrymif5EVF+uNU9pC1Ob
giWebfatMs8/RKltDdbcfkzTrdv5BMCqbA7eGD9xiubbjl/Udl/6nuSQh4qw16rhXXnRSeGL7YoO
C5dGD7Cj3cbRsPfD3NjZVx1Zu9k0bIPpZhnIVq1nX0R1NNXcWIsTU+PkCsYlpNpme4fvcAD8l8XF
wfSHxxYTonKdK9vViUY5SFu+GAkwTBq6zoDlgtRkDe2Snq5/N3bdf3v/EM1+wTxlEoNNmuTfbHHr
/IhuRMYXQFuhfM30IXf2PqupfBgHMR3iu0suT9JlkCGo3r+QjwuKiPWwrZ2ItggyY37OvDdTD3fz
j8BEK31c13fXHqEwVo4eXnjsMS4VqbFtLfNcOURvCmtFkTyCtzLPKfA6Hvo3LnGWXVtQbT33lrYR
uxEH73mt5WKlm+o4+R3mdCrZI038MOG59FPO9NcvfhwjO3sx4HzOHtMYXcJwOLNNwkbrxZe+bG5F
w5wQHCZa9I/sgZQShTN888tv3U/7AOiVJsoAAn9e/phZdDGVvjRMkGMlrRzLFFQou4xz17qs6+2N
+OcPe6hjV8/bFDtepfrE0ocY5usY6UdCK5hKeJgq/peJjMC6CvJPzn3j4e736a22WHdew1d1SSMu
HIfb1SzsfacRZqiq7d3/+k9qEVzFtdOWr3e0kJqTpoI3WjTOMcq5RbUEz3Az+uHh/qHo8RNjW3lg
3x1u7l6sqeUxlvXO9m6Olzoz1WUyk7lqWb6kQv1pFHuV+7t7/9X9WkkmrGHJGLLPJqXPdGtOrcYp
pKD7r+4MO6PGMhnHwbKRAcYL6a+cfPrGL0sJCKb4ROofUYr6Q9XAK20022IWNPRU/IJNeOHABECP
XFlQOCdTRTecjMl2dAPMlDptjgOrW0H7GHZeOjpG9J2IzgJqmVWLd0zs05xNXFLGitkYh3XbUiQF
C2ftmNNfeyQLP2uYKiU3QSwgiBpt6Zf0t1eJs5lk+86pje2RrlGbN2GzKNkPOhuL5+a6n4t4wK0t
pEp/qabjeeloP0OXBgsp+QGUSbVPNRgLkj5sbthiHjyOl9ILuRFHRkm1+yvmZX2W/u6HxLCCa+DS
62rnaueXmKHuR+6p42sbCVlIAFH7yszp45z/uyS0boYxUodKu84s4d1lLi0PXmo9+yTwyr5WMD7X
s5RCRfFrD9Ma08reHfj5UvkQ6xpsiCgbQBfp8TpR+lNq+mhsPX/JGx+1jrEuxE1rywSO2THPwzWt
CVqVGMtqgNDZFtWyUwY5EhceuWteQtUlLM9s4Rj+MwUOnx05M2axR0pL7Lys/cpd4olJZ+4zJPKT
mZxAV/mrPCR2RkhtGeMg2nnoqYqKspk+wBUzTLG7qmcd053MdR5vOgP1QKq8WjvOsLLlmCwj3Sec
NL+VFK1AWiz0bD843OPtLCtiAQ74sYar8uTf0EURoMTwWBkR+/UOocJNm7fQr/BAonDAy3k1wEIs
bTrqeAX7o8RdusoUq3Yv7XVpsWlCcy9WOTxM6Bh8U66miALuy+bYGtzc97cn5kmTxAksqTD9hI1V
wWkoXk2dpSxFGeyd8jElZ7YQ0FhWWtg/TTYwctxz3B7CetAs/6o7CCdJzW6awownDS/HYiDGtFS8
Kl6KipG5yUfSJlctROu9X3ViiNe5oXf0v7M76akA5He/c0GDHWNnmIUQIbl4Jos0aYjiyPxBJ5Tk
v2SpTSh1/hyntpoLag9W+/4GwHHgSD0rMV7uXKW0/2QV2lAQVuA+9J8ESHxhP8cdnugxDjb3lzQh
ILBm8joLleRS2ecUCfYEvvFSfLG3Ldn4dPHJy2cdd+4RcBu871zg616JZ0ooH9ISdb4rOcvlVLYu
Wh08BFUCACtz7FSV2BWIDYCZCZ9OXPBgJXhf7+J2gRiHst3vFTYP/Bq8vG5erEvRmgySSdLUfbo2
B4ThsrKTHcN1hegkkI1yZ9+qfsY9pp+RjQpjaKfOQJSQKRA6nLuhX4sNbnqW49g71r0RrwuNsqK0
87H7JoQY7ULtgvA5boiqxeHETZsg1ki84wSdHSzsm6znpDAFw97ADy0phogYPXAqwFxUhICGxHcf
iW4vWuhEmT/95vpNzRewEyOsaYHAPodzToYcj+c8nEA3M6R+7Stvm1uoc3qKrES3YoouhGTBhYd+
getNHO8zGSx5v8grvM29/0LW/SGbnCtgIyKkxrrJcrX2qpbtDpa4+zU22UVPAbCFS73Gc9FJc623
9bVp6PnBL/yrTzxpW3nGAE+YMcmBeIwOaphhHk3TJiewNfS83ppmEiwHYou53qCraZj6BPUKesxb
F2BJCcPwPKu4oTipenwi+v+m59zUg4tZJqNrHK/qrKOxC446f++GkJFG7md+wuanroRcjkl8dAxS
5BUzvl1qI5AGab/TeKbQpDcZ6A+M2vIISy1hw3DdJ0/CHb4kMQmWWHDr454D/ynoabrTuVEoQ2OX
OHDMaWyim6bSHqNgl5fJvqx3UjdrSJ8bYcOuqapyz6TgLbHVVW/6XTmjF8wUvoqfUE/EsQPHTMz7
8eoS6QPqC3i6dz+kQeqF/OrNnbydkXtfna/9kQpvlTQ0e2myg6utvWuwLUzSBCnKsZaS8w1NsFQN
kmpIxuHTc3oNi5HYd1Z2ErnBuaaAuB5kHSW1bvMQBuYOS/pLPceIp4Q6h+zBGpNrW2LCyvLkNAUp
jN9M7gKpR8e6dL+NNntXEYfFxM/WQUetZ0rORXh6QRh66liLnHfwY9Gmb+oHLbDrLZJtesynlKE9
MXBbtYDMA0ET7sg2xVXXxEbPXCTtbpyIdVAI9BNOZu0v9ZBoJzpzvAitcjrcP0R6TYrt37+XAbJm
zYxea0r/KOsZkqNFTzMA7WDkZBY9m2dIN2g0+k3OgmdJvbJ4Li2Gac6HEIsG9uZK/XD/fRCHjwYc
aoiNfo66aBWnkIHsRMURszpvrSMWLGiIJTHW61sX0z5ICss4KCHmxNf8y8qJzMP9V/cPVN4wMWXt
XmdqNA/3D2ELTLJusAmpWFj//LP7J6Y4OaH5D+soRSeUpb9JI+s5aq3kVK3Aa+GCNglnmdAmuhbj
KPNJJFOOxs2+ZTlyjnrAf1SyagN+TIlE/dcHJ6jwWmIgXsfUOR41zOB3Ifj/mxL+r6YEax4p/x9M
CYmMkiL576UWzv0f/acrwfmHabv8EXA9H1+rwQjpX64E3/qHS/LPswMPh4ETWIyB/uVKsIJ/4DqA
iaPrOM54IoOz+ZctAWgOXw1iNlMa3zRN9/+p1IIZ1v8aNvH/WxgTXItvA9P2/5ih+51blsTujJ2a
6itzwXphiyJdeycsjWxloxRxpIWzVnOvT95R9ZSOdsbWzR0mFLkVkrWaj5Q9TlvCDg8l8HfDHDii
z3idspLYsYS5ZsrWHfJKuzUyWY+ddpsMUC8OdWoB56PMygbc0SOTIGAHBm2AaFVR6x9qvXl2zdvk
N/hfgdkhi50zw23XXvwg2NvItyoc3kOv0jd0gDCDiYbPvrkkr2zDDfwLxykh7OCZ1WfaRN/DzJHO
OY1ElfuUmO4JQr+x8l0Lb8J+/E0auWIkGm6ihmg/7J5u3NH0uEyESRBUj8plZFKVERbuIxtU89CU
trXzvXYlnJlrb4O6WRg2PlWb9dH1khhMwTSugpH6jqL49XLdgS7jPtYyQLki3LIa2/ornfuAO5E+
Sf01C/5aTvBiJR2188FtoJxtkZuQ67MZm8jb95SEEOSjOZ6JJMsP4yxyLcVu4FC7JPMqWpctspit
NH9ZxsxhTL0YddaTGI7HjHoeAiKdXryiR5BKKa2PqOROtmqC5CYSvn/Tsty15LK/4V5+L5Ey7aw4
Mnr6ZftZnarEPWY1P/Y95WgiM+GfTC5m28ilE1KA3jmYzg2W8A3k2Z01Rsljrqu/Vd+1AMhBZMcg
/V9HezReR9blijCBWbNwcI6GWtmHqKlTlOM1cY2dn15pKyeMH/Qboiz2YzfKcO8nzCusOQskgss4
V4+3GjvFyUI4qYobqV0Fw3Bo6EGivsSwo2OXDKaxrCmolgORWjlo/LuOpO0cwBo7Lhrjsw3RZe8Y
w7wxX4nFxhuUsuaQoCLtB3eXeLz9fqYzZZo1kTT7cfrgBd7Dto/Kv5OvfcewIje9Kfq1Ho5syW2W
TjIphChog0LI94uTnENJplGUm5mw6qOzJVNDsQI/FiYI6lUYxUGf7GhRzMlpYOxZ6r3NqGOMj0Ky
R+9kZixLN3+uppS+JWP8HgaYdncPadB2J0YlxDjmW80Z7H5VmCl0t9leef8g86EFO8qp9g5FpR8Y
NEgNyeJOflVzbNJmuIad19ndqZtD9kFo8MPW81MoGecoOt9z9Uf4/jZSAgyULBTbXvoUcqqbUMf0
iRU++0UPIno6X7JJw0CvRH6w4/Jv5uVvMtfRHACXtHWzHvCa4LhgdtCHzuKOnr1/CIEPJOPUb//t
LWQ4OFnxkmFXuaK+CRh7rDEhQX3bBSS7rfmFgURyTnNJiocUvKQMU2fusaaNiu3FfbHMIyrVC6Rf
ICXNsdSbq2xdsaWF/oFyTWQt4TzURPa3bpCttCq9eLWk1cyJmbHg76aooz/c7YGmzQaKAN1elcFG
Rbraw+54jNOgXlZYTzDxDyixPc14GYZg2WjlzmsJS7uNXS+7mfLAqcHayE5/rDmRLBI3op6wjXf/
/D4T5zmJ4n7TlS0AYh3nhVV2uIfB7cd9/OXHDeIqf+lO5pW5gFaPAXj6i24zHMz5A/yUhd8/iV4h
mreMh0h5FPXUHCzMyVXk8dLCIxBlmu8ZlyybAeL93XJbawb7dHwri7atsMTKiFwo9jGt+OpzK98Q
FLpEPfbxlkfBUhbN98hcdVNholw1relwLdVXqBT2SvN4l2jT8w7gcsulaabjU+b7JxdSICqQNm3V
nryNvDA3sB4YTyIRetPRSNcuF+/GH6R3mKroRcbUGWUAtTnG9x5PBNSOfjSIHduoEw0SuCP+msQa
1q5LbBV6TXlUTZasiFRv4lHs7wvRIO0zY5FqNVLMeBoG8VyIMNySwb1iM5IPCCPlkwyCbWRI+TrK
kudW3XzcfxfFTbrxLHqZLPXWF6ZxNo3GfuCcJcG3Q0qCh2zsWvb2yyKMeNVDF2pmoFOdMWdojdr8
UV18yGUpr8I/9badLDtfTV8m1uRYinnsMYM+e8lRhLgulhdq6Fps+KNeDacih1VhCnVu48TaQB1r
50NMhXRoJXM5qBERgu3TehmBUsSoXG19cm8LIRRX3RBGq8LW+o2eaaBPmSwtpxKuARc+hJCGCBoz
5+gSxd92CJuF7uJsM8qKoNPQXuQ0+Tzy64TLbhwXDPqyczlE31WY+ksOWcSUDH/vOKV3MAPNPbhs
cbHv+ltP9uVMW3hrlK2fHGDleCAK61QqJrsILGKF+QiOQUkZXpiFjAMj+tDNJn2FNsTg1WqGVe+E
LYG4rF4RHPYhT8RvLiPuU9RSnlolIVyNqnd3w+ibB1Uqn1bdQD0zG7XDrHnE3/cYB2W5b+mWgayO
SwXuDKqdAbMkz/4WFquIgkO/qoV/7BO73RvIZ0lv6LueHRnPiZbUoW84u2zOOBhFlJ11vhapCj7B
S1jMh+UtDyWGLom4cHC4QEjungurcLdlEz21Wqg4vanxwQ2K4lxJfpfo6VPW6skGh/ZLFFl7TbNe
waeH2MWgXiadqM7SWHZdKp47i1OOZ9OQM0ztyhgMdQBpqr7kCMin1w7x1ORrC/jHNoXnB6mEVu9h
rMONLtMjeQONCWblDk+91YBJ0i4QXIKr3WPGYBomjw0Ve1G6bJkWIvZTwILyMYcqJNs4I9j1vqLP
qc3XXc5IwB+zL60Nnjjpw2p1YW04XX2KfG88FdUJxB1nTyc0D603nD3VQdWSgb0pI/tx8pp+k4jH
drCivW930Vp2/KXJZV9Whf1HO/nRxVDFtjDrYO2Q6ygILRdhZz3zFjHScU/sTtWTNlbTxjW0d8So
HM5Ekd/yyMZsmW4jPAEnSpbBQA3NdNTlM5YVDZxsnz3YYayvxtwoj2ZjP9OijSKcS+0x1sf4rEG3
WPifYxERF9XwYwpB9VnLPJERM5gzga2m0rz21tkoYNAIS7iLSXtrfeHwzOxNhpY18UPuttEv61tu
vE+tIcFd8fYQospj6Z2N0uFo6o+8HSbp6FUGKGWXOtOzIid8UoIsqtJL8y0xt77VusdATYDmPNrT
KpUctcBk8W1VfkrT6RwWnXaoGhPxNQ5QYSdBbKHmWwBuWW1RtKwTgzNKaofgpM/hS8tR1q3m+lpi
7hnXsRt9SQ4j0JX6Yh1IkEJpRDFTY/XFtoerizab+9ehk49BOl47+hhIs5nDGm9kexY0ZB3iTSq1
7FilY7oxq9S7Scv85NG3IK6mbsmgNlbEsZvaOO3CLixfT0MEOTJOspNX539S0lJw8ip8H2nrvIuN
I6JPU+AqitkirsdGj3EV2GplsEI+jq31FIxwbnnge2tAdPPQM3Y3IDQVVJJQbrXGm1toI/sQDQ76
vq3kDnFXwGYiiWg2o/GM0qdWomjC61CqN9WQy9Ijr7rp5sA3Ri7nrwP6Jekq/yYnz13kYqkNnrwB
vSEbNww81eup+iCMSiGXoUVHXHkQgvBOrsIOEl8uAV2PVrdwy8LZFE2NM4M4shF/kwZ6dND+kjmD
Ypc4QEO67ekYY/jb+oAWAOoxAFAcdFK3fY1zoe9DC+Sv41TlTkyoEDzteExJE05YM52T9qdhgkuI
z2PzFLOcK8GGuHO5OnhdNQ0NtsjZJIfybQwNiRUt4ijXat2m01xr7+Qj1a+K8X4au0fiwmIV5UXG
Ac/z3+M8xM3NAHEcOzxzPtE6RgsLMPzZVtCd/FAG6RdfJTySj0O69Urnq6N67xFiSbNOgj7acu5b
T+FgvKvZGjhFT9EQkd0EfoUwFoNb1vVmbxi87mlkryvljZdsLmHViiZiBA+LWa8sbA+QJbZOpn7B
PMXPQgz20sJZUUj82bnF5lAPyXxy+4PJsM6+ATc5x3TATg2QeZ+El44ELBQchztH+y3A/e1dQoxI
dVHaBusiF3JHRGracKGhsisNwlNE2bA/zqCQRjub2nhKWT7hzrWPXoraDWRuXBUlV36c5PUK68om
0SF2s/t6pKCGkxEGsoX0mz2LBMPaFq2wcJzvuJ+MTZO63gL5hplE1HjbpJsziIwRzwTur0mrXvoA
UZvmBX89dFXAKTg6VTXTAGWaJV954pZAf2wmvrJXW780ILbbmjk3/a5Fik2zZ79B8vJJpgMcqTim
ASlVAf4JYNUqTMNDYXnVyouoa9fYYazcMHoYcr99CD+QIHqMDo3c5YgYpAjxB+DJsPZq9K5Jo6kd
0VYP4RVSkOfOWepOZCeKWScHiwwrk7lu2jLeh7H3Plox5jEvuxWh/qjZHddinJ/iqcbsV4utPZET
DHjX0irlZ2PCsSr7AuKUmDPnyKrUrJTgMDtu9Z4lv6fOMJjs+NiKiRc5nCOHor1qHhcmUdSkQLim
3PFnau362JmC775wv2REG2JvE5v0CqUfNPw3i97vg71Bj2OUhgCPGre9iqH6oFVjXGZVErHrwwhk
lDMnMyVY3WG12eU4F1IyvbsRjs/Kr7phR944IS2eX5KYWqqqBEFnuD5tdJP/R41BeXTIXC/bwjyG
zmwKqUV/8sL+kcnAuvcmrGFZ2lIcKV60/Mmx2vgZZ2hyxr9w0TXQXFVXPmmyJGbBOJLxomafB/iF
OCUHfDzeqYzd4DF2CGbNNoK8ZhpKR+ZR8/7qpRqPpojQnFNa9HKoNnr53LeNBTyDT4XImq2bRXvs
zMneN3uO3WZ0bCLNBTFnhS82baOxF5TrYao+FdyvPDUu0Fxi3F4LVJwalKr50HSgCoxSFg9mqadL
C8PLJnAEleLziuuFUNvoyBl2inKrJfii6+A1XL19qu8iHxiMDdghhm20ZDROCaBtHrvSV8c0sVYG
TO9T6TcvI80B60gBD3QzOJ70NdA4oTvJumCgsVFWtmu8AMugk36yVDMWpJrt4ELM1eOo3ceNvUo5
Be4N271FcdFuybJSBWcWOY5hzTy4t0wjolKyc6EmczMEFoowmN9lIOJXV2ZsazLuJ5PXe8MSsKi+
exEN14HKwOXUdX+NoXuJy9bepsLZWX3tUE9m/+AA/HGywdwCnPzjuELuY1q1UWzdM4dhGjld+EW1
dM1Xy4ZBHQQ3Myi+RB/6uylggj4YwBD99mBObn1WBSAFO2/ItBtFRZyzrb5io3nmlXi3GyjugKTY
CsbXYtoBZ2WHSI3De6weAHiNb2FE4yv3HEzi2s6fGLPtgzIa95qXnrqufYXKgbXKDlgO4vLR4RY/
atpsxZFE4ScsWtcSS14DLCZyGvWHD6upEktRV95zDOkYmOJG62P2v57kiu8ocZBmvBrYLj0mSWNS
rTImmwjZySUULmxe0RGnMykM+eF6WBliYdNja2Et9Ki6L7TkmdE5JFIgntv2fWzSjuN7u+mlUa34
M7r6SjI2WlFt6Nlh7tlvIuGgD6qKp5uidALZfBebnVrmiCuwCyc6D5D1V7xNOVMkBL/O+KqnvFxf
TG946/qS581Qzi3ojOfaSWcU048Pbe/bFx79ziXLCYAbyPYrt62uOJ39o6t7uDs1nx0Zk+daVsmH
GXd7DlTZJz6Dte3NlOakjs+AFBJ26g3w6AHX7lTHMBAlSkwztM2joaO/0EQLszIO/xKpZWAnXfIO
ckRJ1fJ036XqWviTdWk0y1rWPlCJwUL20AP6YKaUH9pl7rpixt2wrTHineSSI+7K0MrGol395BGn
fiOqV4ZNWzugrfhC6VBPSF4qVn9A3XqQOOeA8dLaG5l8KEwuGRgxWUfnrMC5M7KgU05J9WuBs9LM
ywdThKck08sjTpptY7X5C0Nc7n/AfW1rPyc97oFaYbdN2nUXOC9lPYUrSg3hoLt1/NTNH2IXsqCn
cpzKXKCc+tyoYiRK55LfBayNjfEYaCuvPTQpYApYzuMiYtTVjdHZnK3QowAx7jK+bEqroIuWm9QN
8qWUlbcsNa6wskq+ta5fOkH9ZrT0iGPFGkC8yajdyhBjxiCLR4mzBoAqT6xA0WPbWTde5U4ikzw6
ZvUxhPZODGjdOQE91kH2OTgBC986O0x0kTK+4V2wdt6kE1wqP8bV0lsLMgKoz5Hb/NoJHrWyjLH5
MPfK2PHAhDAfmWUuhels2749IlvLBTX2A+4VRZNkfIv6kaLz+hZnNjyoRLsVWUdKvm7hQoByWEwx
UKK+/bBGK1p1ztkDiYKIBWIjs1xn0wWwKIY0f8Mt5SM6l28gvVyN/YbT45MlkNQWMZmrgX9VldOH
mVzimJ1Clb1zTX7a4IjQH61oU7nNh4rtZGsa4WsQpn/EIOyt0PRjNQIlYY1fAp+ihtGg5VqwyTZH
vIup8QSsh34hwaXpDsQFMw/FiJcVwPtVaE+eUdN42lveEfHtNRpdxnpxUaEQ2JS85+bWHquANsr0
ZuM9MDNg6AjaM9BRm1a0OzFR0IZ1S2PbskSzLCVvn16kHy364ELYLpjZzlqqnh9W5dNvpgHJiaYV
XEM27IQ0qpPrrw3h8MbYVbvzmkxCJqy/W3/49rQK2Rj5QFQ8aseRWFmuEfNgIG5EoOxUEyxr1GQ5
1D9uEn5ObjOt5ABTqMwe2tT3iOPYR/YMJhFy6EY7w3aOpk0Pij2JUxuZdNKN9JfkhncpBSpNJ23m
Darf+T1z7KlsPkPhXz2DHl194vRuBM1xZBxi0HtqB4cacN+6RGbhMA3hOWVA2CRHWVV/Io+NHACz
DWPs4mx4x6CfvvUs11aoKUREUoykffId2T19q1QaoN9dUn009nChvEWdpCu75Rnle9bJ5VOWa0SA
pktaX6rmJ6zhsk4yBaAc/elNu3tnp4KF0CvOTuJt+7B/9dhzM6ykF0cP2dmVFi+trAZn0Vdt/SmY
Fy9azROPapzhPtrkb3x+tkUAt1Q5KN4kgbiyO6tbmZXcD1NpLpwUekYf+bSN2+ZDRALnVDDvIFv/
6kMqdLu9x4T4U6ePZJVrv1pq4tqduOKIgUZ7B2cvpks4r/CAeFANVAdREQOJgqm407W3OBhwJVbN
haAuoo2ZnZSl+Qcz62amHDuzTHEhMN6oXxy2tIOhsXIUnGZL/o3dlZjWGizrCT7SLZioN45k8iN1
6cEdh07bhRh6V47WEIkIMXDkSF4Ldo3tThOTTXmgOvuWcwqKioQABrL2ok1hsDK1vt4aHioMNhjI
MQHBDTeu4Qdx8By64qGoxieabJkMmCReOHuuaJC5un3EYyZ/0ScIYVBkMEJlNl5J2gLWpobCXpfa
xSrBK/HgNXGWtW35CLLuadJVBadCiGX6kEsc/Q4JtFXs+vGxSeNHcnTQDLvpE2Pmd2tWPVc+hyTO
Md88bgwIJVv8pP3Car6j3sg2XXzGsjwv6t248SLa35ump3OzgaJFh47cBG7sYekm3Z9F2Ql3VgGZ
O2Gv01Ccigt4hNmVNRHG7CndW5iHl6qQXO4F/d4y/A2T6XcUtn11dMY5QTpcSeCSARQsCrNqZbsj
mIKEZ4A+EctwpIYR/HPATLl0pug9diJUd2gn9XA1Rr9eN6b55crIOdJyfClEs1dDmR7om1IrG2Ap
ThfrITCrb66IHPdVF1bV2dYIYfi6Ic5FwI6CwRJW4End+m6OfbWTOllZte9pGuiVr5EmradVXsrX
NFBPLraKpV8zlMsVpErHYofuZl9FRqIRZf51LF0kgP9g7zx2JEfSbP0qg7tng8qM5OJu3OlaRXjI
zA0RkRlJrTWffj6LQQOF6sY07v5uCiUyszzc6Sb+c853ltogtTyb2wH07NmpwOh3zktb6wblqGW3
kXrZ7pvYPFl6smOvKzBCeJ8eHMH3TP9ZRmQFqA9q93ON77qeNWO/4LFiaWqDfX3oodBnFa6D1Hmz
6vzZYea8Cbx2ehtHqFe4m+Mg3i25+XMsA8x0S/RiDDVWPho1943jtNsYW8RPo3E3csrzm5OHe2TJ
FR8E6eEGp3b8PnCsvOBqW88aM9hFZidm8ERvGSMsOQkcgxMeaLZVDtpvAzKz51IW8H8w7xprJPdD
4zkJAvajqqA2TFIdWBtouuQyKqyTtc3/idQy5Pup/CqE3W9L+Xus8DjmFebaMtVKRqQc/ev81te8
YxBoLMwa8TRzLERL2velGa7F1K/1gRaHPKg01Jv+3pn6z5kXh3cNoJftjL+hNQMMzPX5UZKqGlrW
LQI4W7vB2iSkytJrY3PNSFC580mPzP5xNktGVfBncHpum/QgkV73NtlURuqLL0dzF6K9YbjM54No
q22VDPnRGPs3r0nclW2+ti2OtG5ynulzejG7/klSORZXLWFnCQ50zA/hoKcP1aClDwnHQizC3lNY
DfoJl+0ljeRwFSyrpSW1G9qXrC45ZqLz0LHJ6k58cCISZLPJVRo/QvFeECyvqDGzSZE+EOp54Khd
+2CLD64WGlct1dNdXLFX5fErISTznDM1aUSgP/Ad5gBcs2+x0axbu+J0QTrekpO60M+Y8hqwZYQZ
/BHKtC+qq0v8Z1y4dbOxztV0kFn9OFg650K7fu9/xbk+7ItF/hSeiEk75WD4++xpNgXvW6zjRQAW
ix3V9XvGkG7JiALwgY+fFU6tAh553H6WnO6EBAe/mM3HxohJKRJB8AZYBHY+7FyNj6fd0/ACfWvq
Lx4SAz03+naEneY0WXV0U83Y9MS/48SDe+Ug+ye1n1XII3Vkv4Qe3taK8GeeWqfE4eilzxRmoYjW
Cf5GTnJQBx2KIg2WukioS4eXNpd5m7OsP3adWttjqsb1qQYZbja+MRNZXFABkA84w/NgRt1nUhmG
70TFtpzwZS4GK3RptON19D6HKkTIXOZnWfKghNZI7ziXSjs1v7KZY2y6IE9GmnwVyZ8+sb6ILpwr
cAmbKcNb6IIP4odhqOfGhESXBND9aDiPTugAdMPEsTCh9epX5mv5sbO6V6cyhuMkxC3mVorWkls3
LwfEPwa/U8ckalAI2oQ0aO/TmH6Q3CSfK+6GwTrajsGLu7j3KaAnZA5181y508GUo83NGAug0ZS/
lj7h6rCAhh4cF0i+2e0qoqVjwHG39ZQfuZ8+BkP6xlCR53A+JodIZJt9eMa8n9zaW40RXC2npDWP
OE+97uOlWjm9Ya0tKxY+jNDrkEdrz2wX1IabqwePvINbUHk0Tpj1jizxfqBEqBnxlAYhDmeeX2LI
c/eAURDlSrgzh+pqTYjTRA4bD8ZiXee5dHaO239p6RshEibAbrVtpHVd0ine9Apl62DHHqxHZr/v
BiGnwOFy2VI7M8WaD0qQ/6t4KIg2vU9LM27kgNuyyxqEam71O1ruwnUupm0XV9dkWn5rJR5hfR5/
8wMJiBI9tSTNvdSLu/e4LOH4guC1FdKtLrITV4GEOKfUcLg2F1pYbPc0d1yGnSXldrjjImy5CJL1
jsfnIusGCoEALdZFdyMOL26ttSvDAktKGPjYRThh8gSrbOxlhz5WHmngygOOx7jnA1o4k6C0gpcb
GGBHBS2kES1GZbDscgkqzqU/ivqOkIv/JFdJzupakko0ZO1ulHk0cTCMdnWDRZPSFRzx9W0oo3ck
P7mJwfilnobNxrllgXisDfOs6da9r1MOmXZ2ESE2BsNkFkTJ5rM3/YJ5Fa+r2cSXQY7agOKxlvrQ
+bBiAGkafN8KtiONioPOqt7TaBYn5W3i7ApLr2/HYVMOdJNoc7PteSJ2ja5T91H3lR9RHbOb3Ix7
TUQXh+OM4A8jPJM4nrcMTVyf2156DqL5vXW7S0m04lTn5GvCDod2J+kYxo5qcO2yIbMy7i9Phuxa
+mOacWUY9rXPPXQD9Kf1lHjlOiran33E5SnyAHdmiCuBPEwBvqR0Zmdxe3bNiXLFqvhQ/zUep4vd
OLda805cvDaM9uBXvSa8colZtpJMJEa5tW3MOdH4OHXtq460uUTac9kN4zmrzGd9j0+Ynby5GBZS
BbDR4kD8ep208u7F+fQcZNrGiNLEx/yUbOs62pLnGVZhWNZ+FQ7MB4aQyWxnaD6o137lzNVlAWZK
VSLeJedby4t9rubzbZARolj4UXO5XltzT94TzlIvXPiJA+hRDkmhZ+sbcC0ETanm2mWtoOIhTbxN
ZWNpgpjdrOa8VR+bbm+MMdY2DFWWB3p9Lg482G2A7943zSeB7WPDTLz2y6C4BFEboReZBPw4duWG
uyIKtS4GDFJjWlLnQgvPxPUec+VyNoPplPKZqFD51g2ZYFsASMcZ2VnYDGNadyoPgwujGyY4MJIN
UKJqa2u1ubag77bk05Trmx5jGpi8pdqEP4IU6meQpRsrsUF3u50HYuaYRb1klzuFhXuJZm/idhUF
O/WtXdsgAeDx6sUmSYJbV4gPveVjELG2WtSlYa4ZZjdiW8JIXRFdkIdmk6ZNf5XGOWqAZZNw/ADY
Sw4AsMEmtdPmZOrhrU+Y7LpB9mXPC71p+vQ7wiM+cFWzksHbQb3HSUpa8VFq+wqT1L4052CTGNk+
QYQZyqZfd2WxJnwfEH+w4HxKHdcREdGC/lNqYnYxJy4/6kmEDWU1UJhCNwnxtBtmxvgAhZLDtzv7
Hf00FnMxvvlPpqVGN1Gxt7ru1Fvurs0QFYYp4ntiVjbFPxk25JJX5mCQPTLee0qCtt7J+qVfitnX
Z2fFzpsw6G0veju/eLl4SUzGhXPS7TAU+IPD0Cgb5nrVOh9eaUb74bOb5fuM+rCKbew7Y2zcgRJA
kKHMbuXF8hOnP+kmMHKbvqz/YCaaNCXeFpPlA2JdVjW3EafMX9qJTTa5AJ6sXQOtLmz1fe8thyyW
mwJ5mZNWsYgP6tDmjcYmcUxQvDYRqVXGX8Ulh+TDTQNzC7D995Rcf1UkvwtKjZsxdE6WRHXyOARO
bFctc9ANd2LCJsP8OteXtpmHnyIS0KJTHZvlgbOYx9+DlZ5EealpF7WZyTNhfqIR49HqzZYcFUXc
DT8AzIiU1JPF5ZNwNJdkx92XPY8Tx65mZc1V+dFoMWkQXP+C1eugxR7ZvD+Jm9gn/VfB/dTXe00c
RIVxU+ZmRGQsowY6wcuVmss2jERzjmjqWQzjTzyRmET4fKYllvGBdN57u9/FuTQeDK03HpjOAYAO
GQxbyMJIe8s6QJLbMV9vNtSqY4EZxLseE+5DvtVDrtyw5n17FD9yIx5hTz5O3jXuCvONfYKfO5ET
qXWinvSaMVNxSU7DN8bkWI4bu4PRqc+7FG7juqJ7yjfantsSRPIVvrMF4r312g0/aWXBA6I32W6e
+keeohwSe+w7bXDOtIbDKXGlpENoaquHeFjgRzbdAEcIM2jaxG9OtTaoVHkhN3/rmBNvC/J2BdvM
JkLOW4eSMuE5ufAR1E84ox7mYK7JURJ0zLP7LN3LALKwc+BBSa9ZpwLWQpfSGChrjsSmRI6accR2
lWrVgacZVBiucmovfKf51SYZ6vS85hh+FC3dwBKM8DAv2uMwpRwhKw+xO0rJMVhbofJNtsxicFDq
ZkDZMB1dHgcsCCdtUFOHmEHQRuXhKATQIFguC7z8vQ6+im9ezYOts+7NYj87+QJ8O+CwaoIp5Q2n
xQ/DIajT8nNgwz8upO0yzYtXfcJ41zaLN3hbJDe94IYbBZK2Hs17pgZtA8Uzqov9Nx89lcwzJKjc
pEgORon3xetuOkWAvrUUNEfWAmktyLc4rz7zaKh3qWk54LoG1mXebqth3GRyUSegr7V+FckIA3Hi
XD0OUO5C9D3FT+XPbsWAJeIrOHv2pYAFUTqe8MNBshII7dLW+VeQ0MnETXrSfzTRgjoH86Jp7oJq
tFPjNN1Bg9bblAPn+3yRa9a2TWxlC94s195nGGMAqQ0J5N8S7pEvCgLaNCVdo27AxMgcjS2VC1yB
LY/Hjj4nHsucnjckIG5jHSeXBd2MPrA7BF/uXbQEme2HofLB337gTNXMLapSqFXlQpHNYWWuVCOd
qh6qlOevoPIgtrN+oyfG16KKikJLWZVVcHNmTlXPcjxoVScOeRNd8bfJLQZuOp4avaFYmSKkTHFN
G53n5VtQGzAQhqo4Sa8nP1VVSoiylCpldXQQhPa/kY04owii1gznpujVjp8cw1hQ5IO7pcqavhGQ
Bf1NWdCSWXHB9Uw25U7fZkt2ghtFEWLruelRqioo5t3TkW/YhdEzw5Wuev6uVx3mzgDm1mKfGG9k
1ttdEDAAX7XdqB8bqLGLKqH6fjm0XDCT5B/9NHkaG3LNaDi2nzszIbNv9/d3RSxR0jvDbgg+FRVa
mtkQqRwC3R8GIDdri5keZoQFBrgm+sc+qOad4BCgCrVqVa2lq5KtNudTlTNVUtKgkdtWpVlhYVIo
Sj8X/UT4ePX4VwXDdBz5ckhgrussIjzkqYIvz/s9tPRtQeUAjiEBQVNaNdEJtqhysJaWsJ59mL4w
ZSotle9Wc4oP2MnmJvhuGBtg8JCJTjZ0sf9QTgxkGucZpqqL6xA359poQojmotz3EQVm7aL9NJhA
IK8Uj50RCH9UdWd8bS/40BNkUfNnAfWYZhn1F1WTFtOXVkUUp9khZxjPXAiv2iRxSvrVpHlP9Yqe
bDIprmph+/5LTScbX7hpt6i480hfm6S3Laa/TXbpaQSILvtwOiaqV1TAB3bwnIT8K1KF061xo5fF
+bDccMDV4bTHzLN3liDJVNnikBrmn1AbPLZZVQblBQaQvYSPmYYCZmB01tRYnBS7gYNkAFMK+yCp
W4FtmzqqV8s0rF3NIuc5QwHZ2XCPQRq4R0Icvlk4GulPg4aMbaW8tBT2fWYE3bAwFnSQzTwShNKn
tdlVH1xx39zJoMUph4hkEA639X4Gq4jKD8jL3tZdfcc6PW7i3Ll7XAcEN5J87HY5KHkAy0w15zk7
MXmusTvx7QP/YDy1U/m6wKCB+aK9y3YyufuqAG328e0cdjh9/I/XeWaIurMT75GLA4cnWDupCgd0
S7or7f6meV54XHQoLeEVt3aBKZMatYSzcBguFIQExbRGaLaPNBwEBMqO2E63uuCb0LNFI28ZvuYx
yqyEaKgxz56+v1VGwDSELH+7qfSIHFLwYPFnb74fy2/X8/dflqZE2Q9u4UQMotMeQa2gCqhXXlY1
JVvu/AoojC76ifmkA5iPrSfczqpVTKPujKpgfTe2uXHsA3x3s35m2caYrF5tU+JeqdWTogd6crLn
MPL1hNn4JEe1O8w/IoMiKK0O+SMEkZeKNMEKMhgtakF9EwvXlboM3gtLu1A5Fe8t1iQ55PeMfMLW
CBcA1lmk8fMN4ZdXjOxzDVm/GYMzrtF8CwxybSemtu9q9XQnkGJCXjKNdhV3ahiVJpwjXSL+jHbG
wCwMdvVi47y0oJdxnmIwN5GM6xcKUjsfBp9CLjf99JsBOfs+CIBQNR99fwFDiyVBM0eUTI1hdaxK
1Qa1yJnpU08HHNyOrE2vvSH6dTtPGMPi8D6kCKoeUBHsH1vaKHAdV1Su44PEe+WAlfmPCLG/MeU8
3VL93YbFVM4g96LSR38hdIbe2HMxnxoc6snXIuzAT4RLfZBETJrpKQOKw/NrujSWYTwxGaGgms00
yTHG2/0lmvVvsKj8pn95MbZluMIkX85VxBR/w/ll0TBDz2jLva5jn3Yom9hmc47lKNUvZlU/cSOh
uqEBx4n7ilEQ5RZGZxV+S2sxvuUyfC3Lp5Sv1tmJ0+KsnNCMmu9VlKZXyaSsGGiPtOeI6RNEhjFy
C98xI+1mc5xMnJSxeBxbx46grU+woD0HtoOJskPpNOKuWXduMh/dgoPTCN4opt743nUUiXrLlcLV
+A/K/ac+6O7eMKsIXy5WI7acni88eqyeF8G603r7ZRaUXM0h9I9YfySyz+o+DuKQpagGouRsbwvO
P2HGthlSmrUaE2PL46j9oFhAWPWBPk1SurV2NSfEwjyaYsxPevy2eBwtZVZssI6QUInCQyLd4dDb
3SHQK3mz4+rdbCANQfUvT7HFxWYOirtWNe6RMQSxgmYwroXLc141McukwuoMltoxF9e66UpfLGg2
8hItfGWIkoVo5ty6ra0rkuvoOExhWlQJLLfWLssCDG1l4h50AbIHEqm3M1lKNwx+iB0Ta6EqSH/P
xJLfNeHe7TpbLiXDaL+rYLXWcTWA103aHfYsNYtuPtOgCE8Tbl8yErQjGGamnZkc/marMI7pzMsE
KUbwlX7vkx1Yu9gZpzME/25Vzt10wSmorXNb3PSxLj9pZQpX7iO7RPGB0SAmwR3tUS0FZCqSEq5Z
vcbBlJ41VEpcbTbPPennyF7Y6BktlrlpPptAcTg6Jj+IneydKnM3uNo6HIL28pZ7JM/jKvtjVSZU
sJyHiTzKjH86bV49p/tpZMbI7JNR2Dhn+sWWTX6wg/yhV/+UyGFk2KH+tuCBulhml20p0IE26sKK
5XlxFiaCqP361BPICx1zggPFL//+PVCJmRjNFCh//0Ld0RzKLOZ5H0imEtjP0qPdEUntybLRcmxy
JBVU0IfY6A4RnWX3dmqAkhnY3KaWkY/7aif4BwqE6Mh17HUZOtRrzdlTOZf1pfSk7lOFqvOtZJa6
cJLCBUK+lu9k8dSOJ7xD+YOeO+G+khasCnc+e7DcVxlsLD3qJDHqutmaWvNVa6DdPKdlByiZYjTp
SFVw2dh3zpu4qoNbVvPo932gOjFMexuWAXEo3thbN4Lu8MbUveiK85V3Nj3JDAvv+M8pQADFewjs
FsE7ILU3QLMwqgT4lfhThwOcLJw0ghLvTUvqfIMzU0Cao+0yIPiSup3BdojD15EJs8DZ+XTDstm7
5mCfg7B/ooq7ukyDRMc0pm1cUQLSVQ2xxX5hlFc2GfUfLGSBTTOMYJADWgoPTbRsgkmSBQcGExXW
NZH6eLTKcpMBnDslVvM9Y6LiesiBH5SRve6mcTw51Kj7iNPNFsMotH25fDLibdaY/bKdPpd7N3Nj
X4SMZf73xflfKLAEQIW0baizdCATi/3bRpE2hknrk17ucRSsOfo2a9sokqNOV9RZjGbABSX9aniO
SczQiG26MVUYC/g9T+jx2Ry0m1FzUSooiHtFa/nDNPE/vERTJWH/Cqr9fometEnx2q71LwRjt5EM
+fBA7QF+WZs2JKgxugh4eL3Mk56B6unzPPkKWMrtNIdjl5mcToWlPQzJ6Bv6Y1Yweo8YHwLcc7vd
0EzORWJWU2BwqGyWwaAbvYqZIc0nHOgZdZbmf9gFDaLDf/spYO26HjBUW6fSRyhS+V925ErDSq/P
U4ltrKgvdigeCOCtJJcPXxiiuLT5sSoHilYIZNEPqUhoNoomhjxWnxF/e/ViN3Hse9MHchKuubLW
8OvmZML+90fCtv7NK7Whonim4Vjev7zfxBC1oAwanPAwGddmTbl8W+lyb7qjX4Q1CZl2/DWFzWPd
uc17J3+BROrOjqSuvisIdrhBTqFnUfhTMFBfm3tvRe2c8mKezhCG602TstWLpqZIMTbN1RSA15FF
JY4gfTA2IoCuKnh8u2FsTN/L853JneItkNPXsNy02Z0eqyrEA53Z+zD2JGlZrP56x3gndTBGMNmP
mSbBi0DJ+35r/n8g/z8F8iWPw1+eIv+j+/ivr6KLCVF95F//9/+8fbXdf73+u1T+//zOf6bynX84
oCYMlxpKgta2zpfgn6l88x/E9dl8KFCSJr+A//TPrgD9H9LSDd1xHVoGyGdwfvxnKt/5BzNEzt4O
Lbu26Unv/6UswBT/shzSNOMYqpSAQQjnKeNv39JwtmmrScLoQEUsdThm+ZUPdbs2x/jWOl1zGi0r
ozyHLbvu+w8SJPlh1s7paPRXOsMjWx7GHm2mCBHslmRdkHb0hZ3DCyHyXUnnI0ZX6JXAUEo66dqQ
gSQOXzrik0jpIMGFpHc1Lwys9KNpzd6akaW2xi+bwlxf3sYPaXNQXXqIo/2yd3uYxU5Y7Ued0ReN
PzVoSg+bm+UvdX1olGRiK/FkUDKKiZ7iKGGF++82UVKLgeYyKPFlZGK4KDkmjOobPGkcOSg1GYpN
pAwzSsKhlynaFag6Wom8YyuhxzCfmF7EdJb2w1a3h0umW8vDJEttk8/I4DUoQ8ZACef5mcFm1VXe
ZrIYqgojync22a0VJfOkdeMUnLM5PaVKlKIEpGH4BO61ZjTaE7zL7JXNswi9SUe4UuJWxTVGiV0S
1asZJzSB2NF8WcNMxbOYrDhm14Ssa8bCPXzauE8AWMJuNDlKRss8QYOm15sJaUvjAtwqgJumaMm0
cALd5+hzlRLqaBN+NlDuZhQ8iZLHzWU9oOzVKHwSob1oGLdwQv8mks6bWtdOY+XdZLnAo/NeoNl8
2OD1B24Lq5TpapfOja917kH9V4sqNlRNMh6oj6OSIYUSJDslTepolJ0SK7m0ttsK/dJSQmasJE2N
cp4UjXNUYif5p2NYiuzk6sPFHPT3uGzTM72gLjZMo9xGXBmKGjhVjDnNz0pczF5qGzu6dSvfckUP
9kF2JBkZhw3AcknhI8vygK86gWSl146g4C2r3xdAOF1x6jCf88CFMC5dTLSVsYzrmsIG/KEh3l0E
YXf61aEPc4CogNc3OFLoZjAbWDwBajKy8DlFXYbAeitTrHb1+NMOM2fTGMl7XUXNrcngyMQYhzQL
GFjK2FWo3rE+b9qNhnctbgy5mnAhn1sxKE5ztB0LY5fqVPmFKOKtksZtNHKEzpmUqbpzWdq4o0Zv
Az3hDZsrtp4Afiziq89KwNcM+V1npEXeIiBxz6xeSfSE0G8RBwdk4J3REoECOyHQjDjLKYHfoOQw
bW1CYYtHlQAyCkb9a2cThneQS7gOjS/Rs21W97i5u7nJTmgX2Amq5XfSYZwpSvO3cOsryGvIlFgQ
cI3n8BuxJTgDBoVZWRUIaSh5/iFQJgZP2RkGZWzocDgQNuJr806LM9RKjkBjhd5mxhvLEFenSUBs
hwQz5zecuF+zNmCQGUjZy+lAUtLcYg0GhYndYknhlUbT8DDPEfDLUhTrwcVr0vQwr8eedLqH5BeE
jw3V9h6Ojna4Bd8GD0/BNLOrU0CrsFKuAGYFNBKjE17bBa9+WFr52hPgZ6NY3+vtB0AOQUnhxzT1
DD10h5m8/qEv6gMKlwh8k711gn7nELdYN3BDkHIL4HBh86snZ+HnuW3vsmY51KZnnrMRR45uBdwh
vOAlyjPqaJ/yCN2wo9EPjRsB04rCI9Ekfpgy+qoovzK80brFCrqaWQ7CR4DdJhpfHc/Kj/B6GT3V
K4ntbRhdpVi7OKYmNAocPJNqlHO9BntTWGKzjCLCkVV3hpf1JZM/tLq/ZsoMlCtbkMAfxPh2BYhg
BIREhFsT+jMRjHYztr/C2BqvlkAFLDNc6qpqmkOv4XvcQJjP4JpzI9+zWLA6jDWJS8inYmWqy2U3
QXlZ0YASPsqd4UAA67Q5x/cIhyxq4nyHEcuXXYN9UsPJYdf6OcU1VeCempSNKsJP1eCrypXByoqo
rG+Tw7xkMaMMsNRlRq4LePAxNLh+MRbeRqZqnHT6S52HLzWWBbe+jcO4m6rKXWsJ9qaBXTKg4uwx
94jx2kQ16yofj63QBt8A+QiUuSVLS+31tAlH7GQQl6GupTlHX5xGVK4+URxIGswLk92Sej8lE+B9
/sfLuvfEtVNo6fVjqwxsxn5SdjbYqrdMv9qZpNdjYnnpqh69hYtK01n4QpR8o4cAq2SFC1JZ5mK8
c7Uy0cGG3yTKVpfFIGmTeh0owx3hWuM64MEbvs14uPIsZc8r8enlqHJQW4r3SVn4pDLzLbj6emXv
I9NRnmMcfy1UPOx/Nj5Awp3D1cEZSGuxfuIa8ESQz6KGBPug1mMk1DIshRo55AiPocBraOA5XJz6
RUC+Y0yKQJjS11yQS3JhRRs8loQ2t3jgZjSxWtW9WgyqceePwN0Zpiz7oWUKZCFUaEBTlvrmQmaB
dnCqRjoRa6e5eiP87pIOR+5L/Lpm8Zh1YGSytPkx6JEGsST87pk90ZRQu0j/+s+qGe99N2uHNuT5
92pijRUPJmeOcc/Yu1svs3UEPW3S+8k8jDDTiPurTCu/L8BSliP3KLv6KgV20RrfKHkQmu3q2UWJ
xl/DNJpSu5FJ0ege23QujkMb/cgn67kh4b0dbPsecgCJM+7lvef1mwjJ0utLqCw4WoO5O6NSkpRl
O4obbfaxaIJvk8PFGd5jM94HC65IynlXEr8sgJ78puOgjZSVtv421Sp7ra6MtqCMXwZlvZ3x4EZ4
cUc8uQPeXE+ZdKWy65r4dg38u6KfsA1Oa3ksR/jkFl6zTY3svZde12+XkA+0NAyq9eIPoS3je6OH
vxjXF7vGTXeWaZ1kPbZ8gXjHFMNsZZney1AwMohdeTa5/G6puzaYR3lsY8J8zZVRWeJYTjq9w9OU
rxxlZiaDKMkbD/d87l6zflj8smawV3a4pJYaW6HXncMpg7TrDC8wLQDiUXC/bkctvZQJPDXHWSpg
EkBtAF/jt4YHZ10tHNjCkZ0/xVNyXObukMfRIy5EcUor8VENcbMxmuUx1kDKKWc3Dm+iI6yI9U+J
8xvyC5n3CFsnHRzwfCYNS7QTXVqcrqsoWx6zWPSr2kqgJLvGn5yeaPp+B8ywi3toOD5xC3eSA23J
m8xNaDMI3rgjetvGVACQrjhwWsnOLrKOKFjroDE221w53TvleacnpwQWhQ++nieer+YSBlwEaWpO
QFWscDFUZLBWWWp+ahp4z0G56ymI+mxD86dtlvjutfiWsYuejNxDjVyqeqXdqDNJ18WIkUibi3tQ
1zfSAkA0++SeLNe6jB6R2/JNJ2OOlCoDUKg0gKFyARUBAUcFBQgMzAW3WL0HlljroGda/V6qdAGy
xBry8qFRuQN9BAsqTLW4J7D9FnVr6O9CHw26kZtHh/iCS4whUHmGUiUbUIfZXlTawVa5B08lICaV
hWBF6jeLykfkBCU48nK2U9kJS6UoCuIUvcpVjCphgfZwqFTmIlXpi0LlMPDwwftS2YzI5P1WaY2K
34O+OO1sghyTSnTwAxWAvlXKQ+U9BpX8sImApCoL0qlUSKDyIZn2hzWGHguVHBEqQWJAG+xfG2rm
qTDlkErUZFCZE5ufeTWqHIpBIGUeSKYAvZpWeNCClcu66qj8SqWSLICUwWiodEuici6ck+qfSD5i
VagUzKLyMJAKo41UGZmBsIxNaGZxigtVAbgYMVy8gw38NUCEDZJ0urXR8NVbrbVObIkElYsHncvG
WRDQaQjqTIiCNKZL4wCn9EHn+SsZNx4k8Z7WGk46I+YtVA6NPJv5GWVnLWeQM2tlvI3G+m0W85dZ
p/c20QlCIOyu+sk8t8QaxK6oi0thUOJbQvX0RaJ4R5q7cvToM0zRoTiJ/Mzb5uBKrLfLQ5PER5VG
5Rb1yMj3ddQaQpkFWSvzROb4Z6ehYIaFga1q8e75EO5EgIIXdRTAMOWmZ2NYL3dZeXcxhR+uG/IO
A0gS1Feb1JM34Ueg9QfEnzV0vG3I9caxx4uZZgAQDFhxA/WkJMOpqz3EMCVW5iB3Av+/bCX+7ujT
M16mZdks3N4GAt4VQrkhvRfbmeKVasXwnoPZ+8Xp84czsIbYgU7T+A+IPp6d+g2+Hdzde1cHpxkU
D0vH8ucED0tonoqIib02bCptBO3ZPkCDxwqaOXcB0ywDxcJViaxklIDFmhI8Cdw3Q+Ru/qgkyx8r
EBSDtKBWogKBPFasx+kmZHSuxgZujPleMOdKKMIRQ3csAlZoLdhkojyBI72WAq6yMZmYInMk9ghv
oEvN7hSaj6VuvFoEvjNb5Q9T8Zkyry/LC5gv6GJ1+uzZ1iWpmtsMj4M2n00rf+BqUpFZ8C0BjfQa
aoy9YeQYn9+bGIunYenPUYGLLWFVNg4B3AoWb/sGQulnXVbPemtewjq4Uh9oarQZVyoClyoDP+e9
WnziacX2RU4tjSZCh3b/a6oJmXPESYNoTYmUn9LRuyaU4+LRIoXOQ1ZcHbPf5G30i3TtYxYQfwsw
oeqm8yBc6WNJfCaCsq4VT0B9NAVNMMLLtzns0ojLe851FCthUkL+MEaV7iUizpxwXWmEUEsIQZ61
j6yK8hTzzV160kis7aDh1+o9x8j73JT2zguj56C6DGP14ejUzpszkGgagUtBrcrsPfTm+BrCCqna
YUM6krggznFbvHCseGV6Qaq64/asRcFDKodtmIBMwDMtnu4VkZJToaHKTh24JxzzD+mkxSrudCiZ
uFxQIPVzLNqdXi5EkgYWjQq/1rhwj0IMWrl8TJkuiYGQfJdtxUVZq2F0DDv2fqQVq7vEoX6beiYA
bFxQnSoKuEbtKQZRoEUxdtTAfqBNsvG5AdJ4lHUTvSWgPMLpvKQgpAsPgGBZfxFH4iSHdwJdd7tM
TnZra+fNywe8oNwiIolhG8ttxyOBfL9oyzVLghUeur3ZV1xf9eij4VgXUyEQZGW+gap6tsJqx+SK
Y1xoXUVE95Nzxd7W1BwLksjkMh9dODt+OoP1qY2HtuEYl4CDWcuOQBFPD957qyclBfGfRMN+qcpP
ytHdQ25XA+Y4g573fNxGXvtQhXQ5d1r5JmVymhzisEGrfzbaOD/r8a12KU/x4BSug04826FLIUD9
MFgJgAAdc/+sPUuUhN4aX82WEUxJOJ6bsrfVYvPmiP9m77x668bSNf1XCn1PD3M4mG5gdg7K2boh
tqRt5pz56+dZlF2y7Oru0yVjpjAYo4pg2GJYXFzh+94Ab6TJxkclKsA4ab6+qoGy4te0oV6u1FIm
i5TgEtGl0Wkg2/ZZ4Cn7yMV22SZfW46Bv5MiAsMuKM+s6IQ4nH1jAD1c+7n6SHKGQXT+TJTdnfel
uQiz2NhqsgWWDmmiLMoO2NtgW1KjhY0EhqNmZ7IX1DdpEG1dJ0Rmv6z3MRHPhSH7Ow+6CRloVJvB
elqV8D2Dsxpr+T5VXGfde/iTkSN8SUIUCmNLgsE3ooqS02xg5WYvE6QrtK5Vlr2FmrPBlCPrr0O/
XTDccpGxJMVoY7tTM7CBV77odAluk5KjkWmgW+YTYKsb98ED7F8AI8VNDbCJUyElUKLQrJTdWRYA
ipEMgpPBmOXMKL4kLR9oYxXMJA34pjWCHll3HcdSMvdKsiFBFtKKY1fKFS1t75SjuVJz6bKJ1XTB
r6MlREeYQIa17hHG2aiqy+xuNOAIAuyMbeiTbVsxS2Bw5oR0tp2F3H1kgFvszV3pwwouyCDruguO
tyK8kShDe9U3L5nWoUdWQbHPMEPVbO20aHR7q3hyhwJLtczUhnFB0p/UOYHKOK/OurC8QGFgrRCK
nWG0iYKStIqU4tlwCQWGZvgy9uj/REzogIMrz5ZrHBNLSVddTMqxsa1w3+bydelUG5m0J0xd76KW
vUstkM5cu6VWOxaaASCac2Y5jAXhtSk2NimRF14ghv8cVFh3oQN3EmQe+CN3FUGm5BPVUMEACghV
Hr0gL5K2qXrjjug+tBYnFk5gQ3wWy4QvU2QI4ky7afBGmRG2fUwlVQMhJ+/AKgJ9K8jJeDI4GY2R
iZQLOZxibgaM22QtWhtJK88tWPf1HVpoxGM9E4OLMFnqUPt1VavmyNoVpHHQDKuQlyudF0lWkcMm
ImWGXgQRph3XBFQ3ZCg3rsW8QwpA01llDz+wDta5QIuCyC2WqcXgt2/suQ9nflS3BehcmJt1WTwj
oAIOjqospkyIrwzqzhILr8pVrCpiYwVK8ELrwQ0GIQKSUcjYAm23XedXX9dKrxyXXYfuq+NK0o4P
hRkhc52FYRP7nBbo08FX1FVzpw4FFXDaWTvBAPyTT72izdw1XtCsNAJW21DotnqNckZABgC/MPzO
U9kHQiir8CGQDAVIgX275/nA+oSZx5D2rGqw0JAhKplshMpGH4JhTTi5QHum3XRJMqzJdOU7rdVZ
iLWuZlBjD9s4pwOLMdtosstEgfZNFrrcu5PZ+XR11EjKXQ4yx0wzdC+Jyds4knLdNzsRQuIZr/3d
PkahaMPn6qYSothtAi67cyx30ZWjPVd94j6EoZH0MdWvCz9l2kpm5V4TRiHQy4h1JRg0gVVn1bID
K5oVVZDu7AAoalDT/wCTPCkC6BmkQw2kYoJwzZcHlirAGM7PWxdB8kafKymFOC0avpplp8qHt12q
YaMrlMJUVBtCam8HMP/6+lfTvnBIFGTladrfDnQZCQytYDCX5TRvXomJmA4k623hlBoMumk7COpl
UapYIjl8BTZ+VfBf4Gwhv7VD36pe1BBdF3ZSXMOeSE7h8y/GVqI37QhgF4hvJVYqI5GHqAMU1aXS
QAeU20RblCSU44bkpA/0H1mhJmmqeQYBHW0uRFDzJJLW9ASXSUrHj0WWfIUy2lmAcSosHmL3vTqq
9KddcGKF3gjdjyCviaDH0m/N46gi8ZSn7ZY5gXHSDMG6rO1kmROVkvpr1SugzzK6JQppzjzdxmUs
gMUnEVUcguR2CKtujZfKzKJS7kNdew5UYXxpEIGIhvBGceP8RMrxq1csHycudTfASaYTIG+K4CE+
mW5zoSPzs5dHf6lkULDyNF2NNpacGe5Mm5rQ0Dy3ACvC5prTzGWI8MDBdRq5nyewHlIZBFSGKR0O
QLdyX6nLkHgQaN2mS1AfghPoG7m1jd2G6VIJZ1dG7rmo0HlqWGQM4lTviblvfJFLMEdNN3ZI2qDh
hH5umeYvBdzeSj7zdHVTaExVNNQXLeKeiXEXKaD9o1I7wvS/LplUx0W+B4EdbzXQmy34R4E9xRhT
vcXBE/1MxJoje4vPUknyJDAQ1epvqsHahdFNq6bEW7Tu3G104KCwyZ3wTA6GBQizO4LxzPfJWzOV
TG8HnRZ3zECON+2jnzgX4rK5jY5vDZYDjS4ZkWU4JBlcRCL4JOKGB7eQlzCvMR6Tk2tDt+51iQxO
S1A29uWHtKFlzcbypSu1h5onNEICI3VDowNl5LM/EMPO1OuyPskapEkJVFozfajuxdPNdcINp5Fp
juAW6oPVeheOxOA8M7hLn2aI8UTdnoWezcwN9pds3OQu4x/UV+gp43Tt5jIKhf26VSFj+kHzUnU1
wyvmuUTA6SvVbS7r0r6qb9RQ+BzJCYir2N6qqF8FKuQQn0SNWSQlxJXkiFJATMYEgH06zMIAlJQP
ZcxlVgEYjXS/pgw3ueo8m54x7qucGJTSdKDih6ompW/ix9ohxJ/VBrN7vyTisDYawvS2hIEQ0rPt
pvADEw4nQ2igZaDBjbM4g9AD37pBdIhHQL5yJYqORJF2wEcSiJv0eJZkzFJVlySEBb9FMruFV5vX
ShOuyVLqpyopuLCt4YapxLxdhYCvW5xCLgXrxPtAjjZdlWhqztBAPEXH4L4t5QNtJQ5ZmfYZXhY0
ciSC0qJsBdHpGaOXfCYhs6wi4IvDJwREt7wx9YgAwmAysNHOvTTH0rIDGkW8JoL5bJwoBOs2Jrxa
bAvCpyG1yYVUmEBWX6yIQOiIVwuIFLh/hoRWqTPG84hEhMxbXGg98Edfe8TDhtfj2KD+Hfwliiu3
0V66pMWswyXmmlXwS+oUoj0r4lAQoN8YRdWLisVHZut4WPGRukHL55jdlRaSQEPboRLZAmfTpXVc
3DHJcuYauXuheGHO9a4Mt47rQQ5kSpkkxg0ZdZ1KSvDXATW4GEHCWlYB9w4CaVC1DJ2BrxSf5WYs
FgbuqdQTXold7g0ru5cl4wy1z3hBGCH0x3vA91tV785rxVsFtcmVVVtopTdbSSCIoTTehL5RrGwQ
dgxThUGQpK89D6+jWipoOEMxdme25ajroTIJjKg4KdkbotkPko/mDgpg+rCPLOWkLM3HgiEYzuEI
mTgRjB77qnDMJ2RWZxLVJtWao5qNl3lxYanZctAJA/a4FxF1ao6hAa8nLdwHUeHhpiybwFlKurfV
dGnXVzj0+I1+GUFKlIbwAGFi45jZilsbF41JLM7pZBhIRGIYLKgLeHC3Pur9YMKlqwTFv7x9kjwX
3SKMqEZD3g5FqENi9LQZ/Igz14AGKcw+DbDXiBCh2GA5C1eTNpE5nBGnujQt80KLUbZCYTxNTdRz
tPPpukONeR4QGZ/ZXrwqrezKBwY2w9NspgBvAzePuFEAPhJ0GzY/pK7BoMe3lg8RNok9IWY+HCWn
Xmc2FLSemMqsNwiyGSrA9+aqQrp61soW6u1leuqk7pWp4AU7dOU60Q8OcVwM5IxnAN0X3UDWtixu
wyJcV6W/N1LpTENfIPBpFXvnwiaapNUEirwakhBZ2EMFfUEaMI227S92/CRnk2SWeZOCfajCEJEi
CwGPjKx7iaxwifJWWRJh7eXN2JWPk+gLCDKmkejJ0NBKKXYAHpSOvDsvHQO+gj5u6taFwZhY45Ix
yIkvezvZ0W8MWb/H9naOuxE+t9TGYLBirAasRyyXhMNjPMN7YJaThplJhE8Zky/Jvu5Cw1ySDjzI
DSHjJs5vw7bftcGVbNTPMiJxhhohpFRBvG1P6GjXcd2eo6uHpD8pG2xy8owwsTISl0ThNJkXCtn2
UmIaD9R3lofqGg14QsyZeoo12XKQ9YdilEX2yt1nQNpT/DgbCxC8Z5BLwQ/BKvLPYdPeVxFuemoQ
nGs+JJsam9iuTl9smwhSpDcPdoxyS109FYP+mBTpXRozLGiC28JsP+tWhLlu2l8y1khXzB8tOgDw
xTHaBD7oYYfsBIwUEg1p+WTwPl27V/kYkPHKlCU0zwjhz2svlOrLMJNP8n6hygVEsLzXIKArMcgz
fJyYt41z+L+7TFsEqKbN8qbvcYoJqAlgyMhT5g8E9DG+DGQSXugYS0p0qAsQAS4dBWkxbWXWxSkA
P3hvFAxwghCfno78rep9rqBZyUOxT2tGPrpNTwmEZE/k9cIQvjqWv4WAe0ALCsT8cGMPyoGgGYyQ
rl1LOKTSX6bP4vt2Mw/hgdqcE2LDn1fFe7bXzRsgl9sWYhwfElm4ThtODGFGB6QxQd/NGmhKm41n
1cZ5BZ9o1qjSc1ZwFkO6S2k15aqAfpQwbjFK/R5oAOomZrmUTWXYImA+m4b7Vv2imsSnak8qZ46k
iK75PG1dBioFTeaY7nAYeJZ07qKSlKeqRBtP6vArhsQISwT0K3y50nCAdShbeGTjRtoVSnAbqWja
QFY1mFhdAAQO9g2ZEg2tpGwcychgEJhk7o0TmA+yT17Aw9dxiNy7Wm73ZmXjqVlUe7QlsDhL8yMK
OTQZ6niZhuMaGD/0sCTaZ0yHiCqQCqntAr5RCKoJjlEV4AZrGQurRwjSrZCmj/pNmihLnQz/XEG+
fu4TBgHCrHXI8hj3xRh026JKiNLBoppbwX2hjgjSqNnatVXYFmp0yRAIjMJgPQC82ZRj6cwZbpVz
F0VqFFzIcTfDUpHRRY2bs4HgatsUPU2G+dgTrgDxS7vCy9VhkvpXReEVS2g3Lij+lZl555lfPagj
6qhdr2E7AjCpcjQioZa3VrQUcHCLqDr6gDuyN3OLjCvJoH1eMavIKuMMc2drrdn9LVWhpDO5UA28
1ID9ILoa3nZoNxG3pqsNUjqyAgn2sEcuA3hYsWCwhqRVypPTRG1TsEMukteIQcV8KnwrkDQjBnmW
BGDKdFB3DNNik3so+CIrhQgx7EEkWNuOdKlS63B0I/PCGQCGQPw+jYlbrck5y+tWia6MXHvKEf0+
kY2tE53hL5hfNsq4730E1UmZ1fLIK6kTRjZ0WEmI15jh2eNWz/EryWVjNuYhWCmieXmTMI705Vnp
9Lc1YaFOTa/qrDspWtWck8O/qytEETTjwcmfzRqrMKkKUJpSg6skQLpSI0xXkrMcKmT/3ejSzrz9
SEwEUTlEYojemw2m8PEofUFKn5RS0MFSG3tnnqktuvnNF9VJ8Et3B6ha8q0uPcaReZThPnepmu61
FOSM1gYnI8yjJUrL6IjL2jLoUF8d4zvdoFqnqJRIBNvCscKZJE7R2Ucfu8m9TVfVZ63SY3k/qAQH
63rl+kqwJB6N+gEG1rNRk2kTh3Tha/QhvDXGNuG2arDV8gmiDlD8x8xZm70OMTy11nZ/R3iGGCGs
u5Vdt0+pSlomyd3rrrceFLW/Ixxxi/gtHVzhIM2dmGd92hCLHl6Qfbk344YhTUnWxkPEc540MEUd
aTvmMhqtdoMgRucZC/pQqmlcXYSmjiksUrPwktpVnRrbwiFW79nhYYyZtTXJAyLBVP7msRKy1zWQ
djl3CwZUHQqq6unQkzmQkTO7JDdraenRTFt7DpvPBeLfh4uO6ScGncgqW+d2ACkpGVsFsxZLgXSs
nhuezkCLUKehrfwqAAWMlF/eK0/dkNbzCHWAxAs39H0e/g+3jaOjRKky2IviJF1pKKjacXIRwvtg
dNZeOql63VovVZhgeIT3K6P1p7xuHswQDk+ZnMYGDNua/0cgSzOcHmPIq+OJJjdMc9UKcxVV35Hu
3kToCtToC1QQ5jbM+iTifsuOiVjZL030CIIAHd9EgxKjl9rCkeEn1/7cbdIvRYpOj9N4UAfQN9CF
0EEkJA/aQLnydbne9kIOoUIXoXmyM0QSUEgkmV3MGiGfgKMm4Z6aKRfCCr7LlDbqbm2jOPVVM1jb
tjlDtx5RmOI2EOIM6AVdY98X7QIh3JAKCYdahTXQCFmHUgg8gJJZqyg+pCg/KBoSEOS3rkcPNpjh
nRtCJAKT5YMpZCNatT2vBC+2FHSUGC/juS9kJkb0JhwhPIHk2NxEiSIUkhS+EKfAQhT5SOQqAnQr
AiXekMxxl5mQtDCkjSokLiIhdqGGyF5oQgDDy5caehgT+vj/A7X/LVDbUa2pqJ77//KO2c9A7SHD
/dL721f09vbl73/TzOlvvkK0FVn/REcoMNAy+y0NNsZXiLaiKByyHBthFRsuHzS/bwht45OsaLoJ
/tqUdd1R3xDauvzJcRxqqmxrwLRtjNj+8T9fb+4rd7D6Yfu3tEnggJEU+/vffjBNk23ZAPoKewIw
INfRBNPwOxKFMqoEUZ0C/FyB7vLcEqgSaZX2KMRc4GTzXcl8vfj3F9ME2Ps74slPV/sBDF54mpz3
HVdzT4cvPSShuwxsCj6AlzBCAUEY91m09061dXYDC0N/wDrwCPB7q68SZh7MfOb+SXennPQLawuo
FfYwLDppWWfLbP+vb1Ux5R/4JbKtQOHRFFXTdMfg5cnvi2ZQKgUIi66cWpVMDyuI0pPzEJBHwq+6
BGO79aCW5bUKpiG9QSC830rJ0BIyQexjVwuTrGktBEQ0gzuKOiUI+kWhEyJTmyDaT4tWQcHG1WVw
F2mPO3rX7zSBAk5CklDTvtSlu1VAZi+KEGucKKiCOfCZlvBiwhxDKtLdtLArn3lbOkKSh8OKk4Vw
zArkjKD7RMCdtlsMA3bTZi63BICKDqcuuL2mEYzotOUIGgkVhrdFA4trB9zDXHm4pUfIHOymBfYM
yhojyc3bLriuJPZGNGAZmvfOYnIskmNUCRp4f5RLk0ekOCy8S8QlDatTN0ItYSIuYxeJWZ05Lacd
E9t41PFj9mMFBRC7dGnh2hXat8WOfHS+k0LC59OaI9amzarEnUdR0SdkFpxoPkznSZVhWkAFLEAA
IpXbyUjRO5KM2KEsBG9TnVDX2zb6XM4y7t17aISQoGVVDNjqHdGxekfU4FQOanc17aonW3pbxW7O
tYPPtozZmldHX5AqKJC7ZGvaNS3eNpUifDA6uklJBOWnxzUEezusvX6cT08+vRXSJCdWlQSghXje
6SmnNWxlRPBJ7JTtKF9hXHr99oRqBL/r9bGtuhMATq15yQXf2y0qBAz6nEr69rDTmqLH8YbPgdl1
A69QJqcwraEchFCFPm4Rs/BWWEDeTcfiAAmKKtdmrVqhACRhOt6LLI6P/DPnVmvE03Byf90k05ju
BmhH1ATDsHOUalmbaodKMAQSeTWf9k+7eOMkbhzqPJRViqgQSRsIjcie4JCBdEHVWvPek5B3c7CS
1eGKLiS/ICqnwWDYdZ3FqpeiFxCMpLt6IbIRKGW/63QylRla85a4h6natuKeX9fG5jIx3Hr1XX3F
FoZaO91UlWF0Wrnl6XQ32XRLvy+wccl2jpDWmI66IksdZCRs24FK48Kr2yWZmKuIzWnR/772Rz8B
/IZfczVIC3Sky508UEO9JIKeYOBksDYdErIOVXc6in5FufthM3WZHYO5BEgWtiCGY6ZMWE3DvJj+
xCRAuszj5uHt9NNaTSR208Tt669Kv+Kr6wcEunTKq6v48gexmNamfcQWaL7TMiCS2PpAhsUPccT0
ZkbhxMvXw9/9spaPUisl21C0WdHAVHpa63WQPbg4shNbM4WApVidFoVtHMB+ddAUESKbvR2Y/rp4
2/l2tuk3kp0oszi10VcWJR/9XvymjtovIJurxi+Y4tLPonbRlYC0DdFEkYjFMwpYYDc9muVRP6bn
nRaqhi+h48mwUsSD6yYwypk/iFbv9biPflZQavfZIPSNQu3EHaylIU7y+tvpV9N2ppA+fduc1qZ9
r6f77m9SqUnWA4p88AyY1eId0IfiI/uj07ztUzvNHolD1C+ALKGmIGDji2pqd0a3VGLrMG1hco+s
g6ivYL9wuxKbncL3Nq29LX7cl4hMLvyzYC1RGokkkTycfpOO/pdBPPwf/u30Z29Hsunv3rantR8v
9f6WvEb3ZYdiGHBCw2rlS0ZrtgSuVe40X1lafR5vpFR+0N3AAJxOjnNaMInk42TabMWS2uckaZgJ
QMScRWOGoOIYkG+Qa4wIOhg2NBQsbEO+0kIm36/56CkpLRa4Un7NTL8dSIPiWAV5ju8T15HzDKZa
FfbzUHRzaVdjoFh3akPuuykXjajc00IVHfTb5nf7RK+HV0lPexWLam+5MipsFDJaHSgsD2j0VcYI
0E4IjTj61o4bjLzL+pHiaLeSwhTC9OM14WbE+elpidbRprfX+rkeRdHrNVuRo7amL6jQMyS0UOyD
yY51SmBQPCUMucEorA1CS/VSrQscY0V/2SYV4N9pdcq4TwvILChzmojV20O26rvB3eTt81RAhial
GRPvnLkeTu2iRKZSehXEsipIaCPeZ1VlLJPOELKvhWBIIQ5lH4rKR6kARrwTVcPGSRcNsaqd7t0K
EdBtJUZYvRieOFaTyEDN3KsgQ2Ro2ieqg6bq8absQ264kkZn26knnUIXAhSsQiEjukTK6K5mrDsM
HlO8bp+VSgR6PgGNCWexEIgABXT562JEcMYxzGjT1sOG9Ll9ltvpzFfHG7Le7YrE+67toCcpDHAy
BV4X6aVZif7nJbJBOXI6PYlwgRGYFqKx3Tm4zLxuvh4IhNhPjO+WL2SspsVrDZhWAxMDSjvq8HoC
icpsQzqzfEudC/32BUSUE+TskTtTkeCvQb+1dued1+SwZwawJdLnjFvNxjo3R6wxiB8RCFYS5Qvq
KckS6gfdslgoUy8t1J2mTSb9yno07XWa6S+EDS7SGIpchFbLblorwgQnHTBbuJTwESY8AapxpAV2
3207Mo1d+Lo7gvf4esym6WgNVOnedk1/+HqOpGkZklVA50CgZujmir6lEIs4trWRxByrjR42M7Js
2E/oDSMiucPlCxgDh3IEm15/P631ouea1t4OTL97/ZOxD17iUK2W0z6rKJy1XeorMweVaIuFUGWn
+MQqlV0hd4ARD2O2ejftsyQStvDdTtpBMbbTrumg73XNblrLpMgjgsztxU0JBtuWlyW2Odu0MS56
19RX1BS6dNXfxqWLyYnpRfL8dV9dHj3bK0lIMTKfdhkJMqWy5pCcE3/1duBtszvPGeHq2L8sW2wx
uqUtLagACtijtWK3Z/HaI2Oj7RXcCom83KdHyJqngM0zesd1tTBv4jOmHVcSCuuEwkjdXJFd8/t1
HS5ZUd19Ye7wKh7Kq6o7KQNAfCROFqG3G9q7Rj20UFX9aE1oK1JhkqONca6EaziQibTPwnMrXNcq
38zaUvZ2W80AXjrpSRqeFf1JA5YTQLkDwnhfS1sblVHj0kMDFDptsI2SLVZIxFBWWHi0K3OXniAC
MdJjz+vnEdT5MvlC3K+s1+gwW9KjwBzw/Ne1tSWfNpeH84FoanSvog4ZzryFf4uZYvFEvlpH7FO9
QarOT8gGzkFqkpBQgWGuzGima2tLXpkJam9LL1jhEVLo53YyC2/L8AJsZnwqr/LZibHLD5jNnSFb
yyc6RzR0h8z5PHwcThDV+TKsyLYBqlhmC4mUCE5fs/4RGOMcIMCLcpkuu230IC/yu2JhL/AERpX4
XNu0G/Lxs+DCWpogPC+YdOKSs4WUc6ps8qeAiWV9hpY/hgjkVWL0uKEadTPzBOR/jmokI+x6kZGP
XzxVM+083Rqr8cYc56hwXkpn3nF48e/yL9lJgaHsDAWHZfIAs9Jkmn1b40R7pt5UD/riWG/G/bZ5
dLfcFTL7a8gZl3xzxi672Gn9xlojiz/oS1kIa9FlLRBr1tZpgs7jQx1uAv8Kb1u1QGZwZRYbd+UI
jGGyTnqyLNbcvB7BbNVz+UXPLn3Ctp89pInlpQnzeoA4MIPl3DUb0vMaUFprFhIc6HeCJFbNERDJ
FQCu5WO5P7EuHR4r3Zrz9NrsdzYQ52WwxaRccu81fKa89TgsaSFhSFq3MI3cE3/jXGJGceqt+kcU
bcnhnyDhk+BK5CCIsCCRNlyj7WhikYwjmLPs3G1YzTLzSsiiHkCiyuPqM4TnUL1Mo02eneFS+5xL
y3xcguSU6SGAsIMzerJeLHK4iMRCA7LgJuxdhsLdXDtHQia6K4b53rhppZm0V1b5AvObF9wmZyRr
QSk7J+6VJy+sz206H9BVe4QWKWnioL7X9U37ONw4+Ymqb+QTxl6X8aNylOs5kQn5yUnn8a49yNTK
4kTJ5ox+kMVc5IimbvFnCcn9IO8GwlZhyjhT71PUsLHhm1l35lN7mVzYD8W2P4VgSC4gT0/4/KV2
awOQu8bgO3FnzYs3L4+CH6ksU3MOfKNXVnG2gl3KHXL6GE06gPCn2k67TIHJgSFIEACcBUeEeA7S
c3yhL7M5k7Qb9cF7iW7w4wOE1wCbntVz9yy6L+7hD1wSHYAYtMQNhlT3WbaBpDs+xFv97G64Mq6l
jXYRHgn8Wh5pyxkB+C9kO81dv0LUvSbZuC5vkSq5VDeovm6jYFbeYfbVoj89i7bVop/pS+kBszdr
5S7qWbNo8NCd0RYqc2YFIfKf8QJvC0LQIJ+o9HCaH5Mt/kcqKTITNv0M/eAFbeq9jsrSzLvOUAgz
59kymUEBAi627mYQ/Fb2Jr10PqP2ckeYezFuosdkbSwlfDvtc9zfZcgdcxrNhQfUbt4t0GEDQHbC
5xauCNLho0CQjHp4AjUW76IlIQnyDR7h3/V4FvqQxVfGur98djfeCTPPTboZ+VBjstwX9UbedrQ8
5UoXakazBHMauAWL4poy3dZ7iLnRAtQfyoqDtwGr4BGilhchn/WF81DAy+4RF5gX2grHK42ar86K
MwuzmDkUIiQqCe+svWU0L9bh5+40K2+Ze4VgczkjwiT3SjvPqHvQDE/shbctTtxVsjPvdO55jTjC
Boct/Djm1r7AV2Kj0afM4ZpYc49wJImOcHkczrFRPOgX0a136q39pxRyzVkfo/n61v3ZaUHAZ+oi
NZqNpI3rDcGjnaxb5drX3DPFZmBTixmOK8B1IE8gWXYdtr+YKS4D1SaTgT63wFp3KgKgkGE1ImA7
MlBgWcWaJyYk01qHCQpqz2Jnh5CCvAzjdh/pVYh4NL+Jp9nNP/9rjeTVvKhUATo0wkXWmHOsrisc
8b5AWbWYUPkOtkC/L8JSRhVTQ8RwWpsOVFX+CK4ZLFtBvhfnbfxjx3GFkJu6rYhc2Z2kYO6r01JO
qwhljPDAYCrjqlDpy8pnwNkVLnB3GwCFn1sxLjypT4ZYIwYRTtuuxSFLixdDhEW7WToMp2UBVXVs
QkXTWo2BOWGf37chiDP78OW92YJjy2Ekz1SBlpXFwhK42GntbR9CiR2em82FK7cLZBmquTnwgpme
MNMtUhz0hlCR1q53PikH2sCfyfinypaUc7VuxFh6WtQRpHx8Y1adiC68LTwxFXzbVHFeWPnY1k9R
tl7M2qa1chJSfNupm6ghWUHpL1Ux9zNVbFd0lA6ncHAtQoLTGpnEahdEqrxJMOlTTOUa4Q53ZTuE
pvK+jQBh0E0gw1zsS1lRVrpGe9zc9cXQIdndrSSjd9ZvASTZTpv5EJniYwzwJAqKetzhBihgOyWt
uoPss68y8mxadGiNRnvdlLsA1wSGSk7r3kwSmn7Soxvrj8pNXtrFihxAvyMP0ONH3mtrLbA33ije
eKkb98mAvmkb9wAyQxGv0yOsgC1QWQs7a5mpiDf3tnjb17bygCD6SYqi3E5pS0DOepMNi0EvoFhV
ZxazHs1yzc2kdjuF6EQWBIKYcCsW4WQdNVA+2il4/BZMVtX20TAsGlYpAwYHinaXYiXP3NenZS2e
hjpy+EYaZBSySrtvK1th5sZCTtCLkbtmWZWmspzCqtMLnhZvm1DbAh6SiaHMmHx6vYqY2oODUpgY
FeCW8qGzUea0Ce9MuqCvCxFDNvKSnR45yAS9yxk4GXcujQoRuinCGqoh1jvTti33yfL/rWTc16yi
yJUtJ02jy+ZYDlfHqonr35NT4uiUlbrJ/tyPvmW5/vhEX/Nx/ya9p0IBIgn1P34613TH/+oc8QGx
puYFqSZd/4QwneWQiiMxxz9ybEBlYSxNhyXb+GRphKQc5+vx1wt+V0j/rBh+uqs/KKp//Zt3T/Cc
NYAHeA9ekKXfJyz57P97ZfDDGd7KQHM+GTKGKrJQYfv+4R2HRCYac4YtvxYO2miU9v/5hz+8kKZd
BFVdBs/19w+v6PZPUlzTC/lPqoD8ifypohukeKd/P1YB5xOXMWEaGq/HyTX+5UrBJsf8oQ+BSiCq
ONKKXx+Sp/y+LtjmJxQH4SWgZDj9e611f6m64Ng/Zvv/47qgfsKf1jQsXX99Smr896XgaHwqMohC
+evx/1vNwT//IkwkuD5aF+xPuq1bKgaUr6XACd+Vgv1Js2kZaDReK8trsf+F6oKq6EArPvZF6OYn
wAMCX2H/cSnoQm1PkzWB7/hrNQgq4n+vbfUb8OU//RQ04xOa2Yhlf/3e5R8rgcWnMKFY6Bynf3+1
UtA0GvUPVgJN+aSbmq3bCrlE8e/HUnA+aVCn+FLU10J4FYb8C30KmonG6gdLgVGSqTmOoQG0+fau
v28QbIdRkuoYhgOqSfz7DwYK/42i+n3YSZIzfpkGnMGx+qNx6T/7wbeB1s/Hvw6yBPRLjKTe/VCM
P1+vfZxGwmL7H+9a3mks9N3Bb2Oj6Tpf//zrA/586XfX+vZU33ZugmN5KJ/9YTowfL3NV33R/xUf
ng7J4d1AaCrztzv5+9/e3ed37//fnLiKfjivDnTqw+ctYc+n70/siG/z4yeODml1qL6dSbxGBTzc
t+0/nEH8Pk76V0UxP8TBF3C9wbu7poYzLvroXSNll5WHl+zbmcRdW6YA3H38zGl6fK6D5+bdMNkC
pvjxky+O8aE7lMdvZxK3bWM18m37zxf2t6H9b9mX3yicJnl6X+xou/2CWkjYugxe3r1PWnWN3vuj
xb4+ZnCF359ZlWWa3Y+eeUOJB8G380zVWzPFPO2jJ96+HPx3FVDRoSH/gvPGcQCp9/0X+TpL+/At
py/B4YdWBKn2X/D+tln3/uXp01Tioze8/7lteh2df/jEnKB5joZvr2uqFyal/G3Hn/8UBXm6+qmY
HdX+BXXj9BCk71oPxs+/ons5PSB6fEhfvj29KA5V1sVs8KMlfXqoqgOcteqIQfK3072e3xBS8R8+
f/DsB97hfUTnNa718VPTF1RZ/a5mf50YffzcVRXwH3pc38pgKhQFwOe3HX++Dp5y6qwpfzy1mNF9
+MaztP6hDUHX33Y+fuaz41N5+GH0pKo2GuwfvumzY3t432+htSTQ/h8tjbNj99vmkKAkGbzv1jm/
8wu+HnH+3bGsjsO3e51qCe5kv+jkp8c+eH7Xjama8it6dHHnn7My+uG+TeXbjj9fu8/Ij/i/zQ9l
Rk/5/uPUTOWXXWBxABb74+nVXzAkOfeD9yWOUNIv6HjOo5gRyftZzdc4xker+TkIqx+D5saveJUX
R5xchrg9/DBNUA1T/QWdw5WfvRx/2+Ip/0PfZpnmL3iR1wgS/3FFJHCi/IJX+nqBnyuiOP0vmI/c
UPrHqjq+G1Jomqz+gpbx5ti/n1V+DSZ9tCre1gf/WxMi2kJoYuovGM3fHcuEnu3dmemKf0GHefdH
NiYEgn5B/bs/0O+kHlbd7+/b1n9BI/hvPVh+j+j8uVDJfVA9ZynIhHf3/hpr+2gluf/ntMR/edd/
FGn6PV33c/zpNaf7b39ABEyc+Dk+Hsp//G8AAAD//w==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B04B7222-E6BD-4170-878C-5A006A8AF0D6}">
          <cx:tx>
            <cx:txData>
              <cx:f>_xlchart.v1.12</cx:f>
              <cx:v>Profit</cx:v>
            </cx:txData>
          </cx:tx>
          <cx:spPr>
            <a:gradFill>
              <a:gsLst>
                <a:gs pos="0">
                  <a:schemeClr val="bg1"/>
                </a:gs>
                <a:gs pos="100000">
                  <a:srgbClr val="12C0CF"/>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4E885FD6-971D-4E90-9CB9-60B1D9578B8B}">
          <cx:tx>
            <cx:txData>
              <cx:f>_xlchart.v5.9</cx:f>
              <cx:v>Sales</cx:v>
            </cx:txData>
          </cx:tx>
          <cx:dataId val="0"/>
          <cx:layoutPr>
            <cx:geography cultureLanguage="en-US" cultureRegion="IN" attribution="Powered by Bing">
              <cx:geoCache provider="{E9337A44-BEBE-4D9F-B70C-5C5E7DAFC167}">
                <cx:binary>1HtXk524uuhfmfLzxYOIYteZW3VFWKGzs/1CtbttJFAAIUDi159vsTzTdm/P3vvUmfswq1xYOXw5
qP/rwf7jgX+5179YweX4jwf72wtqTP+PX38dH+gXcT++FOxBq1F9NS8flPhVff3KHr78+qjvFyab
XwMfRb8+0HttvtgX//e/YLXmi7pUD/eGKXk3fdHu1Zdx4mb8F30/7frl/lEwWbDRaPZg0G8vLu7l
eD+++OWLNMy4N67/8tuLH8a8+OXX5yv9066/cDiYmR5hbohfRjhKgyxN/e2HXvzClWy+dXsZfhli
H2E/jLPtl/6+9/W9gPn//jzbae4fH/WXcYTrbP8/zfvh7ND8+sUvD2qS5gSxBoD324u3kpkvj7+8
NvfmC1ycjSo/D8jV6QJvYQbc+NcfYf5PDQCDZ0O+Q8tzgP27rn/CykE+snt5/zto/gK0ZC8zlGVp
5p+hnmU/ogUnLwMMWEmy+Iy26Pe9z2j5Dw70c7z8MfEZYg7Xf0/EcM6kYn8hw0T+SxREKIrjb6jB
zzCTvUQRTsIYf2MYwNyZWb9h5j840Z+g5o+Zz3Fz+ffEjVr+Qo6Jgpd+GiVxGkVnjgh/xEsWvjyx
SoL8b/3JM7z8m9P8CU62Wc/x8f/+lvi4Yg+UNffyd7j876VYFL3EaZRmKQZZdvo955X4ZRr6IOVO
su70e4aT/+REP8fL08xnuLk6/C1xc9Pxe6rEX8gvYfwyxmEEHHNmFx8945cU+AWHvp8Cerbf73Rx
lmP/yYl+jpunmc9wc3Pxt8DNv7ZPvjfMfhj5PzXMMoB/GKd+DEzxg0WWvQR7LAxi/E0BgaD7XsE8
s5f+/Dw/x86z6T9c4e9hjL35Yv9SCxm9jJIQRxihM6c8Z5TsZRiGJwM6OPMJCLnv8fFvj/NzPHyb
9oxF3nz4W7DID6cGr+WKSfllVOYvlF9R8jKMMhSFGf45WqKXKAP5FQbBj/j4j87yc5x8N/WHG8IF
/57m8Xs2Pig5sr9W5ydhlsVh8rvr8qP4whno/CCL4wx0y+n3THz9R0f6OXq+m/oMPe//nlp/p+/l
4y9vgG/47zT8Z0bZ/0fn1v/f7P3n5/ojKlHcm/tyC2d853f/694N/xBieTb1m9z9KYzOIvnw+NuL
AKUYnLI/wiSnRX6Q2FdKmu+8+e/mfLkfzW8vPPAhXvpBmKSRj1AQ+hEERZYv5y6UvPRjhFL/JJ0C
5MNOUmlDf3sRgeL2/cz3gwTHcZRgUBSjmrau6GWYRHEGnOHHcZJE6I8o0q3irgEe/f3K3+q/yEnc
KibNCBcKERygPw88nTYGowE8nRD+gR8agO6C8ED/cP8KYlUwHv2fflVdUNeO3iRuvKuRDonfKbmX
w2qJ8PzDKlVatTy8EBNuSz6zT3jE5hjaBBHV0Twe6MXky7lCa9MWk/yK+5bw3sQfA2xeRb1u83SO
xtzNcVAhj+epyeR+GtJ3Y6zuxBLfZDRoSKeO2H/TOfN5XXmp0nYtEaOOdDr8SDv7IAO5SyJhbnjn
/DuaeYUcI9J5HSa8njCJk3WPeGTL2UQhWXpUhN3tsK7vvFi8D53Hduprs6hycXqnsaMETZGsqO7W
3cDtlDc13zUwjSCaxKRlzQfO5ylnqXu0EW0JQC/HOmr264yJH42cuMwdm/nern53J4wqp0w3ZFx1
e5kG6YU302g/rXVA+OSaYl0iRVjGHocJX8iZqwrCNYLMBQpGf+djtVM2y3KWTaWIxi6HEXYX9DUZ
4i45+tSwHc3MTCDcUMQYbh7ZabpsGembOKkSj7Oy6QUupqUrg1jRog3cLeWV5Da+GaQogr6LCxM1
OGdh9tpjTJJV+7dmVgOZPGnytaOKJP3rEWig9FC8kiDiH5AebTkE/B5NyURCRpuKZfFCaJ+seY1x
Fbbjx6zlAUnWUJVy8o9BppbLfqAVwlHZorQhgmtVsURPuwYgwBmZltKmnxCfXyVrFFVBK/xcRo0j
eA5M7taV5gq7m2Gh+oJh/rXtPI9YgaMicgdqsmjvZlhj7fS7tJeCiFRkBeXBfaNiuw/jubQtnQ+8
o7Lwuar3PB5OiLXXXjjMebsuhWV1R0Lpx5W0GO1YKirglCuxZp9R0067pEs/ydXIXNEmJrMzmvjX
dGjafAn7e2GitvCMLD1/bK8HpLsi6deksuFlGCRHr+kXkul2IZgPLOfB18yn/YGK6YPP+FpqOzQE
x2FpVcuKUAeGmKS5MMl+VA+dZ8SxlUFHEqrkLgpjdwm+F80ZDe4y1cmC6lm+ovRdTTN+EQ0jyg2L
FzgPLbxWIDKNyJLBktayV3bM/YS25RA9xMNOUjMVvr5JvUVWDeoxMSinAvg7RUWc4pZ0aM6pjrqD
w+p9FgpK+rgrBIvrXGeyK7wovRe6fjQgwHJ/RV6uXVCxlZPRWUYiF39Jpb0KfQlrt0tHxDBNxLIF
SH3uZD6PSOY9a6cKxYbMWd/vvUEVTnHSyJFoFB4paj8MMbaHtA/XW730xE7SFHoemjISuNQsQ6Sm
SperFFMx8T1gTZDeps3OH/RIMPY/MWYKlUricFiBBM7rNH4EiEvCTYAuuuXWGHXQCANuTTpXXuPn
TkYHCzSrm31YJwGRvgouOrbc8ySo1DjZfTyxlqzJKPLEDxWZmOhyPqvl0Ab0Q5/Ra19hXVCczvms
gORY1/tFxKewwHItMhXRnLeqdGZsKj+SdtdnIvemeqkyLxuJ4h8ahYDCpA13w1TfDD6hXltOenQH
i0jIoyhH/myqIPLucShedZzex5LdSBHGN16qO7LUoymGxt21k7uibxkrOUeuQK0xufVFnjVmNyyj
qvyE4V1AETFuqvc6cvnS28KbDlPM9Q1tg+5oEpMROc0TJ5K5mRO+LvrIVKyPPKPjcYk132WNf/HU
tI0YSe0Hw/E859x3mvhdPaBUF27tgUaxNx+7VS3HrYSW8Hb1ksewq3ctDdEu4H5/RFb3xzjG/XGr
bp9OJ6KMm+irmddlzYd0tDs3Zjco8jkxnfLJaGPgBbw0N+M6HpKgm8lcL1k+0OhyBUFdJDQNchyk
3jWlhvirP+eM9SrPkJBHbALcka24fcZed/kKYMjXOBbH7SMXJI4jGM3n6taGjEWFpEufe3ZN7xCo
0SVtxoKeJGG76lchU8de1HPVBOsbhSUJO4Wv13jd05HxvYumG98L0XH79HETHKOGHqZRJDupUXcc
4gugq+5I4+Q2aZr3phZ3o21M0SDrEdVcYYOzQ5j6Cye6b8Red0Fp0AlzMRoqbZrXNlHSz7e2cThh
U7vlsJi3gtvmiGWBu9HtG8H2SSCbyloMSSIAahsOF3yJvyrn4tLDSbtr0/EmXmt1tKNRx64J1NFP
r6Xs10MUelLtAygf0+Ahm5N6nzpVNUmzFoOhMWlQpo/bJ/N8fZzECAfeisiAeNSNMuUQunTvaV4O
JvFJajNQ4J1ISR8pkLiNBxiaTuA33iCPYdd1x+guje3ryBfzUagjTVJLWEL5rkb+ZdMl8wGY85OP
fFUJkxzYMojK52gv5BzkYhlRIaKGA510qDxTQOhPNjfRzHLE8bedtu22z7O2oJl0MS7BRMRihF+y
E0TE2Np87VWbb1DSrO9LwYYvG2yePms6A32f4PXdpxW6SmP/1Rzp6bh9VuPGwjE9AzEpz+XR0BjS
agQwWRLb70S2kPmEDRaDTbV9wprFZYqCD7KzfCOH1QP2baKwLwc/+Bq4YM5dM9W+rHcLdox+ppw+
eJZilw8n+NoTyWNWi+NTVXSzFPutx6ZWr+XWJYYk6cg667QjqevUtxFbn/aiKppH2uaji/ZPK81y
FkUShJZsq4Un9ttK52XOW5xOsJW+22arT2J6i5cB6PSPIVtpW+Z8nKetnsZsbaqOy8h5uNmJNv30
rPNPq1vHszXPRz1vt/WfGzaYfXeN74rbqBpPK1ggtrOXXHvqDM6npb8b/tOb/Lz/p0N/duhURBNJ
8VRFHAzzIRzphY1aeqEcsk01+GhX61Xvt47aoT45jxEN6xRRp+FbVyzeApMAy9P4dTryoWpWa46Y
4wCU+k+LYw8mnje0QS5RbQjK+FKE1oScpCoxRy/gqZ9vU7f69kFUzntdo8KiGel9z7Ep+tFOJBou
5HK6RLT2pB8Dv/BBjZbRPGcD4YmoEhDqRyct5SQCRVQ0rL9JxXCkLRC0OslwfCK5rWqZD5T7VN8a
vRPlb6VnU9TCzX42YBapWR63j54bdS4FXWuLqAU7IBNWHLdFlFCZy7fiXNPa5dv2Ymvdit+1Ljj8
IGMwSJLRDUeXZWGJ1fAxQSsIYzo2ZGo9fjBz3655izOvtF3wls30vgkS8INOfLt9zKnUgjFM4jpr
y8Dxz9IFx6wNQfat9qKL+oCM2bSnJ4mBbHA0c5b3uDcFVU1Zn2ATmkexeOKwLQiOqTgvXY+FgTcD
h4Qtj+uS3Q6ixmS7R90lr+th6Sq5CYStbQMDyN70APOezhecNObslCJPUOxFCvZ5h0N5FFjERR0L
QXRg1REspQ8z8sOyXzPv25DohGAd8g+9RXHpaz6uuTvJQN+zw87h9ODq8JXV7Q5MAlsYluSi5XZv
3SqPwTTINWeoUYSnASq2U2adudZhF1bbEbZz1QmzBxPcrKE0YL2Fd+eBf6B2q8ppemhDx4hVqiNO
td2ab7tMJw01n/bzRgpX2+rd6qCIxL5XneMhGRe/RCKRuYuNXK4mSGPu+cSHIz7ZPgubhiPQwtee
CnHG74aJcVv6hOQnxDAcfuGzA3s800VMuwy4JA3z1lfABHiuh4KCLu0BZBtmNrJu/DnMY3AvahWd
SXbr2z7uhPKn6nbXM0Gf2Odn1W3wNmTrfZr7bCkjZwu2x9XGchutbYfZqkJx0PBP9a10blxZ54jf
pPyMr8abkr2/xufB27bgawInb0W7sdq5uPH3dhqw/H5nwG7b6OnITS9xbsFO9LLpTXTS++2JN6hX
e2u5sQmETdSaNy76pLTsdxmdu70aKfXLbfi5WJ+gxvI6nsCmMCfBsFHqVnr6PLW5VUSVQ0HZI5Y/
k0Hb3c2MQOVvxWyzT7fi+fT9am/i9soqw6sZyqNya5XYTIBxzEd1SKLPeDtIpI8BDvzDBuzsJLi2
0hPsn9pSNYFn3sQeeRq8bflUfZq7lZ7Q+NTxtN6zuUy+nTpvBBkGoNkE55RSLfdbfeM8gHhnLrb6
+fBrjyCQ4i1+sa214fSJtrL1vvE8edhojAV+6oCVAAd0msCU2Qjx58VtibOossqNe9zzgp+Mt/b0
2WTJVt1KW9tTdWtLTlbw/2jcNnipHxak5WHbfzvfvBHoE8/U+ETGZ2LeWrNATmv5NGErnUdtxef1
71b9btTzDZ7P8pBmuUneoNVv802ubGpkK21zf9b2NGTrDTYrcCs+fTZ8PFW30jbvT1ftEQYIPE3Z
Bj7b6mdtz1Z9tlNzEvjWL/VEJ/DRT6Y9RBLCeVh3G68/fVYc9mu+nPTJU+NWempbhQAW3+qDCaF4
HrmJ223xp6Hf9WzFOmpmgsIARPLJHklWmX2TeRsHfVc/F5+3bvVt6sZn31gsS3PLeD51K4KQHhjH
w4M/lkngR7d87RJwnkwVyz7bmQGCb9nytrMyzP1x8t+COLEks316B3FhRdJ1Gt723XiIhtAnK0rc
RxnJfTKE3tsA1dntHKihCOr5ddf2rFLaZqXfdvTAGEQckviVtG0AF6whqDfy/nJ18IwxbUx7EJG4
XFMG4UaIk+TUjU2OZzHslhSidbNNKm+Tcc8vfBYnq3RkOjlVq7AFFgsAbVOvm2J9+mRP2vY7lbsV
fzb8Wdumure28w4/m3feYemyy2Tc+T4F1w9U4vbBG+8+1bOTHWkhdA5hsU1vnurLSUCdG3/a/2x6
EhtXpEnaE8+chNo2XeBUtjfbyLkbxiqww93W4TYW/HmRNbzJY64eENNJjhSzEMNbcr6YCdRm1OTt
Qh9SeTl5PSBavVvaKN0z+aETPKrYqPcQsEuPix/yHPyo44xN9G7s2S3SySW22XUo53uG2/4T9sIy
GEX8MZ7iV7X1H/qgjvOTeC4ZmP77BWGVj2tKScTkQla5jsWEqF94jTcWwziN+RALXojWQFwT4ow7
400X+lPS0LgKGrAMBw8b2OK24X6zrxfTldwpTdhqTLFQtVaMj/usHv0cxd0FAj27BxX/oUuCtWAq
jQvPq98l0/SxodbLGy6CIg6DwkKcDaJ8M0TBIBBOBnyKwNdOkyxNgDGsDSFS4K5n2kCUIgk7CBkK
VdVdk/c1BC1cD6V4CknULOuuGceWRGPNSxmpRw9lN5EXJeAqm13Se1+FZ10pvICVPYWT8/gdTyJH
UgjMDb1Kb2fa3lM3N/t0DXOIEJSjqt9PyXCHRVvglg05TwCqM2d58DnMpLmenFnzbPCruI2rVNdJ
yYV8dLg/xN7cE0WtrcBJnkrXydtB+dkN+H0PaUa9o69SvE+VytcA4tdo4dGBz7TPUw5xXtlXQwTh
tTVpq6CWIm8wHyFyw0tw2yByPlIyKJnsuY6OXjsnlbC+rhbVgfkJSYQMc1GhnvbFkhI5Y2/XNRC2
QJEuQgMRT0+Grxc14IvYDVGRSlnoYXybrXVYpGmTlRHOXrfWuLzzR3bXxtMHSttdJ6z3RmXDQFaM
3nhKZjm8wogICKj2YkL1lVy1rKYmgYB2uOSOMv9C6ngt5YzifFqiHc6GeydiVfRrFxS9jTBxiRgv
UzQuu8STHyd8Ld3o8gBebxNISUCgHKVvhUP34H2CVxlxVMlx3tta13BdC0FnCWGmyVO5QPPnZOE4
zyJ1nLmXXA7hUoVp3+Un6U/Dk9SDeFNhZc7lBDFZLi/11OxohKaDWUxPwgNkF73S69nHyDa26iDA
Okx6L24i0yzg50KuIkP64xqOjyKLx5Kj5E1UQ5pnlI9pj+hnF/qf297K13ru2qOMlSkShQogOXRt
HMTKId+SR3q5yFaGXy8cXaYLuCd11FdqaS6tluN+iUGvKMiwTYFqdm760qRM3nZL94jRsmcj7stW
K0jOmeTaaZoHyfI6mPzPayKDK5AUHUQQpoWAGvrYWTeRoAfxr4fhA2/jqGSZTnNPM3AO20PsgNi6
id6vJulJFvJjpnhb6jr6oKpALWPeJeOnZIFUQus+NEvqyGqCy2QJPnl4ykrlMYjfzqU/vnL9gxxi
etf6QpO+l7ZqRg3BJurlc6j1ZYq1yVGyfAzSBIgEYsSOsQZIOn1ANU2q2RPdTRJzCCWGukwV6vPQ
T9+4JhIFGgNVqtry3HNBno0gMQIfaLb1EZlPuUTeiyHv++xRQKhN2GXX12695FTepUN3AeFYW6bp
oUvA10T8fcZAG84ESw3k52nvNW5gj0zvVQBxTxnHuyjs7gLME6LZNai/JO40SYb00AAeSze8Vr4O
HhpJ+lm9XyStiwhTv1p4nY8cAOkhfrG0s801bFc07l0Qz++zRXgVd660AQh/MDBvRSwuFguCNPRW
RaJe0D2OTELQAFw7RWEIh47fzbHyj0P9fl0hfcTTMhTjuwjsHQKPoBZSr8EF1l4HQZD6LqhZqXTd
VngyY7Gs/YXmpyC57wEQFLrCE9tHurfXkfXqgkUjaAgHekk0w5pDAsBdgj1Dhll/jVSU7IeZEkNZ
vtY93s1hJ8CDjyBOu8qD0ZqBfp3kYYjAI0yCaIKEJnB5o1BGeOCWnQGkumFZrureDARDkrnqIWnD
sl7v2WQpaScB8RU2AwdOC+SzIbBbadWCdEkjSMrayBQ4+9gbyJkGGlJBjd989Rrz0Kzzmpvwbl7C
9BCqWQBDBZWNui6nVgD+aHMVrsHb2O8HIl3XXUxeeAzd/TD23jUPViAXyq8Wz5vySLTzAZJyRMVz
kts22vEBhCWIBpKKuc7nWTBi9HiBmzQmE8T734N8vEgy0eSND4QqXUSmEIRVgLy+DNPuFUSXCyMU
2/kAsaILs3YXdvRTi9R1ixUi3bh0sKRaCcTyrwJvvl1Ne5FpEG9TnXwGj3k3DhCszdgVJMWDPG4T
RyCtB4nQurkKkqDPpwFf177H8lCvlEwzgmxVYu9iFtNdzyO4llr3oZTZxRH1kAu2wI4XvveWI4Bu
A2F6ktVJlIfsvT8uuOT3dQ1ZfW+deGVbMKxZM+2Zezf7SZ/P3t3AO3YM4uTOunAHibmONmEFwaOQ
4MBdZguw+ICzcnSn7I2dPkF2Gxi0hoVUJLx9zVEeC/S2c9TcNbXWJFDBDtPlMHGAkAThojPbXiB/
yIhXl7q/XOyYvWpYsxx0RBQTaxkkkoE1MJNFKFXU2bJvfXfsIKPMZUDaJr51CZtBjIddARrqGIjM
5AsHe3yOu1IGTOW9EbasGQLRt7LXU+AG4kQC1vTgQQ5TZo4gb2zKwEvASBuGtzW6TVd+3S0zPK/4
FGZrl7twhtBWMJQhXW3pJ/YU+IljyEW1PYmZO5Gtd0paThfxHPh5311E3ge3dOmuCRfgeu7pfGbj
x3XxyaDD9Y113i0bBwCD7BYCRBIUoLt2MugFWXD80cFLDSv6i8XjqOTWG0kIfzS1Z/PyDo90j1I5
HEyrbZ6k3QpK7lCngweZfTodssQVcdaAwcxoSqx3SydJDNhNfdYUIerXV21YQWSYUy8ia+Nfp15t
r+tlqLIOkk9BC+a+dvcQaavJHNPHXq6XNkzrEvK1AAmGKnpQabMCguabVfhFH76GVxKYjCz2Cgt/
0AUaU5Om02Bg9usRtBJkgqcBWJA5UovxwwyvL4om7j/ieD5kU4qIP+Iiy+hX4bqP8NLEJz7EJS61
NK8CF2YVjed4bxv8mYruTSzqroQHMT4xKTbVyC2YSSh+TdP3AvwfSEdjVWjeJyXq2aWIr1LvU9rQ
Yccm8B2cd+Et63K5nHJVzkuqUYHd0hgwxUCaKtnRV2weL1K1poe0biBrT03JHAjlIRh44VAKWd9l
ztFEOi5ugzBsD8syvcMOf9VDgvJeJGGezQNoKHc1wzOATg80T7BxOx3nC13h+UI39Qfm3WZBMuQu
AV2MA30I0qmHGNvkkcYmh2DM4ktwLsBnEDNEl48WULXnWEWV90EuARjqKlMXAYNkusAH0IbRawbS
IcUHkOhvxYqLBMJUF76+7ayfVVwsD+sUfa1lPRMGT4BYC8+HRHRlOG2LtZ/3rTdn1dCqIpk8YOE4
c4elrq/9cQ5IMxzSU66QQb5zZdOyk+2gC596CWmYz0oRniQQCL9wXG4na48Z2EFgVfHdOjpTACCB
7rMFjPDO33l2mklo/L1tRXQn1gIevUAilO4zj36UTl+PcaOvjXTwlIRq74Y3qNK9rBLa99cGHGj4
kyx53TFbRebkmixD3jr8SYgAEoRhZ/I+wQNQP35Lk6FwYAHYun/Vpm6nULSLZsOLKbQ9BGPHtuDJ
csnlWjaQlizaJHjnBvSYrg0v+rgFZyGtedXHoci5aHfgNnwYlIFXNvDmgPvJmHvdkuZ4AfWJ1mGf
Sb2zE7wkyNLSwvmPwTq9XeDRwlG2t5Mfniz0hOZYinsp0suUQQAozoYuzxy8sphQPF9AHD4hc3Pg
E1DhEpj1OuPitZ3wA/yt0/JB4ez9oLkmY8gfWeslRT0heG2T9nsbAn3x6Fp3cfCO6/T9CC97IEGK
StMk/LjKoKAylLlnxqXyLbxLqodmj2T7rjeReD2aJS4EF7ld4bFTy7y3snWsGn1DauVE6WOIoku0
vk+oHkrf8opiwGUSt0A5aiwa7daythOtErAHtFN9geFhWq4gdodoMXvh9RIuCxlC3u96N89E2jz1
ZpUvAUe7Js3cPllbMnEriU4mQVgEhk5g7ZI38EcSRapbr5ybuwD0TeWlC+RhOKjcDt58oZj4EN6E
xyqIrGvQVCquJ1BnpiZ2GDFpxhlMDpp25QLRUA7a/6gXt1+63gDr94w4A8Fnji87f6CETSZ+L8Bd
ahtI5St4lZbHWvO8hids6zzAIxjfiH3IYp9oSItZvTCStONciAZej4EdfGPaIrEcnA+QZLwbj3Hq
4ooKXoOb6OpCrwsnK10TkkTgJc943AkGUlMIt3djeyeSVJU0swdgalW2NYOjmPRG1qKusA29PEn8
PO31fNcKBbIBHm/RNILMiYbXaX4WtwV458Bw/03JlS03jivZL+INkABI8GUetMvabKm8lF8QtXSB
+76BXz+HULVlu3u650ZUMJiJBMiySBDIPOfgCVzZIWZ/lXH7LvBpsJI6eSIRxTSPj1YfuNba9wJU
R0Qg76r8PPT1kwjPAWueoibP5q2K83ksVl0WuVv8GpWq3ZmM5pav8OMxMS7iegDAqi3xQnt0RnOS
zEXgPwVFHSxR936wHeWugSjL1h4rZ9yO4kVbMWAER9s+2U4KOJ3EYsauHGfRq6X2gl8J/pbz0tL+
ugjjP8Le/Y76/Xq6xW3ktq8cWa6ZdJPHauiRDdPNhjdq7adROhMyqxZ9++LIetV5/j70V4rTdhGX
Dd/9KksrvpNS4X/gibODLciMqqhYMZVidaTojI/4SQverbCvmClVB8c298YZH7pogcQwMHhVi89A
+zg67UtqK+eY4693asbqSIZwqgjkHrIgWb2M2yRb+RW9RGKqwbqeWtjNlIPQp7bMq1VtU7IIy6GY
ZdRWS6+Nkp2wm9l7lu0HTOqPvNBVqILf5OY383++5Cn+GdrtzTlxo28WaFpXUvU/Rq3/yCfOUf05
aMIWv411I/hOeN43tu9k/AVc/CeW9r9p/IAt/sCK+RMebXDCDEjb/xtZ/Ilc8w6TPPX7jS523f/4
HqGgxTHfQRac/wkutj3nP8wHn871uOM7vnvDFnv2fyhnHnUpaMEOevwGFtviPz6oQqDX2Y5n+8Co
/jfAYmpPuOEbrnjCLNsO8YErxp7Zp4AWf8QVYzlfZXYf8z9Kmh94RujjUCbIqwSjv7Y713nsWeks
0rHy16aVCMu+tjpVRq+tSRL/bv27vmYoE/x3fW3/W6gw1aiuKHfmIJKkLGY32x90ufOmwydfpMbi
z0Cr3rtZM2wUG6v97ZAU/nszxF5il8cbv/TpsyqSdE9dXwHhALPUGVn2feCtsZJiz47X/Iyzpj+p
YQQmNQDWuYpW8djrV16U86yx/ecO+R3uRw0+DcQb2SKRo9xpXcqdOXMLX+4yzBEVsM9oMXYsAZ3s
OqwFNQFOEqVNbORopBaiH+3dkNheuQId2d4ZO3Dbk5VL8r2Iw2ijI5btozHI98l0COTgzYG7Y/NP
DcY0Bzes8j1QaFjzm9Ni46s+3pu2ZBisJRKp0VIp3QETO4pjVFcAvBVSHIPpbByGYVb5U7LNXuc1
rZ98Ulr3TZLH69jCpnpA9uLYTQdpxTh4pZ7xAsnhpukVlqAsddNFUSp/TZvmaCssQVRhsQuy2PXS
6VDwqIYKy20AcQ+qqB/LNJVYChLeneM4qu+GYO65vD63JGnO+H90myxEvcL4zGF6V2Z+GKmtMV18
sM//1MkMlPBuQ6s83/YDBa6ah63e9SJ+fzC+wvGGdw3G17Hi8fdvLuhRR92GIe96qoC5vkhp8XXN
sHCvmBtchlojt9TXA1DePeCccUN3YB+0d4XXdxthl+GRD5G7zMSYn51BoKpvxcFznCDH1w9+tyuy
kixyBzmrqK+jJ3OWvJ3VvRVefbcz0BGcTZQE2K8kKAxia8dR85ZtAFQc7D7r+Fqlvtp0tm6xhw3K
mVX3wcUb4mwzArq7UQMR56LuqhmyadHPAN/FpgzS1wbAokXArPDAG0fuFY3ZQjZarvKW8VlaSAXg
KyF8hoc+XxWJkx8DHeRH4lX5UU+H0uv5bPCrYmUaJnQ/NmtTixU0fCbK4ofXDodSJq9AmiPHWfil
haxV8pplXYeqlDdad7TNX/F64j/0ZlYZqx7qcWvTMd2NvKHljMXM3kVZEius6YBPpP1YXZ3X9qi2
v7tTrsxLOdJd2HrM286KxJpbPwDrHg4xMhPHdPDnIvKS8alLsMgiZagAAxWqwQKdF3qmeKzv/ZEP
10PGFugRvveoAVmhshrXkiF0SIb5wBy9TjwVPuQyd2ZYf6Y/wl5h+9IOz7yujtiMr+NptjAHzHpy
x6d5xJipmUxuNn7AkxynrEZlR3ugDtIDQOHeAp+b8UVJglKX4/4MwvGCDFv4nApsmwiX0T4fq/QQ
Qq7iGtphWx6xNH9+9yn8G9qKbYP69eHrArULh/ncZb7r4oNFPrFWPDsN28ANxB+xGybb0I+jBDnH
sLizCje/a2IHtjn9bH8OfWf/5fRz31ojzWI1A1syOpLHtlTnkuvhlIZh9Jj3c6QN0jn2IVhBTz+z
OdhgOGAOS+N9ljRXf+rkWM2aVjH1GKxKLk3crdtbj5ufOyOWf6bHv1+jzKpDmfXZRQuAwmtg1B9C
B5luCS7AgrtN8U3F3Z0aqHpKfSvcMiHTlapE8a3bNaGKv9VpXq+gWSM2LjYHTxawX2kEePnYXAY1
ZveW2/BzGrQHpb32BUX9YDOCrbS0vaZ9yboSpIyqDk4pr9WmUp49tys7BSdCB6+dRBElJWTYd5nQ
lzQu773JX4shWJJ0lNsy5NnzCOiJ8bd+5K10EzlrmSJZaTenXg/ei9SZtemwTl8at+oYkk1F+Kh8
AcQIG+OF7FX4Sp1o8S9PnwAv9OPT53kUMx6jgmKFg0fx49pmjKioQasKf0Z2TOMQ+4D7iMTjKyOj
O++1gzVDAcBZOwp8ynP9ShLfnSM9XAN3ruk5UNazxgu7svs8WuhExvuKknifAmJ+PTM+S6T3cTaq
zSe/iR1ad6hnJu7WHLnlfUXBX/i74YwPdJV1EbQASWPTNrRtv8c2ke/jCtyuNB/VS+NGJ296ubnk
96XLyLMJdQL2O7QbnXehuZd4P3OL3kdFaj+7wAsgoYWddBU0Chsoi1ljkd2Ltt/ilVyhghyB6oUz
krBYzRQ24tezj62f46whXA1xjh4f43JR23dO1TJkK3yyt/T4/uAX9jaibrX95L/FxrIge2O6PN83
Qyo3gJWhLHULufU1Pp5nJ6cHdNB0NY3G/7lb6pOzFTtIDuXxSo6J/oKPZzS3hV29uBrJmbAR/XdV
NIcxVgGIAXEzC0OrReECm+yG+9XZDtNqbvHs0Y6G6OQExHl8s0ZfUXA7ykenS6OTPVlTm7EcfKlu
kf+vfuN0hbdRbtdTuIKx3tpu15vabtbbnfEsQTGrCFvki8PgIArF5gN38kXqMXUwPnN2O8SmQSVs
7trD77i/Cw4GKTf//CZPAgnvX2TsncC9hKaVw4kDCrj36UUuWp17eHrFT0slNlBuIEg4S7OlyO11
0jrWF2PEMQqfhfWlCN38EupvXertkJdTB9etsJ54MwtJsJ6IenltBQCxevCVXhDMVHwsnT1lidrU
BXH2fDqjk8+cGd+tNS+ktb7FmbM+7M92NobICvtYvTJnWDVgO53iUf0+mIa89VEcfvOZEBBTsK6Z
GgoOQuCsmvrZk9MMY6JNIJLr/nV/fxXR+ptvtfeRYMqmvzGFzJFPXRs8V2wsP06WQxBaTlBRC5lA
ckEaQjwIL4oOdSzBxJtmTSy7frQZFQ9YXoaH8s0v4K/f/KiL9PO8dLSJH7zQfxdv/FR5PxL5Laz8
s98kI0AsIrX38m1muJ5NPjLW5TIKXcBcg5ogcJo4TLM5mDfanJlArEDYzKUMIxrndXBhy2xejhNK
JcfGA3Uo5Ek6P9uV08YjzSlZB4SGC2OCDZc8NHZ0tfIpgkpVzMIhzXchfx0bZKSk5rukbOpT76Aw
2oRx+gNF63kk3eE1xVZkeYtw+U8gbupOIOFFgTtpbBcP3s0u6L+suNy//orIlGF/CMwEeMLY03/8
FRXvQosMAf3JM5Rp6jC09+3bwa1D/BWN3TQMq8NCLWkT1nc3V5nh9UrCjiI1z9kRtXl2jMGijWhQ
H5hu2dGZDsYfRixZ+hr13E8NpnXwgaWtgJNpWt9qtvkYegmId0h/hU76Ug6hveU5r0+gBtQnOp1N
ftSM9eYaG0csPrE23nWsc5Amy/17zwt3VV/QRxprcT+1lUS8a6sni7H+S54nepk7Vrmt+yLambOo
17/PkrezW+vtDBCFaBc7dbX+51mMTm8QrgOut6FwA/BCbMqwJkFSgRHOPqVaej0OYTXyeKNlRSI+
p/Z8wAp+XXh5vM2QNzqjmJTM6LQn6Nv4vktY9XSLkBYbsRZwQFRTsrjTDuio4TAk+TwIxu9Jm6u9
pnlw4QSciX5qNaY5qKb/rt1B7QNGgsutf9YDLz2Pbfs76aHl85YH+5sJxfmYWcJ/D/9JKjxw45nj
eZ77ae2fSifVAPKozfUBoAWWXNjHLdvE9g8OkA9mKjNznJnZjL/TGarv0+QXuyOI222n73LiNciu
OnStO6sNllRZH+xbO5VJfRLV/J//J+Ivnx/uuEyAuOhyF98g88O+4943LmorAF/JH7HOFlAKAKis
HUtsNgl2nK4t0p0xSy7tGa+icZGP2N7MTPOnwEgEnje/hpugYRrDRN7CzZDGNEOKgp8SByyQMGr0
MQQdzJk1MmmPxc54xp7qY2zcXhHJlerJAA5oXToozqGHaUcCEhwiL4nXox3q47X59yg2EiKzqkr5
EjySogLyA5v/ttrbUY6qsjk1h9pK5C5VS2OQnlX7d8G3MD21BET4O2DNwKLDcMZ1PZUtim3I78uV
rJP8UGeZXhVYfs48pJEOxmcOHJvkYWZORe/tC6KrrRs0wW/fLRCE+98jGJ9fcP/unx8A6Cx8eHWn
j6PwhAtpLUg0IZHLoKDxXn0h8AKZRJpUP+MGqEe29Ap/VQXaOiSivC+sodsa6+rybDnOqqzVC0WF
Pwdne7KnaHOI4lDf9V611ZmwDqBu826t/fzdMKbBxIZAxSyavEfdbFJoiPLR+sqd7JwXlQ3u5V7p
BnTVStH7wcnK114Wap40GbmQCVyQ5ZY8lAWJtk6IGj/KhfQAKQZnafdRdaFpFoF+E6jXacQg9sg0
IpMqPgsaVGtmFXTWgHn5A/p763Lo9UvYpXI5ol52ZwPFeG8iksrtj0kURbPGfGimD8vAWrL3zNem
LzVgDYBar9q3lltg7rTJgqoum2c9rR/8AeSecggurPSDi9O3ziL0Rb0yvreIZijjhT3IczllfvgY
ZMA3ynBRT6bxhQl0AkofuzbP5IrUm50hx/JgAo3P8iMUrO2ofjANt7FANMWXOnOATKyt5o6VAbit
Iju2akAmazrznDQ/FjzjOxuE909+E2Eap54m9NaJTz2rqefbsCbC+E2YEw7XYY3rU/ePw9Z+/i+r
bSgufX7auQ9ilEnc4AGFWuzHp135Y8T9orG+x3W8bJB0ojOrEuXCzltQz6clwW0RIDp/OIpX4wiz
AqFmMaBTWi7icfwdb3ym5xiOw7H7gQdpGvU21sfxrxcNI++XhwksHtL6AQSu+qHzzgFh5f11yT6t
25E7uXmUSOP7Itqz1pkPmIUe4ibhF9/q1KIGHG2tpM8vGQCxOxcIjJlpHeyBX6YOTOIxMC6kytGh
B8irrrO12VpYwFks8IUAVXoqeyjIJSxQas43ZDLBFPvdakomt1ZTMjGtYC//pa8dk+wxT/t0OxbD
L6md9D4gQXY9WKr7ORaxvTUu09iKpIOGQfUrtevsPiGo9w6+A0rCLM0zwCupWnTTcjTqIE2iHQ1J
EU3anVfzYsnBLnitPehAyIC+jCNAM6rM11ORfYG5Jbh0JQ0udjwsIT1gnYxrCIccq+MiWPQcGLeq
7Z2l37TQY7HCbs7t3D+VzBcnbzoDBV6hOjkm21vDEPvsUFpgNk1hN78ZpAWl7F0DkrzjjBILq8RQ
snHXVSXSUjE2U1GR3xPL/QHw6/CiuzxbeTbXQGMX+kW2+cmFeMA5DoJ/eQ88FN/erdeYh3QmYYww
bnuot0HO5+Nr0PZSVAT6Ot+HCiUaAowBQF4uG/gBC+yHHNghIK0b9ot2gb8bI9JdkG+vN7GX9nNj
mkNXfHGzsTwbwwnx3GCJKFfGDOyMH1TEH4zVyqy7dKH8FSdlu3M6qzgiKc6uCUqtLZCJemtnko/X
JGMi/GAVdEDr3uKoST/6rVyWPvDyyZ1ZPac+NqpxkZCFWTDnH80JMbJovGKFeiU/0CS/mKqMORRx
eq+6qjgaS+InWCbUcyFjM5Vxosq9xee2pvMOO4s7Fg10Yc5SdxBfSl3tAZbQr8bPdMzu/EaKL40A
TO+jn/YEX8MorOa9TZT8lyW4zac19m0NPv2m0HhyKXF9wShDYvrjbypKpwYx382/g0IhFpmU1bZJ
22M0aPAUhywYDgrMmIM5g4YL9Ciq+ohNYs3vTPBkpr2MNJDO54Qk3sEHtnBTAHAGdYM+PUARyV16
WTpcsI7yAf4N029eCvZuW4AKXAHa5nWx89PTOpplhB8dJHMPqL5kSE0KjYIgPkjlSISYuYnO7jNQ
qnxvXLdYTs+CzolD6BFAMyXTQTqHWlG1vx3cIKz3YjrcfF1WzAhY4jOg7O2lj697c847d5tJQNKd
gT7TKICsS8H4licWfW5csZeOX5zbRPfnqJE7TIHxU+GdPG+M97iVeG/OzEGMlQbGvmt2eQ11BuOr
/A6lPUeR9XUvjorhl6So5fq2ezcb/ptpdutmM/8Wa1wmwgUkVvKu2daF0rvbYewKvQPEaJOmjbOh
VAGoe2u92l6AR9SV45ZHPTuNbg/dq7Q80MkyrgZfnR1phoOxMMf89nc5CVc6Iv385jMhKL692q2u
1z2S89X3CPo5y74BxI5mLvbNhVZfUzoRtNxQg56fZs92NclswZ9LmW91EEVLpFSDrzSvkUR0J3pJ
mrkPNmse3cnPkXVZxf4g15nlZaj+6QnlJ8vB1rtu6N1LRvPwsQG0fso0sto2hkn8sUAEU4sxkilM
de/CVAhEnh8s/3ltTAmwCJ9eKcyN2OZ5gBVDpsz9tK0daA9+WjbS72mA9wUKa2JvDpYYo1Wpkwbk
mD99LGh0N3NQwbjGZElC9njz+FuEif1kmnhOsDVMUvyXvLK5BBZ2h1HnI6M9HTQnc8awErm53LAm
M1062aZ0cnYNC6gbr1wAROfGR3vg9Hjplyvii2FeDHUKwGPpfyldiyxdWqAUP5nFyKpN3IgAq06Y
kc5QyM2B9zJmK7h96gg7GCsOxvyL4teOxpO63UZGkXcPcugPUBuyXeqiWtCyQc5M7VJP689PPjL5
sAV+H3fzWRyQg2uR9FO/lgq94z1UqUZLfW3jNH6qu85a2k6AT4pW8uBCP2eR8Jh8JaPaEgiG/fwY
Gnv4+rAplJddt0CKoV+LKvBQMuuCo5gOJUEeHhy6eRAmwdHl4CYC2IcGY/diOGKtz7ZWBQmgmfH5
QP8ewTFo5jTQ2fJdv9ICWj0RAHCUQZCc6Ni8jlDRf4pcLNOgJJfMjVkV4P54UApbGrN2IKVGRS/X
1+AEtEUn6aqdMZVVvng8aE+uquynIK7ngvI/WtmiCswpv2hehofCtV/MV8y4UFTdYXsTnjzgsCBB
w85M5yhQm/W4nY4Ac9lI5d4W6rdVuWl1SqRtPy3XLUlyCEKF4g60KMw+TaujuzJkW2D50lnkQA6v
0PWOTgeVFjUqvTibKOuY7fzFzWXOTJiJMKY5kMard1La9RpwiRAgwxZiUdKjyzwPwxc3zzXIdXo8
xEj5PPn6FHhd+EIkl7tRZtncmI6fgr/lknRrzLzJdh3kPs7A9H6VtfsttrW3UK4EEBeC1o9NkIAS
0ulX4w8nvwMdn7/ze5ii7kKLjjNTxx5cP14a0xSzTRnbNNzq3TdfOzabYiRbqyb0IEmQr/DxA+ts
Mm8H/82UhKczXrJwbVoVtr76Gl2VTnQYw60sSnqI/KhcqoFlSzpScRiwC5upvi+/Yt8IdYnAlbsO
hYHHopV42cPyK4stto7AJVvVIym+lg47hPiyXwQL/Gt3ZPX+0h1ssoXxY6nEljyM9mEprHe4FZpD
fjFKPXpncCtYCdiQv7LxOwDtojOvmfMRq0QB0OTJax/DATDDGXJQ2BygSgxZPKtadhEqj8bHXRul
J+/RB8bwfVjGX+IeOx/oAFr+A9PnEVnZfG77mbWIHRquAGgMLsQv5dRYMoBWZOee/vkLgRwn/fiN
4CjbIBEI5ROHUOSnxedvBCEl5CnDoEaxBou/dkgnFacQBMaeq5cw9VF2xlZIQBntxBj06Ywf+n7e
inQgCVhhFrz4BOJz2Jm6RyQf9GMKFK0Jy3Ke7RQgrlcz56Rd1FFPtq4Io3kzNMXdSPrvedpGv9Li
6HMGAcgMKROvleJrmtbF3MF27swkfuSUlOW+STrvzq5LEJAqNt7npa0WDvQenqdxukaGv0ZAqc04
jsXuQ3cGJcEC8KYAYptdHnVHSceDAN4Vr4YNXylYi4SBag+j9Vj1bXs0UcZtTN2W44Z15JvxG5dp
NAfdlXgYGw7yr7mCcdbTkBAQ7GZtlqm18b27mPCaNWabevfOl0IIat+QEhj50vt9U+ZSHHqQUHCr
QNCdRr36TIzFq3zR8aRbGOenu676DnMOUmbrrAaqX5H6niaDl60iBmGMXiRYv8TE4fuocLpdGduy
mJWt1e2MnYtczRtlh0tB9TLBVJOjUBODKu2LcOO5TXrx2sA7jEyeXBbAmlxtgiRr3RC+hcBleiGD
YjuLpb9uET0nv8os8pZAJkGccerpuKm3bQCSmZkx/GkgUD3uIZbJDyaCJWW8KXsNJPLUaHyAOC3r
zArur1dKfb1KtR7xjiLCD8utjEZU4at1WMfD2XidWmRL2wex4zpCLssHiuzfbVAPskCLPGTF2owK
LSR5DBPIuUECNp83XhPNfTAPN9iqmU6Nkmw/NOmzCTeuAWS6WSO6ae7AnchAgMBrA/9rTHMoFfCN
0EMEahl/JCWUtakmsRJzV8ZHnewu84g4mviQhdUa6etgYf42epCv0wIV/PC2PVXltIxk+CJOBzoO
mNts6i8blwcZYDFQEIMu54MJAT2crj1UKsAbB+HSiViz9ruV5nXyDSAqkMNGBhiL5RRPySg3NoAJ
31gFnSG3gYoj7bvhbHXdd7uU8TeV9chmAml5FMqPT44EyN00ZO7wqys96yGUeQysBkgY5gIdyJDI
R73ovNNHL4FIojfgpzAXSeSXvPDp16EZknVS9D6AelbxgjzqHHlduXKSOlphG8fOVgPiZTmW83aI
kjlml2hrIzl6AW80uyv6DCsBqE+VgBE5c2mr7MG02qCOLdzQUmtjBpbP9nWevF6HqvAMl0hCHoXf
kotDQIaQDkDgxgQIiJyikG+usc0kgFXaIxjqNf1hRvMKD+B61vM50k32xbEGdk6xBp1u6+rBPnGe
lkF8vVUBzdM7zO0EooUIocmIacKvxjsKEdIhrP+854K1BjIPUjVuq80JQ+k7+33PvStO0NrIrvc8
PQ4A7nEAR6YhE16Op9HzNsYyVzH3zZy+v97XP92z6TTU1l/uGUQvULEgjHtqwP7trZiv28rfFjHq
yEurLaDZCpZHNjOnOgGqaN6Cjl2EHgfjZ2oRFujwSQa+4NW2Gnz+Ii6Qoh0Vuk9j9KTJVjIUzzEN
it+Dkaxugr1pvnoLkO9mWEfLDFyuIMQHgMaXqC7tVVuVwwIVvOSC1HpyKdNngefpwQS0nkNBb4Ho
qTELEjtndDaBpkuaaAGtA+i6Gl+NpDwqsnOAQfQ275L5724Ytw4gWAY2RLoOnS65EMWbk7bd9S0i
LXWL/2abb8xYWDL5B/xFprRaUWC1jxs2XSs1eDOUheut8WUD6feaRV/Hcmy3goKKZhMRrVkz8DsS
Z+lBDVU9V8NCZsVWxHn1OBLI9yZBof8IxlWSefUvnYw/epI6TyLvvUVUyewIJJjYojrirW2nUQ9Q
c9K4Fyd9BSZ+l02dojZcY0ZwvkWcoprRjOnZXHnQOb+LIuyjgcReF8Kt1rEzersmCv6gPbiSAbfI
poMK9yHEV2PFCmUvrUzyhY5Lf06gcPxo1RDPZTWK1739TYCKmKdFoyAdcx+IAX/kaChXQehA0qFV
P0rSuS/uQMDr77W81EpZi2aMyUnQ8fe1FfiTEO/8cN2wVeJB8hGiBUHQP7Uhsh/QVvl0vb4MoZGR
18XK14W9cr2EQs4Tyr8ykZBo7WxvwXVnf7Na6ON2DoSZ68xbBZUeNtD0zp985t5BoQ2jVr49Bzi4
PdChs09ZGPPZteeU+QxKfZG+Dd1OFndL0yHN1oB9iVfmQFPabvp6OyUxv4y+O0m+2d+Q+c7mFbjh
x6AgA8iaOp1fO/rqYbSZ9wWvXbMdSBCvSqeSr7JaXTtS0S0d0FbubNKOFwg+v1xvJAVz28rwh4t1
3x0cr7Tn+XSlsLfuctCFnkYR6I0jNOQlGgh3xMDNmgCLVgKQDDudkK3l2RdAnJlL1bxuZjVWDfdK
9e3e7UiyMA0Wr1c+Zs3nVlDIQBSVXkNx3HrOGX756ZpFCYGbMRDJXqkxenAtECfNXeaUgpaFZd/Z
heTAblJPvw5ZRSleuDr42oyuWg8jaOUuhDWfxtyBrgF+ohiCvVippim2zZZ/ymJI5Iz4JD3yNHss
dZ/NQlGmm1zFzRXIYNAMvGkyKB+76eaGcLCVd7EG4Wynr2llRfxcTAcIT8tFScFGM5/PEPvkcyF+
BEANXj+oRRqOa2wW6Nx0MlFdElw0lpMHY7lD698NAoxwKIE4ayxz7TsPhDEPFPXHhFnWA4Q7drbs
1PPg5fjjxKk7C51QPVeVPaxbAkqzaXWhjQThaN1tTWvXs19JIcjRWNOITi/UYzaN2I1gY0xDcGgH
zsa04ihCIBcQL5noxN4nXOxb3mF12pWDs+m99uRMDZUUVrl412wNxQaTvosKSITMkB2nyD9y589T
HYCd1ozDT2W/9kxFG9mCq89zn4Ko7wUN0Dg1NJiRxwfiVyVrpwMoH4L16XmsSIDiKjn9Ds4sbM+H
Nl1cbSeDjKlTls0W+30MVmcX5ZLoIQn95AyqrNrxwP+jdRO0Oa1Il05T4zEzF8KG6kdbNPYStC9o
x7Yhst65Gz0nynJBy/LztTHLXnI8BXGxN+ZAnU0I6M6ZQYUHRahimessflZBFR9oQaATK0j8DAVB
sa6I/N0K9cMYsDSpt6a1I943lgfVyXS11HKkZHiqwJe5R+rh0VwnzVh5Z24qncYHiufvb8q0ppV9
vSnLigcsFuJyDdULgKwm+JU/QbKMmfUT2xo7meXNJ4IJkiUMgst4Fajf1yDvCsJ6G+gaZMYMpyCI
RE7iwmDojcO8Tf3oong6PiKRuIyboj0bi/Q5lmghfzCWsCGsMkLC31hIqO6pyvt7Y8nGP0FHSJyM
hczzBQWH/GpJSp/bwbOPpi1T6Xc74OHRG8fxkUhUrOqEgXoyXV5AkHKGd0PuTaudqmoGRn+zv16k
zSFRDB3hnWnN8J2HIiSrdtdWl0u8U4l3hx07eXQ9PwF0+tC4VbwFHCz/MroexG8sYi+MCQEkSClW
8sVDphhPcQnpOC3J2TSSBpeCbKt/l9VW/mWIu3yVRUM9AcvyL72k6R7wZID+TV8womORfDGhKRQA
gK9XWLhPoUHbd0sKqCf0bjCQX5dQGq7mSdXXx4SyYAHtBHsBFHF95CVEhWbtdBoFopuhBCNXV2cZ
AOM1g3z9fZQCvA3kjgbVaRqDQP85pekLwJVbiGiP6yyW2cWGSsmxDKGybtnQ1KkSEGnBUfS2ppWH
dbOTWoB2mZb5xfgcrJN56rR74wr9Xm7MRkibAbRdbyDeUmP2xegD5G1XMhjbhTFNDweUkrgjZ+Ox
A6z1NE+A5/1fys5rOW5ka7NPhAh4c4vylkWKpEjdIFrdEhLe26efhSydLo3mxD8zNwikQ1kgM/f+
zPICYkpgkffTvbvsMaCDvOrQy9/Loiva/hIX/cvsjN9gtLdnWd0qC25lHvujLIZNZR4DZhhfFuVh
qPVXo03Ti3wlb0a8KmL2Wj16qNZ6HBCGycz0NqBFsDHUrt/wpKm2eVs4azmwLzTlZfhx/7RN5c3r
iZjZVl4FDLuO/VqMBPyUf5HdrXzOV7o667/evhsuOunWVzLUYbmasTcAIL4yQefdRscwbgnR1LOn
uIha/qdKniUjcH0dsoss3auGXvG9chx3oup+DW+SyCD2haD6GCYHUY6IFphhdw9GyRCUPASN+6JG
eXC8x6CyhlT5OKKRJANUhtcN285xuo0nymg9JKF20ay0vViJQOBkRMY6QHgDrMmjXTX7/7Fdjmdq
ztj8YdSR9YQpq6gwTx2sAl+mRx5FicR+FGWKpFg6I1hO5wWL/WiVY5tukX7w1PHgjqX31Bjaz0oY
04ftCrFV6treWUsCmlXbZapT76VlFSp7BbHzNg3QyEPU7rYEwxmja299F7XPEESr59RI30WaTB9l
HLpbpwRL1DF1fgi+LHsIfOGoBSHHRe3L6MnzK3V2xsjjmCSRKDePLpFmwTwYRYW0QT9uJqS7ECLz
8lug6OgykYO83Ouq3B0u9oiej+7VqHqUY61u9HJUd70NGb6KYiAMs6nuXHS+1m3QG2+yNUHJfVW6
eKMQP96OEMdWpTIUga/phXpBrXaj1e10M5bDlEXTjZj090mvk6MsyXq3g0Ivh8o6eVBtZSTnGDlP
loGIUjQCx52cpn+1kq5Z6GbNdliKpqKhWRyH0Uq2FmYM4AC1Mtkoq0oSFJ6has+yFJSi970JrG7c
hL9fTdW2UVjbz4B8W/D+l07Ph2fNUJqXAWbrwQsWhvvSJusQrM+xEBgICP1b5yWXtu70cx9n18dA
e4KUL4t/DDRyC/I6g4bllaJg/vVKckCc5QE6Ua6bXnOWDbgTaISwFm06JdchjA72/3HGCp/kfPA+
qy3RIyJpRClM9cUGoDxUvXWWpW5UrJPQjL9kSR4cU5tAb+fGzkB18KXv3fClJ566DJaXCaJWWe7u
RcsrmTHM4Iqo/iMXMijixRZbS0HiDPWcd11+pHjS7bUpbHejLl+fPMR1fUoNQ0E4jCry6tl5HLR3
WaqhOp7rwp13KRCKM6xz7X4g1/nrzMJNZ9cm1afskWrVr3pZRFxsZZllfAHw3PqSfovvBIDwVHGu
Q5V6T+rSkC283MIMTPQUcDYQxeA99SMkeDkijr2fc6nv+8BKD30btS+GNpvPZrJD+qp5yfKufXF4
tAP5J4wiO8i6YazAKJnlr0ENAPJnx9vmzsW2UMtJ9OiMALR5lYfBG8FFz3G47euJN700CDeBQjYt
LWavbUaDkJrsJ1uVoXnt84Bf20rGS+6hf2LZ7mmwYUF6CCCSv1gaZHlpRbvpb9cK+2chAO3k3qB/
eZyFyiTW5VKnQNdZm4n3e+uj31hY58Jrv4sl6UFwFjQxP//V0yL9pSq9Z1mPxD0pQ3awe7QIqk/B
NikbS/u971jwTAUOSLL+MTwv+xBktpPcWh1FtBl011c2Ei5LJM7qpU6eyTrZKvsNfS3+bIWj+Gss
MmQ1kqdC3ymzsfhlCHFJRT0ep3JCaYqqR708K+w2vHSu2ew8K5kRhA4uSlmN/ywnCQk4eSKqXzVO
bbi+F4e98iXgl+jiThyVWrulAXuISP5y8rTx5sovXeTIzOU3RcAPSM7SB4EwcfT+M8Llk17tLAPr
DtO+3ruOMa/1YmxRDKyQOrQSZTekYb6WxbSx2rNF2AaFJlqbMWGbxkohrCO9WxmKvh2GOH6WjZ6C
RmbFnXdSWkN7lReu44rA6lIUNhf2cmLtaIpEr/oMMt4C8FUKfbxKnJyEz6kW4DDTV5A5CbDe+qrG
8XxqkqwkG5SaXxU7J1qr5NW+DSrja102n5NlpLeQ+OfrfxmkaJO6zgvdvuTdWlEUOIdExsOw50Qx
15E8GVDtZOLa24ZtbdHMzHdTFmTEx+FByaLRmOyslslXFtvWq1ZzJqrnaUpNTGQ8ZUXuf/pQ1a5Y
9Z2VQWaY+q+adslNc/qQvURpAmorvfHDcyci6Esvo1dkLzn4v/UylAr3F80WREOS/qsJNHe5Qtl2
v15WFv94WXo16VBsK2XQ1sDvs+vjEBu7gpjK5VGTaczjPqipVV1b5Vk2kGjPr01XdGe17OFfZtzL
zDNvUZva+2yqrG0CceCjR+0qberoe+ygNAb7zD3HjqM/jb3p+FD0o+/LyKCOkzeIKL9GakF2Hyk7
ADr+NbLSM+M+stBc8b1K2+epaPdREFd/gW4crUD8hK5O9KXs7Ter8ZpN0Q/RpUbh5FQro76F31t8
IdJCbsvp4QBBsJGjkmL67MQcfW0Jxq9zayD/b8JM0Czid4EDjjhuSMuHWVp9j0BbEbuPfiYBs6xS
Nh9z5FXr2IJ8WnQOfi918cmiP4N6YxKLAgq3CluUmFhwoiPXRT81Szsnca1/5pm2YBGs6Ka1gb53
3cTeF4ZGkigiFmjpw/hp2sUFb+r4q6YEnx0TAnJI3jWotOK1d6JgVU5Jute8onhVSVXtmS3mVWmK
8nWYBvWp7ZMTN2XxKntYo7sP5ym9ySq79hpcHFxxkP3nEEJ9laHQKFsJ4qNyMKLIvAyXVa4Y1zDm
u2dZaoXh+Umkhkd57Siqla1dxNZaFu0QDY4+RIl3GT4WWX3F0Uv1XZLmp86NsldCV9c+zYtvRtSg
GAkM9Fi7bvWuzfm2abTi2xRAa+ZfzJ+izNWPUv0uuyuaG+1Gl4W9LLra1ina4bMwumqPlgQKN8tF
8Y5a45iWfc3rTD8Uuqg28qK9Yh0LbkaAjK23iQ3zUNZF8pIUprOKzJwFhNP3yaroA6bCirmaaPJL
2RbpE0q4G6LyQ7ICidHt3X5QSJAu5f/HwfdLLa/2Xy+ghT2uOliEEfAgJNoOq1jvvbdYy5tLp5UW
+kvU59o4r8twMO7dasSiHt1aN/29m81i6QALsb5MkcHqwSeJ+E+U4LDVOFp37trZ/ArBishAE72r
qocho43O07w8RFkf9DsvzsHIL0W7sqCxECg4y2JgvPWh3b4LozavYxbC914u1qM96gAfTsq4920o
M383DXJoODqFPsv/U4wUzDfTcOJFokB9KW1s0MakVU6BB06nJia3NaJSeY4nrV6JLom/WX131eX4
GdvFbohqdPcsxDqcdngbjRrp4sADwF5O3QGHwWkfY0b2hJpdty4TEbyTIPqBpqX4iUicpRu8j0rT
3/CJGT+c5d5TysK4xXGl7QzT7o6tmMWl6XNrE6Fj8qouDwrSmON3xW62SkVMzAy9fp8YarCfFJDV
baMbi66Ouy8rghCyOBk8AeEmxPeiogfGXvea5F4cQu7SLFfStVrE5luqjmTLEadkfqXYWvFI0S7u
nR3S1fvKjhE7X1rtOmz36JLwnS5FUTis81LR3ltLm+wJOh3dfawRjNk+MJX+3ppZbbLvXBXBxuU9
e14Z7UOsHe6t6YKiDXtNvbfOaRzsSLHr9xeqHRIhUWUY91YQxtYOgi3ujsul0DU2dmpr2/cic5u2
mzuUC+WbzEeEqHVsYO6tWo9EH6By00+n5tC4ZbuHVf+GhRnyLOh8Nhd54Of9dRYbkMPn8fxnD9kN
EzWi4VaR7mSxKZHbzoWVrosx8J4yU3cv3tximFcGT0y+huMLkpvbKhTzvVL2k4ewiL872JUdZEmO
sJWA0G82bONl/KNrjNDhJo3JhT3q5Fmrq696ng5HOVxWNXOknFwBcxIkuOPLuiDOvXVVB4ipLBfW
Mh4+fmQV18wKm9PjxQIk9U6VUtwSNuS/vf6QMKkiOxtvZN/Hizl6csCqszw/6rtQQeA/UN7lKz+u
HeW6uyIwpt2v4XwJHK0kpp109wNq7N1ZeAKBnRKc/X+q01RYrS/Leqk+Ti1SaQUTLxQMJVurwELO
91PZtS1TxUejy7u3/A+Xa9MI0FdIamF5yWm5jh127IpkefHNWoW5B+sndlmbJfOHN2jeoQr5l8si
0sQO+yZRXFS0Pt9r4HKyXkOS5lDVKstYuIsfWtPCr23c7iLKznzLiAbI+iRDXW4WIL7vF0e2ihxJ
NPjEQFjQgtE+y0PZxt65Xg6y2LYWuMsA4pesG6qKJDU5fvDK6IgQmYqdS+y0ziVJkZn3jPnEJGwS
G1sa7MDpNwS+mFeSnHW27ChbNMDRsrdYxj7q5ZkXaL+GyeJ9bB1aR8ghY8raqNlNk66cgTSkrpnB
7uIwoXZ/GZaDPJN1EQmjdeiowNT/9wbBlPzbMHQwd5OK69Ef9fIicihp8mBbs1y+v+J/ezE5Vqu9
7wQQl8gcod90CKatusC/JbPuwb27E/JS2/UOdohrhiTzPfoMBgaaqqcMO71xYnj0VvRF0WvUk8os
3Q0iTN8xXH02win7e26CeJEn/L2HJ9r/S49AqVosI1vkPjw9O3tdS/CqDfOzjo2AacQmIq3/qXLS
2EaR/t/yY0StJ90ebaaLu1xE1t87O5PqrDGfUBHs79rbVDJDm6ZKrJHYiUe6r3b2BURCv8Kb6Xav
LHPw2jogQFlXLA1NDXyUPba6lpe5N2iO4+MnW20eTMxRmdRVinPx6lF3p3DK8p88zz+5ob+1y/5N
g1jKH5f780Ky/D+zQiV9VJJEueuY2OUQN6/GVb+FXAiIh4zL6AOYh1owaRmZnaJST1WMTpkhKMqW
Lmj0bh22NfBrfuWtrLRr/BHIARnxOkGeGw3+5qWKVJ4leuQcXC8hXDLUCcrmH7JN1lReEAP+93CM
XfrLOtuKTD/K0wU8Y9UvAqzAS3Fvku0pki37QnUxifx3jCnQME0c0ez1wh32Wob9Y5BlKejNIb00
xD72opu+VkGhDfx3kbL3ZYvsA065XTVab6y1pbdscIpO2xa9gX9blurHwkr65jVA3XFjVarN1xR+
QQBq/NSyhG2albXkoat6O6YhAIm8mY5Tldj4TRvhDa2MGiqsqb0nbJ2RkDanf4wYAhA2y6Gfopzi
jIYHZslEnjuNulclIImHbH16HRw1PagpIrbKsu5Si6rYGOM0vpYNrKLIdsR3zU0O9yshH0FwJWj/
6TtuP5wgrsGcrQujLU+GpZPHdaYUU4h/y/JMHpqoKfZmY1yxmgwv9r8HQmvhpRx5rGWRq+9Ut/mU
jY/6P/rOYyUWbNt/vcZjqEjc/thmuGAt137Uy7NH3Vy60RmjgkfNo+ujTr6ZZEbL3M3Pj2o3B9Bb
2TluBqHVXFADxX3OQTp8RGBpA9W6WM/Zs+e01helaN3XMtdvJX6WTyqJ1Nem02Z/dtr01A+Z9zoH
XbMm7uLwHdBqNoO9NVj+b/Sl6E2Td5gVIDjySnFfaxdPiL9ko+WI6CXgdmHNfa4TqzxkUwjFO5HH
IMqyExkosAyyLE8z/kRHEK3tyRpH7y0LnG/clAOSb5T0TvuS5erwdC8Jk8CWO97uJdtBfLZQn2XJ
S4iQ2Kn5khvOV1Uv5g2WpTMeMhx0gLCbPDBUIAoUc3T07w01iErUjlx306pWZ/upbNFqxKlhr+8f
V6iSGOhZKHY5mg/nR303lN4mN0BfekOVr8EfmpsWVtWtBXRzM/F9xwDXwY6wL4GWLAeDqMglQ9cY
A4FSYVVKXWeEO+Tl0XRbSrJvHJk6irxRsre7uL913dqOlfGsRgg0445jfI/X7J3t73W3OGAnGVos
Sulcp560mmyoUKRNjEb97AeMuZlofniZ4mIpjO0Tbr1oOP52Ko2bSOviMyjNwNDfKJEbVoLDQjpo
k7S72VZdvsKhK8iY5ZDBcrN8zVjg7OrGxnhjac2c0brUQ/ZOMDptVx3EUFwQGlTySKoOkUDV1Rng
u4Vetit6xHYwY87VYwPt+35I8uH34ndltjMcNZXwRFQoPMmzYC7Eb0XZ8Edduowo3TwufDlEm9sN
zxZrX5OHGoUg4zFlsI2FWp/6MIqfNQv7WVE11femt1+9UTVek240YSiaAbq0ffAVwTPCAmX9vZqz
DrDW1F5hqBiXkWznqqrH/GmMhNrsQiQiNzkor5s9DMFBa9B4Mhs9uOnLgV1ThSCzua5iwv0bMLAs
0pvhKhtlN6boH4SvsTNZriEPiMgAAg+3pKnApQlzfq9nLElNY/pmlOWw6UikH0bUbHdRDyI8WAgk
sRFjplEJ7HoafHJk8dEgltbMxFdPMyagF/+OUGCoXBSAm06VQwXBDunDCIOBXU/toMpZll+H7ru9
VCP2Yh+6JThIlgDHiTRH1VrNlLPbDsq5hOR1bkBeI/0M40U2yDrZamlsc31ZBg5brTy4L0o2O08e
Rpa+65jRd3VKXxqkg19LoF37ZkZbLK1yNNgtZSU7wFdC07hKcDRcRuLaQ1KgY4JQ1Pwl01Tyu3es
jddaKbNdYjzFtqU/EZEctmGmZL/VydY6FtVqCWdsJ2/qk03CzqifRpc/JmPlAXdw/eoVr7JgFDwg
/AzQ3wEB4n+ceuqSDevudGO2brZ+jKqW8aFR9n4zBdhN/PtWArAPPhnoyJeEQmg4oDUb8T6VbfLU
l8gWkNAn4FzP086pGmcju7kBKQJkBJl3l9b/71Ho3lRvXdf4iqH3N0Rg+xtshP4GievgkUk6P+q7
KCdRPCNqL7vJhiRVESxw9IMcJOv5vChot0iyR8j0PkG9IMI+uPZX1VI/srQwf8beDvKq80NB3Rlo
iFu+Ow0i6tjZDlcjFFAWcxebIXcwnqyy+TWab/QD9PBPI+x+cLnwAhc6Hnx3OXWqTFyEVburKEgT
FGGpezS0/fiEpKW68M4BAzfuRRLHJCss7vVdiEr9RZZk/VIle3mzCHb3xK+eFwD+FppHOenBs5K9
SAKIPMwLKSRGl+dOCgEuSkQgqKZdFc/9q3C7c4PsNDbiWf/akXVfuSABD7IxQp13Owu4WbJVddLx
lOXGkrRgaJ114mUCxyUbZRVMC6C25vQkS1ZAjCFozgHbG4Tlgdshq+6Flx5A6RpJPmIRSxHxFfI/
yxl8b74yWR6XPk2ltDjMmLmvOu54qOFKfnFdtAd0RXe3LHnnLwqiOGwmxrdpKckqVdff86pIL7J/
w192B82LWWfp4QIjeu6FSQCfi3mQKWp9DVJMxx9Gj642ZKshGzFJKNPnSbVZPZrRhbyUuuYNDc+z
hbgn8hk8N5/Hui8BV+pQ8rMJwr3SfwC3/ghRj7slR5uHzbMDJw1bH7KtaebsYJjD/EE0emsWKSAB
HGcc21ZWgvTknnTsQXHq6NkLeLijTDh8w+H9q9mqEyQ/01gXbGWv8kyxgBtVpa4tzi7RNoaevKqN
Ml+npPWJPzFLE4olcsaUPKgB4vlNYK7dQieKmyxI8r0zPk/esiLyoBGHvL6fA9U9Gno9r970KDi5
cZweuf9HHxjb3wvF9aVUjfCAEMOn14d/iTj0dvileAjxKcS22A4zS0b8i+Y3K5rSnb0AHtxmPMR1
yWf17LUbXYG3W/iqlOJWVotjR3fTkwD0eaW9dob2DaFR11dBhK3NLiDaifZ6jS7sSp0A/iA7vOoH
7h6iBLlYzy1ubkrZqTfPU9FwJU/o6zNKfqBr2g2gZ0c5lhA/12Q6UH/umJfVND6NwBZ9UbSXjnA8
cobRP4mVawAGjXYTFlq1RR0Dc5VFhR7W4Qp7LIBO0admd/NfbdXtAis6NLP1ZJS1evKQoMNWJe43
XlTnPvI7P4PurzrPohV73x/xqPFdNJ85yq+xl3/tM++l1ctua0zIAoNW84e6xL9I+RrmCe4BFdNK
1V7Q5zf/SvMPu0y2Bt9M7tXkZZzmh8oyYW2Z77ABqiOQY3YnNar/ZtwTMlCUYaXPeQrAyvqmR/oM
4Js1pRcVKJj10yfsyE2ZM8FOWd8cqjK5RjbI6jkkb2clzbYei24HWvQvZcjz1y74WXkJgcS6eVOI
jrJOmK/lSAApi0JY0GPK5DE7a1XTr+Ax+SRzFe9Rg5mASA4/0hhvDkQDBvxqXru+194M59iDoFwp
gXjFaS5YF5AzEbmwl4inecDD92rO47FAE+NlTrLrgILRRoMis5kTfgwSvf0OWdT6GIUHr2o3jl6a
h6CoDZgvw3OHgyKLzxb7Fvw//L7vbkA/1mY9DaCQzaNWuIqvwtgHadd9ceaChOVUzHgq5TW+4gMK
GGBzVVQGkbtZxUqn7ocBjllh5gBfwXUFhUe2P3LewqIkTYTx4zHrrY7HuX11nbl6ccyN6Cp713bR
0csjdWWDgBS5a+/nGR6DySMOK7xcO7Itd1cD/i3gg9E9grFmVri+AGg9wuFujqwiIn1TTRXibQke
Qih9cFrBe8P579E269hN+Xlh43mgdoeiJNAFOpKu8ioo9tJ8v0CY12jY6X42zgNa39hUD7VZI+Rt
jusR0SM8HyJ9a3Xqk6qX1REg+cwdFrn1U8r+eN1Ait51+vSDScyGJjN7zw3a4iuFlYHP7BcebX2b
KHmI9YWzcUXq/vOSj91n7LKBm5wq8nP9OyTzL6hV+zo5vUNodNHGifu/y4afR3jzrTTt6KiW6PuR
gS/ydAVs1nuqsZZatfhKYL7zmkdztUk7gMh19yNzEkIYLRSgSCnLzaxE7lNfBwcMbZacvy+CKTpp
RveWW9Dm47L8bPNU2ThBw4+XaWAegv6i2qInhU+iWmuKL03Ufwtr/DFSK7J3iU1CpRy6bdDX+Yr3
m5yybNx5EV9IVmaer2dWf6kKviwtFa9Ys+tbvWLrEohdEmdbfFQQ7hXNGWf5eouC+tuwOKwu/rIz
fu2rNPRKMprJti2Cc13WXyaU3Deq1t/KQPuIdIdQTVOfVPYbaIr1/QbmonVUdEUQs08wgxTqsK7b
6qfQsG03IV+r9U8djV5/NONxVTXYcgfhc4txxD7OjnXYWbg4+oXTfFFT8V6ZaoTOxcjW182ukWMj
124MSCKFYFNrLzvoGouExE0+2tqb+R/hc+o05xKBbNeebF94+Go5WeluC9I91w7IIqYf7TW3OqK5
WbkNRtZQ8G4wE1Oa7o2YfozIhfVhFCGMLEJOT0L19kO6aonQHwtl+oHPgo7++qc1ZC+JZQwHnBwB
4QvSxUzO42qygPMViIiuCEMj/5rz/3aSyq/SrDrFQ8sz2B3NrR3Yut8p47A2Uu09TcsR7CriV5Pr
reOyxyI4gZwqhvgkD72w4hPZ0VOa1fYRCFQGjLf/4iYQLIgsoeOA/2hb/8QM5d0apr9rvSUHFpln
wNinEhYich8IFGAltDaC+muDWA0aIemrG3XWdWS6Rykxrfdl2GS3bAKHp0Tds+hm3+yydJOxqFvr
ELPW2LGg2K0NYGkzJMu1JttUujCOZeEm+zpzw3MsyLI1gxGdZi+zDgErtaOIEu0YDwYMzSifT5jd
D3vMfickTW1jh7fBdOmjLGQxC60VeEy17YdBB1LdaJsyTpxb1obRJkSpuoPWYwqbZOrUWS9eyZI4
r4wct1lPXS0oyFWbqOTNTSDxlhDWq214w2pAZv6tafa9YkerPI/dt5ak/ap2rO69jiNMyztgQMbU
W34Mov7rXLFz0qq++FAqcqJe0o6H0jKtNeTUxm95XH6MFkyfCF7LB7TiFnAy2AdwqigydKgbMYHh
zQlV62O0O7x7EqF+FJHV+RZxkY/QwgSLx/rwQTydDVtS9R+ah5NVBkrqw7MaYouzW3+EBY+IMUir
DyhkI07HZn0LcQGMJlZIOBR4BCQcLBCXYixm/Zrjgwsz+2Nuk3IFL8kE0419c2WOTLKmeYxs9sRB
aPbXto2Ga8NnPY1uvQVwxl6ZCWhdehlUy9SxLqy1iSh5N2Wuldc24SsbzFVv8y7LIE7wix4Hv1S0
BOExY4mCdoA0RQ3sN2z4h4ymtrKBjG9VVWm2CFr/5fYpKeYGaZZKRd5HnadtH4ctklalvaoIkfq9
ZqRPlYVt5CQSY5MQAvYNpOn0IvGeR2a/7VxecS2e9l0TB9eZz6LE9hnM4lsaBQInSsSEUzYRLDcU
9UkLu5rbfr7hjsuEXdTTikAC6DqxLKoDdrJqH3cryAzt1nAxfexQozPxO3yyh644eLPmHrVoNtZD
OX8rumK72B3uKowP8ev13gEHr7t6iCG+cP8HM4jfqXIFH8UGG+IOkEZAa6NTFCQ4hAYpgVYMLSYe
+ZCx4hjKkAigrGDdcLOV5Kovj+4wJXBlZ4uJYp6tlRILLD4YxAcCAqu8w7W38zIHU6aCRCTTQ4vk
68tQegTVrWzbdEbpDwVBjcIL3XVS4A3UkFneNFFpr9F374+GZduXWGgxf7oZ3EJDuEwzeaDmLKER
nojPuVEB0jXOk9Jam95CsBRuR4XEsINBZvak9GO116bkKpQmOLXcqr4Tln+bztzhEC2sfa8aZ1Tu
CSFPDl5dbVDsilCkKzN+a2ytuoXTqPtE1L7x9CbDPIgJg1kMuXs0bptQebLLpruO9qj4Oen6SyOQ
TdYx3OgQ+j9GmPnmBWGepK1vRLsBN3QAf4raM/e5VQY7R9PElxRFVL+E/q5qyRV645a/xHhtG7KN
CajEYxi4+SrL3EuqsgoMsYfrXfXJJKCzMewJA8VWObZe8SaE7ZzzVvlRj/xQo6UZF7Os8k0zJf/g
zJbua3T71kl3K7o6Pqf9MPpKPGFS6A1PLfM+oqpMK6qNT59qBpsJC4a16GFKd0FwzIcyw+dK+WGO
5nBC+c3YjWW0irrRWjWC/0lX6tlRET0UUIPA6DQWBxzIcFd0i+psDtpVrdlSGUBFDCzadCWOAcuy
IhOZfapHbzxiP1DjRNU3O0i2m2hERcKtxLzPrLQBWlm+tk3xrCC9sHI70o5O03xqItWx49RM7rCU
m89Ds6gbYcmh0+KG1dVeYqIdCm+bYcEvQZ2f1iq7j9KLxBGOkkr2av7WNAZYOZYFa24KBB4nnsrz
OIq13XmfaZCbWB32xDra7TCm9WlsbFRB2vE6AjLMecBuUzd8dxDa2YwePqGxSDfzGNpshnu+IFQR
tzbOEhvhpO9FNo7ripDZJq1BlKcRaMJCCa9zppfnHBerTRMwRWU2RsRO4KVbJe6dVYs/+EoE+PuF
QXpMcIK1Vd0+scbHl8Zq92Yc3wxNU3YlN5IfTLcUAMeQxeK5YT8bWiSakSxkzodX0lYNO1acdFnp
s7MrjXDcZaWN+x4AG1+4K8eKn/C4sVjeYASWgZBcW07yHHnihNhnvWm9NiRvnalb/D+s/eyoHoxf
DK15hkOl6XEH7Sx8Cju72EZknv1Q4ZsLJnXTOG7tQ1dOt4gK8iQJRLhp4/ZTS2y0Irtm+KJlhIUy
2DeVrgtf9bxg1Ro2sacgHtepXn/hp3KJsbh/Ef7EAk8p8fnFPTsFIxMSlAOt79SbIa3j9ajj+2BE
o3iPiM/Ac10pYAMBtbd4gbKk2FbW4rqLEgTo8KJ9qVIoXAaJQI+cfz2CoE9HXMqxaj2ZnZYuz5/v
yCwMJxGnz0qAdW+vYr4tGuPTNsnDz315jLtEHNAZM31TAc5VkM0onZPDLhPq6anHdEybCYdXlaby
3AugzgXglJLm2Oo5IK8xxcgurHBXs9SdqrBn6Survh8wR2t9s8j6NRoCz4GXzFs4muMKD56MhazC
Tn3MYoAAXnXQ4qE7joPoj/LscQhtsztidkHEpuPOHB3C7eDbd1Oeujt+3PJopGp5tIl3bdsZE5ox
mY+iYmKIMzZtHryklbya25IM6NJxV5FgRNb4RPTC9Qn1XwWOzsekyt9rNyOAkptDvZ8jdHKZqL/p
bjodERtBzNXo8k2P3qlf2Bo295aFuLGem4deSXvCC7txmvMjs0jOJmgMNlZXvNsRqACMSQuuT6il
sVAAMouVEhUImU5ucJQHlq+sQ6PkahF23waKWh/nDmnWdLB2NY/DY60mYBcjlqV+VRev+BP83bR5
d/+u5Jn8mqLZ0lipBLOLkHIndoGW5exo2WfIM3cpjuw4+L3X2GOOvGkO9hgMRzt8g9RU8qDbaF1h
sLsgK+s58buRh7m2atQqObTtTMJ9XmMk9qwpXrzJRz4YyTcLi1iUIFjBN00QrHhILW+geuqL5poo
PC5ETHsyBTg0qgFiTmm1HxAuxpI9cP04OgwtvESFxRow2NE4yneAmAd5YWd+I21XHpkY3HklTxFD
K9n+Yioc/S++zmy5bVxr21fEKs7DqSRqtC1Lsp1OTlhJnAbneb767yHUu5XKv/d/giJAkJY5gMBa
79ACokQqBPr3W5F7LK0Gk3hN42pHgA76MYRjvi4deGzVD3dOfxB3cbmyAXaRvW65rI6p53q/QhY/
PMh7VeKmeayXQlZlYSLmwWO+3Mr/tjsoMbl59Eb3v9lOuC25IKG1clhXvf2VxUm3bsxUt31bMREY
yZM9tiweSR06iLI9zoUbrzCwWdVeDT4zdCogdxQ9iL/t9BkGiznqetSU9glR6OiQKvhN2+euRNes
i/pLHpRPCePAMc+MdI0d4fcpQxBQMTCzzLpOOc76uck8dClnxfWdBONlgNGkE0Q8X4Mqw8aaFDQm
KOLikBULslvk9O+16hq7fgkTqJaVHUfhrca61k+TNm+g8HuDc+tq3mGvd8FLZsWbJ2mQDiFEAZGy
Hw5KYSe8Ou6EUVSEKI2jNMyaiDN6iDdUfXpE9UndI0bKtAoy1olLc0ALRrHwj8/0lTIC0nINfZV4
wrwhGJ6XZXL0ivlT+qhOgFYP5pC7K1eP201EikwfWu8F01xjR1C5hDUGlmv2NlbdFGc1g9TYs4xa
hynKTF0qirMVk3EuCqwCunwH0X7ekIXx6IWZsTGG2hpnaN2dk79A/denII/NdYC2xqZR5uopQTjD
0Arlo2SY3Tpj7R7SFu6Gp7BSnq25/Tkm4c6Z210PWObmOGGx4xXI9wFx9I8ixzkuj5XvXWCWaxT/
exCjYfqiqKx7Gq/3yzQKvwtsdIgkrQtnNL/2IrzYQeT8ykLiaXwX9Fyxz2nA9CUXcbWq1WlfmY39
g8i8SyyAMcpR225PsORKahCOS1dBtCJasilEkxx0hZymk5nzvgu8eTeTOtiA0jQ2M6avPtPHTVEO
8U6tlniHR0QqJ9Lahp39AtB/r1Rhf0UX8GLERfQ1wKIJJjjJBP2WlGqxkFciXzXs+doM6te20bAh
bqtT0EOYJNtPHqbIoDzHHjpAQ74RCczfME4yyK3JxCDlt1OWnqqsHE7WEr2bgPoORo1rbl8r7+oU
Y3lqEFKFsYepLfbXIhbvIAV/hK07P+P1rrwZKk4HU68OvttlIButItqm9eh+rYlf154Ltr4JphOB
T7FJTeSUeqEXe2MiQp2zoGq8wVg7iaOdWQEYh7qMml0D9+wWmS2sdzLhv2p1b1pe/Fkv7teEWIyL
V6QliimZufcQjb0YmJutWyXMf6blL2QFInKk2MrMte3dQBuj5B45EIarOWdCncxnQgyfk94e5ils
b0PTupcOYYsoB8889XwW0qhmOJL575Qfe5Q574RcWrp61O+7ZU/ZKOuykN0fRz/a/usp5G57DuQ4
j9a/ckDfELVSJeKrct8sBo1J9FKXW/J700cqnWT9t83H/kd32SaLP9rkeWTbpLX5xlBLTAp7kvMr
IMElH9VlU3WYwhBO/U+r0ZtMCJb9qQJk19eX/bJ+P/RehhNpQMVStiIJq6MsyuUzO5g4SmBDTqPZ
TP+pK6HHLLLHTm3SxdXSVF4HN8Ox28VyTLaVmc3oHpvDTrbJAmfdsxoNwdO9KbOTV8Ew9jioHTzv
YOrAfB4H5c1ck99hwf9bW4yto6b16uHRxooTYWbbOBcmZu8Rvj47qxS4yiiV9aKWpvoS4FHCp29s
v9eu9pEBRL7pqjIe5yDMfDsP7UsxzSyfxLRCBrT4GoG42MVGmexJjMBahp04pNpG071+09cpsZQg
f7aLvnky43Tn8o091fbIFGlO0gPMsV3Ckv+U106zQ9zlPa9TZ1GHVH2FZRfDirCfh3aMmeGrz8nY
HhFDyU7ewNyzYnGzB0U1+4an2atJydCPK+bvoWOINRfauxHQf87bWv2K3lq+CQc799VZeyXd3LHE
7Mq1XSQjLihVvjPrgkyPiiCTpkOUY+q9SfpefceVEMBomyxsCiJJaWaBhzeF8VdcfhpN17BSBtDY
CetjHsxyk8Gdu6YRIgXlWPwglo8I7dJUC71b3LUPsiYLiMJi20D93sj+sq3t9HfP6usnWeujYibD
ND637eSBU2vDTZElwzUPgxwabDT4CtqEV9kWFUx2AUe9yJrXVdUpqrJfyND802EeLdzDgx4MynIO
WWT639FghRd5Gq9EBFHFvWb16NB35TK9r9ODbMOoM3pqleDFw/KlmNAZhL37qs0ZLll1Mm0dVyzh
CYZt2Sas6JLlZFBlk1X08ylMi59yXJdN0TBPa7XU9J2sxlNTXCei4vcz5Fhv6wCVJOZVglyBg77G
Zezs44bxFcmW/4Bu710a5FBNLfjyaP+zHyH+HDikoW/l+R4dey26jWTjWNmgzo2CU/GMZKB5MMZF
P6fCaUK2yaIv1OK5XQqBG/mKpMa8aD5Bzfl3x6OzlszOvtTV10eT3MLyrXh+tLlx9kvF+3KV15G3
cusmfi50UsbhGP2z9WizlRYQQe0dZQ+FDNO9Wy6qdK/ogGFw4ByIU5vBot7SvgsCQX7AnGErqxoy
nVvWJPCuHatBnD5YQD5LrHDpHA1hto/DEFD1Uh3CrjyMETgTpJpYe4X2u+Gl4Ntw4rlXTZLqe70B
ud8Onf0+5vWwRwC+2sjO6dgk+7Yup40w4cr3re0cg5pJiZ0QnVMVLUQkLbXfnD5nCeaFH7JmZVpy
W/IEsha5gf2GWjcqSW12kU1FJ5hNZOX8JKsgpsx1MlpfK3QeNvqICq8VIWurdJHiW57nvmlMjfZq
zqROVgukXtBfY5IjOxsMF68wGE5yZwCi4+2LzmPdr4fJ4L0qy1d1OWnSMt1tPS9/kh0rD3OjYOrw
AcUkfCXbcF0N/LBBhcpjfY+XZQ+Jhk/cKD9s8tvk6tj63tM4eHIq09qw9XnvpM0WhdUU7KeIdjlq
IW9iuJRlnW09pUq2Kdbv6jDYN4IEFslfrfMLUFnvStITnUrVL2iB8nWf8uzd0saJeT6jnOfYKXNx
wznNEXRnbHjS914ZSbZ4wUeVduk7EOHi4nXmTtaqcqjfHOPA6Bj59lztHFBBR0fXPehbibYf8yB8
b0YiWeniLQ6NRt9ruXDWITmBJcrnrHuQLn6Umt2WMNYSG3OZzme3qTPytalnYu/pG7x73Fdb7euL
LPR0b5jK2cjrL52uRFvhVtOZH40MRzESr05ZuygGtMiY5PFa2CVUQx0NQVSziu9t3r8GQaW+xQKl
SRA3q9r0gltGXCupmKurSsX1mTTQRUsht8JljmEX5rPIRXpv0sYgOipGf42b9Gdpu8a+MQyo4jgs
riamuKesyv5i7t38dM3wpR8z7VeNfkPiNRaLpTOmoism5HitDm0LXMJCl11HfUos+Oswr1fC1ax3
M24OEUDen1qGMJzymnqWddXt4lRrar4tNOK0uRLnPgCWkqR39IVJX7XrXYgMYeuFqwBm16vZFzgK
RjZW6+F3Vcz2zmu0BZ2fu5tJJUaYo9mO5YlL0FYFGYvpMQYCQ/42dPHCLkzDo6ziIvBM6kV7gnlv
vwbdRB6qGyq4Gsb4GtXmwi+Lmy2o4HjfVGiEWEq+N/okX8epXe8J+tW+udDKWZkbV6b+/PmZHCQJ
ig0gKD9WSPST1MIdTG8jgjf2ytQvg9JexcwIZDDUbkWgF89DnIP6UrTyHVft5lxn+cVitfbez652
aRt9K/chLuqdOgxZVqP92TE4v5uh493QRV7Ztm6995Yx3WYlWMl9I0JwxJrVtayp6C1eq57I/XIc
fgzzNddzX9aw0yqvjZdsw6C00EevlAvx/Z3c13mWenHQwr/XSrO6tMN8MNVERdZC3ydVOr9kS9Gq
Ax4PrU64hlrZNf22dxUbLSPdfhl1zWHNO2UrIjpoBshGY9kTW3xjpik7ZXptv6iDxt5gamffjLDQ
uNflLlmQwDSbon+RlfupsqqxSKoWhFHxRN4PfUZYsgkLLGatOoQwhHKYrBbLHyAJYHP0AnsmawGc
iOrY6vSeXXU+dOH0dq/KPVpd9sfISl6ytP/LLOLikBHxeun76p8CBUzHLxO7Wv+xY1C98Vnnpzz6
toajGatm1KoVAHKkRZazRC3BoFGPEQzAeuBsJO64DXvIlFqqijNvEiQBu5+npwh4lWyT/dypFGdZ
xVzwFcYdUYbl+Ef7XDXIF9W2gi6jqJnKBbhTT0EI45Qij9scgDEUyyEtSSIvbZHJ6IkQkADOYbdv
mZW/l0EVvsia503BAq3MWeyyc2hjZacMdsxCOu/eVDvXn+3S+QJipAX0Qo8KWCqL45ushDU5pqxO
5idZ1VqgHJDx0p2sllMeH4LBAzm8HImMZ3aeh+j+h2WTbU3rqE7FVdasbCDEOqCJIqvREI++bS6B
6OXw0LbKI1wMeyWrqe5YrzUUXFmTv68V+j61s/pV/vZswXmNVqwcZI9qARZNulb6slqG6syjmVf3
s3l2hgxSjBDU8qfk2aKgf01LQrwklkmtWVqurpWqqY82yQICyVPFWG0WzV61yQwJW0vfnZExOhbC
+Q6A+FSzFcIweTUaa/6buMXHRCT0a9lBFyEpH95ydN1WmHIUq571ygsIjnRfFnZwbI05RNxcifbk
IfN9gYjnWc/ijxR5tk/MYFBoD8cPxy0/86ywV4WZjEcN78+zG4O+IfYTfR5IxDdE8FkYaMKNX9Ix
j0HiCHEiRbqLx/nNnnNjhRwn8I0ytZ/buSvmVVZpPN68qX2anWWh2HZ6JhqKw1zw3UHhcd0nMNDd
AZM1Apo9gCug53DoVDQ2O1gsXjueAMvPh7qpfpRNqmCLk01vVlfx2I2vWlDrH/Yc/sxnFxX95Lmf
ymAb2uGvqsuScxRH6NamjrKFpq9+lFasMWltt5qr2++hvSMlln4x5nnYGsriOKmkJ6F4P5muq0ez
jn6ZUfGjG0OT9E7l7DUQo2TZXD8uERob6zhFgQnygxcaybeBJFE6WS5QpIpkpcOLnVSjt9FD0ksV
QIBrUeyIyMek/MLt1ObxLW1RJyZLoH2pZuHtLY/MJ8D31K9C5DFNB7DSABa+afrgyfrmwvp+GXLt
aqjNESJ6tSILJbZqQUTMQu6SwMtIvFdlbl47xnkcv+ktk6RL0drufso65A9HAMr1mjijstcU8mpw
mqot3HkdeZDAOP4E6qG+pETANugr2ZvczlcGapUHPo9IbNria5W59W3W+WjTpJ8dEveAu52QiCmF
Yo7h0+jFP6ccf/txQDt3nsu/Z2gwZat730QnmrXVh+2F5K22s7D7PAorJyofle5G5KrxAfLzByZJ
5d8mKpjkgn5FXYfBlLP4qBUl4hBD261UROpwXhHDVS206LUCpSJrsqisVttCnCc4tvSQRVDqIF1G
7xRAVrkio6IB+4v3YCP82B6Y8GimeptIrfqeTq5bVi2EFF+y2HuWtR504W0wIGOPdv8kmwzYBzsn
sqtN4ybazeuNFpQnAKKlJps0w0LwrU2Tozxg+focDL7MzF2ifaEFi9pn2d2mAEirGZUXWSsyTfip
G+RbWR1Z2ZCvbo+y5ulad4uUFISAg6OjbNMnTzv0Xm6D5OVssmBSsuXVyF7lAcJVJj+pEhU0Aj2Y
VcevnU72YTmbshTjQOBPgTRwkD0IdQ/HoEAF6nFK4aZHxFeT+2/OoqFYR950m2LCHZOl6bcmcNCW
q8NjmoV86Yo2/ttubXSlmTtdndC+psNn6c3GGzHN9WRY45XvhPFWjuXPMEFoQu4jRKuuEaf09iBG
zTdba8Fz9d7gy765oYtjhSfDWu4dVDI9ahNZu8B85XtfAoappwx/BWYQUNGiqywQRyl8fHYLP/m3
TZ+ibCUqD/FuW4+ukxhBeQUe2t/mLg0j4+YWnXFLZoVBH0zLQVZjxesO2gw8RHbRBtu48QGbnCy6
988b0sgjKq17ezm8EvUWuHuAIDrctkrpnKsskrhhtGuG8eCI2Lm2aKO/jLECzVwHgFaYAnZ0NhPn
WY4gIhhe0JJjTRO0+RrUb+NzgUYfYPM/56u7v4tMCXyY/QCj9Em5wqXTt4rWdPeqbGvNelNrfM9k
TRVNsZsrAHb3qh5w1JztAoAbZ9k0GjPpvC5W1zijiZtsm+bgqOW8GLJWt0q/b626oAd/VBa9PZ1L
wCHP9yZYkIeB+f/KcPLo1XF5zVu0s+wJR0Byu2SKjUFcZeGp4U4tjPlF1sbAbV5wiNgVehol67lZ
osB15azk3iLiK59aOqGzJom3jzbDS355qspHry+bi4aB9eqX022tsVGvsuA5QsGjJ1v9aAvM4b2O
1PEJRR/12osgfqo1+69Hh4R1CsobTbN7tLkbwv7j/aRNPyBYgYzQ2hrt6UmP4td29LIXvoEZnljZ
sYcEcZQ1zDFtdSU3vTS8aq3ZHn5rk4dZTfGjbgOx0coqA+STOxdZuDVRQgdCAAx12kpVAaRLLqYe
Ngkc1VsdB+UtSErCa14c7WRbFuXEKmMg5mFelOupCnDzibLgIDubhvtNFKgUGybwn1K1Wz9lmPVF
F9W3ei6vLYHCZ/Re61uRIHJrhkqwVqGD4vUwnJzO7LkA7AyBT21IpIKU0uz6pk51fG5i9yB3yibN
NTSC94130KahfJnM8WTXYc/9HIz3xhzKozfWHaigSWTPtSj9vPQVdSg3TePUG80SM8CjoNmaiuE8
9wkUjbgPkqfMVH3Lrr40RlDAh++fgrJ/tnqBYntITgpewo+gi7dWiOBBYrHSKZgBeKVW7ccIwx43
B8FWH9RewJxQQjDdaq9vWuYg64bZR+59a2I9W80ggdd4hUAkDfiay2wf+BjY9SYYdFUZjiAm3rXa
iXaCDwIBbhVIOiDlvtdP6ozWXKspBskF2EmusktH/YN1F4MN6IVNaagvWZceJsVRnqquhB7bD+4h
6yHAGcZ73Awxyz+XdTJoz6wP3ducWdpxIqNNvKMlmGgUqyyfWjhTK3U0OjRpiNZDJ2o2Xtnjlj3z
jWQx/Kz2Fy1svNdFhG+CxGBPlQnvURhPZhOrWwVf4VURfaDp+kZGaBO1Wrkt7NY99RlmygQC2HwU
04ACvG1UJ0TLvoCwGA+B2vbbEo/XFUiN4KXPPzlNeERuxVih+zysHdMgc1so2lPGXDWzRvVipJx5
qLL5ZCE4K0JAIpky+wXuqgME1H2jDfWx7oLaV0132DSOI55St543aqt/ESP+ASCmOl/g+VKpc3mx
gH9cKt18V+Ko2mOb1z4hkwiuhG+KnzZO+1QWBVESfYC/NQdrUU39E0CCfVcjyNjWyTqvy52Xjd4h
N6YKhycAUXZvhisjghtR993eqhZEoOg03xzwwQIg/AOppu+MctneJEu+5mr1a+Bw3Rp1NiJ4PDd2
owDXS9r2pFGikwBcCy0JVuydwdfesGHbqD+qRJ/g1Zn1aQBocFCWgIfRXOSMWlum1UxReIw68iBp
iDBLjsHZIRpa9V3Pvve28pKm8HwRR1mn8QX08t+za1RH8m8qX8KkRnNNPU5FpV1NGB4mjz3pXrse
EvA3TrU28jB66vJKHMXIDCPTeH+nEFvrtMNf0BuWp7fMCFk5PZoUTvQ+4Q/gGwkxVLuq611oTz/c
xYBsdPGnIhTYhoRC72CHBoJb3dvOQfQhjhACMo2GLqdW1Euk5AtEgHw9xNFnk5WYxEbmnm95n4BY
Qd6q3nJB/65TLGJGwvBkHzDlaCvrlcCIvopBl22wHL1hcAvHzG0MXmKjOIQ142CsmLj79c267IgJ
1PkrmqbqU78Y7ErzXMecLFL1UDvyVaiLwDc7kHqhprNCUZyOsddqfJEk7hpQ1jYqxKdC5gElhghF
IUIZP3trKD9aZM35aO+7PMD3xIXTpAtyIOoIPdVjevwsGoA884UVSbsm71mVJjaQabZSiUGmsRry
5x1rgVBvJsjF59EjwF7r3URWWFwRVuHz2VYglAKUokuUpZ5GkJeYEYHNIhgLYFyFw2O2BK/nVGxt
b1GfrfpP4QYZAmUG8EZXxzgYjSmAh8EunB309iHMrzoNKlP7a4A0GAH79RsMLMPadog6Oyszb9U1
QtOFrxYdCOVOwYBFUxXEINGLESIgsVC6t6marmNoN0+EGvFS7CZE0bL2DHv5SqS5WVnoyR+8SQcF
qgfWwbHdoxL03lFJAvdoLTidKu6+N673VEYMs2aDO6iaVtV+RmGp1ULcmAt3V3XdN7wPDDjBtvCV
MpmeB7yKnhyCx8VCIBapfksd9wT+YWKWvZjC6cO3kVU70Q0BfAnHQN3oglVTQKLI4opARStMsm6l
ta/cqlhZid3ugK4XgOI8C9ANH4MtZOajk5OU0gs0t5COvZVW5xLlKbRNEse7cmrNXV9X3l+p9waX
qVPb4Ods1xs473xLvQUio/yMjH6dW5k46qMY13qlNhtW6t6+B3i2s8CBgjshJaUELN46CPeOVRD0
UM0NM8Bnb7SG13RAo8ihhpgMZsKmeMszxT49imoonHvVZuZ/sGsoYvVsvVgBc0dvsMAxuhlAz8rz
tgEGvuvQQ31NY+hbs2Re6argVQxM4zTXMWlTZh+faa77uUimozoj34RQ1EWLxS9rcYiCqvOEiZZ8
GFmd8SFeikU8x8xH7Uk16/Yy9HgOt/EyclPzStFe6oipblWnu1I42N6lDrcRTNhBaVl/dH3KzMOK
PpJUR+fQLF4tY7S3Yx6x/l6KwH2evQ4eWqvFftNdUqdJjiHLg2MaONHGKCAAwMaOTpZtXnRhwN7w
Rp4oTMAGEFfE92J/UOrLrAcE14jB8PwjcKZle4kBs5eMNFRhYImmtXhdgcD8t1A68kU92qZ4vvKq
hkhqBSVIjTHzWsIs+DU4yJ4viQBl1n09OCoVhltwJDo/8eBYix401iSGiRVnwLGERp4QlD7woBan
xpxeF6dxqB2BvRlRpVljVznyzJH3601ulpm6AM2cMIVX0iE9OWugizyzOIHI2A8TjBTgSi+d2V2U
Fv+n3IyTjd5V+byWmLnQwkPLAn/mO8OUwymY3Zcx1TSmgl129kjNHeOm+piBG73jtQHasPgeDlH6
ruZ4wXjtp1sEPNwySuAsoYJ61lnppDxQjudqz7KY+IQBsPKUTSB7owEumFTKUgHsGYAUmOoc09rl
DMWsveEPnR+yuGTIHjtnU1sx8BBSCoDginldoJgWOYXNe2GvTYa850GD0lsDFFA6gFVJw99DciR4
jgmw7pM5/AiRgkN8dIvrYrlxnBGC+4I3AqC9wWYP0EHSpwrqW/XfrGvaUztku3qs+UyCCkycJNip
CSShFh5nXR+c8GuRl8YXJORR5ByveiKsfToo15kgwEJvxc3dXIwH4m9qZ+xjbwzJ1m+8ePYOYWS9
xKTS1qmOrFKr5gj/GSDG7ZNr6tOTlsZvo8oqNawEMoohlOHFpKkK0LVJGv4eUKCPuwKEyOpua5Pw
BstV2nfhiHT6uxsc7QZs10UaW5lYCJiM09qCq8/TvtkUqe29wgJwzur0NoPgezUAI9i5aLZVnHwp
mRggX4mFYl+STJXVOdUz5nxlBkBTweW4c0PmT0YK/MXa5KIz1lVZ9HvYEcVbZ9bNHptPay2reuI0
4I1raxU2SvPMdJn/p+3sjV6Kz8lWpl0Rp/MJ4Y/Xfgbsbbp2chZIuZxFo9VkhpHCdHon9a3arnYl
NHBDwM5QEiTmMn7ewtRwB6SCnZAkY4EL7zxmPqvos0Gcg1F8k2XnLgQs9j233zAtaw/ZgpkpF1xd
CMLiYDrnaMGN1sakHgBGhAuSVBaTHn0oihH48b9Nsl12z5bXrj6WguvqtdDpcAhPKSXQs9FBTmt1
JTbBdlINJobhW9yAFAhuYyPSrYDOa7cG3KJhvCFUjrohnnd3XQ2JEZK4ocxkweDGDkrei/aG3NEF
KSTJ8cfkNuIILsuafSar/BK5Kd9oq4JLtpebyUwECRYW/95QF6B93VZHQahUdtMCKWQuC3CoB24t
GrweglWiaEscgVYBFssnq/LVUfJNogrnMn2a/QCKeblwzXJGufXAJ9p4rc++hCrKxnHOpmwve0ZO
y5VBFlH8c3y7nET20kJ1WtlOlm7kr0zQmiYBi/DZ4uq3E426kwojjreG5D4cwHD+7Jb7N5qRs89R
o5bpYFkk8vrLTVyVBSktjO9kNcuqXVgqOv4zy2/KwX0KXDf28k/Kn+GJcxhVA+IkfeV7Zfkpj0tH
Acd8uY33OywbJV4qD8i6WAtp9NE2lnq3Q2oFTyZAH3fsr3waoN2SoR6ndPRVvf4u8cCyGIBRdzX8
OuKpSI5k1WBjRlQ5KWO82/gy6X3HeYWq+NbDXPS9Bq97ZBygNrZJc5P33k7c80DcZzvXBsO6NUTo
7TF1J71VHFOH5V8botn2uGlgh3Ug1I3YyNsl74bcKjWXtK7clE+BFeoBeeVu5RV9fsSP0QN9JjeX
AiICz4ayqzRWUegLJjNABGDOKSua2f9tUx7t4EgBEtk18uN9c0570FB2tJd/b2waYtTNJm6TL/Oo
H+WVu18lqKWrwkqnjbzW8qokbcH6v9UQX1kg1vKeyCPklmy7Pw6yLgsjxTGk6UIgmog+Dt1V3vj7
oykvzeNpkHtqIp+rCgz7Rl4K+SP1vub6tKLQ10TQmeVa1Y92sQ1B7vJ+fc3c6WeAV8YWQ3iLp+6m
VXkL0zbc5jNE51afrvoydMjPdhbbzm4WM0hg7PhWKnROlHAb9ISsJC/+nz/822+Qm9heQXbXQ/3e
8373UJPJQZoY+kYOAfL73iE3vrcBZI3XFC7v/eLe4RS/vTW/gSr+vIIGabwigjU5N1sjzLXZj93w
m9Jlqv+4wgyCR91xoXQ/Bhe1f80wsdzK39IH1TnFHXmLRmM/r5ssfGoHXQHmsYxDy2stj5Rb/7PN
68oZ4YAw2cgnoY/TLVMYli7Lg6CPSDuZcKwfj8/Swa5mOpj6ekCCbS+f4LGzhv2UWyxLKj93BoyP
3AVc+T//rl2khyAEK+zlBnCFBZDyePbm+NnVFwCjUdj1Im/D8LYMy/JJktVHW0H0ZxmRLH12/MCp
BjAr6asjFMZI2V8Wj7f1t0f0vin3z5U37L3GXMsn4X4ItgI75aNtSBDIsZAFe7NDofvweMMfz7Js
k1WxPIVq328bQHq70Im2cp8pH3bZ43H8n4+grMu7Jrfux8j6ffOP/bL6R9v9sS0r2/5n6MFWjgR/
ah4EXLlVCjymSAG59TYI5+XDoXsQTYXOQnXSt/hQkKdnXiDv+GDrGIM653xuLw5zA9aHTzoRi1kt
Vi3UiRxQylB3J2vBqs5jeckHt9ua5sxUotHVjSoKYjc9AjMrErxbySyY8sUu0pyHeiOi8uxk1W83
Xv5V+RzcX6dHXTY+HpPHsyK7FEPa7nvsB+XDKIt6Ga7llp5AXzJjOE/y6suTFOAZJzArPHZ9AK1+
Ld8SWO20ys3fWgfX+Cu3EFGS65YJ12AfUt1XW3IpQi5YFyvpgTg41JB4wTeMif4e9cDdkTHx5TWW
hbzt8TI9QSiXNfKU/sgn/ejFRrZV5/GUmCUCZV63l4OMxqjdwtktUc/dhIW4fwGM9hNSfnaQJ5R3
Xm4x0rcLG8aOhs958F6xl3PvmOUgsW8BnmfbXD4Rj8FA1VTnwHGP36e3o7bpJ4j3j6tYZg4jabJ8
ZjI3szaBBV1IkkrgBfwFLtlgJu4hPyq7kFuDcmKgizJqln/XMZOTLfC61W5yncMEMId87g56JBrF
kb3OcAy7z67uq6hIEwU5N127D8JwqV9qIzG28vzydwV2NB5a/TwbebtVTeMi7+rj1sqtvOt+xsYU
rcaiQOkfCvk/C7THwKHIb7+s3yd2LE9LHGlYPoDx97XMzmHnt/nwjCC7uQeaVh0la2eIuurIs/B3
GWbZ/f7KO/EYYx43hg/0L7zHV+bk1RsLgjSyGI6Bw0nBS+Aygm9QCPRLLpm8M/KxFiqxRwt4cFDg
G/LvYC47PEb0x528P9DLeP+4CI+9ckt2+f+firnaCHvpWb5PcqYgf4ys3ufij7rcujfOEbYfTGgR
ZpATXaWz9yoei7KL/LP3KZfcxGGTV+2+SV77H1j9/UMpf+dvs4z7sWXuroEFPJEQxB6DD72cv5Ic
IXQtX5PFfH5ei8n8htYK8eSwT/ZFE4aqL7vfN4PlCxoBBulEep/HySdVzugexaNtmjNSDhpKkRow
sWUSJv+dR3FHScr6b3PZ+68v5xEmzvNYoOvWs90AT9/aZKnmNXq9BUmoH678IWZ91F1dPciLLSd1
cutx7R9tJILQvBYQQB6d5V9/VB/Hyq3HbXzseJzvj2Oj/L1DqIMxjDFTDpxIuIEtknX55nHFE5bx
y/77j59LrVhFyqD+No2Ut/D+5M3fBUT7g3xcI111AE0v9yDsOiQ35JPy3zfl0fehClBOs3fLdPMn
FUTAFHks4f7ghEiCh9z72PFYA8odsnj0k9Uh+DlodX64//rlSb6TPR7vzH0+c3+YZaun5x35k3/f
O7l17yU3/6zLg+5n/a3Xn3/gz6MUjcRGa79pM1Kzclx5zB7ksf+t7dFF7r3Ps+Xmo5D341GVW/K4
/3nW35Yzsrfs+Mef+m9tf5z1j78klgEfo7m6C2H0La84Hs7kKqr5vlaVL7wsCKVAzoRGxOJ9CbM9
ikfbnOEJCv2OPlVrsHnvJIdbefJH19/2yM3AFCCESMHfn2j5sjze+D9eqscL9HjRZNvjMHnE/2z7
P8bOa8lRZduiX0QE3rxKyJuSyle9EG3x3vP1d5DqfdSnYp+I+0KQBlSFAGWuXHPML4f92+lvj+uU
zeL+PCLbb3BtHNoY1s5jYfHDdd/cZrL38l+xin/r/qXuNp+YT3v7BHGeL31un9DHzlGR+t9y6wRL
8WoQc1Cxd/+NFu+Qe1Hs3Qdk985f6r4URT+vAxjQ/VAqkAhxbiLk4+Fk7Z3hrbiFb7uiVpQnQtlM
q9MyXatO/nR/vZNMhWz8XpamWUYuyuLNz1jIJ6JkpIZ9Cx15vtFMS/F6IPoPkrWGDPxHrnZ7aZgy
MQTxdsmLCREm8DdXfJNic3/diqK4FSwx6b/3ud8G97ovt9D9NINfJ4QsbERdvTzpbmupybQU89+Y
BAPCRfHw7Dd9uL498eKi3De31+q9LC7X/yyKhvujK4o+gZQ/r29R/nIGUTelMbkTSsxjdH/Z3wbW
t3bx/dyPrPEqYfKW7gwCI9ocIflr5njvJo4VGzEwuBfF3pd+4iV6r/vrHxctXw7pnVJaTdqJrMBL
hZQC1wDRg0i5ppDJMf9wFTjiNU/i1eWlcZpuxZUp4i5Lt5NsLerUMrbiG75/o7dn/69g5l9DhXtX
sSe+/DDviOjdOt2CXJkF9ESLQjApKqzsfnIKlmOguSjjWTyitziluAOGSY3qd/Eg/4lqVbK/wjqb
pZOaxcEsS3cxiGBU4ojWxKaqWa1c3Mue4UvwzwJjUczcYWsyMCDjhXyPfBiq4m901TsIzbbBAkAo
w64RV1V8L1WKlEkt8+ciQmci9OTq/AVPDdCd5hbP/HL5xUX96yu6TV1vV13MWcTu7TEPWZycHH1c
iassPva+EX/AvSgu7Je626xOtHwVc957iub7v6QGgbo0sdZbYGOIVZyfea9tHg0bDRDgSkUxSxHp
GQDSfIfPJK2GytqZZoHpmVsdhzRPNY7xbqr8p1BJN8p8Djmu0lPhV81C9JradNhKU6G7cpeSpNf3
+aIOedTFxkltfWk6JHgq5BQdk9hey2FgZCuQQRguM7NfEZUka3i0drXq1w9oslhrBhqL8Dy1cC+K
5GPiDc9zRvujjyjlEf1N5UKNG6ByUBR1KcCjNGZ5ohqgQERmmTxGjgVZUG9PYwQLwSJtYa2ytr9x
DG+6JGX9A73jttOV4nXIdFy1Eu8zKxiSV/jA7z1fJlM8rZ87ZzK+OUTrWdn1fBYclAY6Tt8v/Lqq
3qqJnF6m5MWLKifmEqIO6VUh2C45n20BdELJU2aU8Jtk2S1BBEOGKsjjxoixPA9zC6EkzAR6HAWC
WNnUuVmcpzEuz2JPbNI8t+CeZRlgYYLwRh75blGCH/LG/kNn8WzTyDPKL5VLDTsSSBzuHABe2B4z
tyiPoF7LCD41DyNRGYKh26Q5OUFO0zMfrnN7T6YGy2sOwfYG6tfYjeGlnzcIXcKLJ8efYDWlnagq
Uky64S5C5coBn2kGqzWWf6mhYV9kVkIviaQoy3EYfGYQNESmQ2pVYnItMyxF8ZBdjH3fnpW4dR6m
eVOlpO2Z3Fuoq+lxbwjUNFkqhYUrWs/qjD5iNjcMKlwY79cYh9P5ViKbA/KvxT13P74MDecByky4
LINmAfdUW1mKobvjWGcw3kimzzVF35sWqc6ktSquaqpxs8AKHgwGDuCFExTHEqndsZ439yL35ybO
iaH2oI1MtGmFus8mPdGWiq4pe7HJR/+fyrwrpeXooHJ3goRgM1CD584jYdQ2h+4j7rN3jaV08sKR
+/Ns6eiZyUwkWyEvocR00y+WO9+CLFY/xjomWwEgzrM/pKRdw8F6mBTWko0xNg6lnXV7tYuabZJE
+ZmvQEHy38iP9SBxc6WJfpK17rmCGnSyw/ihN8sa6atUPUYdC0cWsMeVKIoGlkJfwK9nq2pYdBh3
LMa5e6QkmPJF5HLNx7GCTZUlIbvlneH+dbCRfVrJpB/EqapaV86WE2wRh+HUmYJFW/ODU7r3v6Dx
499BMMW381ba1DzUbbPKZLA2Sw+L5c5PnzAqnAja5zVzZVM/ILSoH9Ged2dCxztRwmi3ecS0DjFU
OgBrmnuIOksrvh4U28+yDY8L10AStZH9ELGYdyUUdEf4ad2x6gkrFwm0E9FgQbLYgcGMyWbjUqi6
1GyAbSpLURSXJ03k+afKIidsvj7mMJDoUs4DvWhjDr9v/04SZ97GzCs0Z/P1AzhNRl46OvjTc88M
vQ45ReyKTelPKNzvZXG3DQ0Iyb8qRbNoaRF3uP0DiTNk4PlwronVf4MfyktJrd6ryg+2ndn7MN6D
8rMo1qI96oNqnahQm8pJsghYSzZu4cQDd7Uf+sd23vQx3BNb8zZ/NXRdgp3Mq++Z0QoJQ3QohhQP
w3kj9kSdziw7RxQAUS1Swhq/wf/RURxy630/uh0wB/z/HJLYPfkVsrL5epqmzYHcXodzIRMNXH75
60Rv8SFjXqj1MWlmHQXLjrrRoICFSHkK500GYOIkiqPnQSwMvR7xuhwRXJ+bCxly+eLeSezhoHfg
h69lHZmDI5uoSlCUDp4YoyTtrVeDVHzIUqL1y6GiKD64gTq6tQCB3w4Vn/bXEamqr9qCBI2vDfNf
NRYRYsfrlJvvCfakZC5NdnJoxjI52ENIwokCebNNWWeUWa1YxXmgPMlF0B9ttfqeBYr81Ju5/KQG
1bnlBXtmbRqlC9BBfv06Df6XVTXqwSS15NVOORWLOcUpgWbwGpbSG3pk/0E06oV/8vLIvIg2MoVX
CYK6x2zuOVSvca/oz4oX5i9KvBNd+M1Jn+S6Rn55DqpkPHa+kpyGeQPcT+0Xelyxa9bTgnc22Xhz
UfRBaMpCjmf/kuMe91Kb2CXKpeQ1dSo42orWLEVR6+p+q+Ga6ha6ARF/YRpt94jpFegiY1BXIYLK
17rDFkFGr7eZ9ZWvpIIVrpl6+nbAMvNSmMMzKTTth1F8m+zafjMku9mnRQg6yVTbj3oikUK2jOwC
RAeWbtD99i2z+SBlS3WnCBdxs/aeFZLPYNg2Pfme7EVBs5qwhkUv/E8Vssg/jV/qVMMiKzadjkXv
VCv82goIc1b+nEqGua+TdoS53eXPKorpR6zfF6JRIo3tmQyMN5S88klUmV7N+oLdFxtRHKBJ7BRn
jJeiWEW2fplYpRMlcca2l08yrDcVRfTBHyfyEnIj0A4VrBhk0ZUHhc3MTgTdo9YlFw+sJ2jZVen1
1l60dI3nrHSlN7jvcDuZPN48AGPC104uuyUan3AvilYom6QphN1BFE2MiPCBVL2jKE7S+M3mN/8s
SmOXXnhfZxctIr/HG/xtEPbSNUkb+RR6yIgDD7uqPisvJPqswE5018JpXuKokQ8kK/RXVW14VCKo
8mVsH0UHUQ8XcV1IVXoWVWKjQzkKTQQMVatiuJrjHpua/lV0j5CjXTL9Wtf52m7tEsPCagXGvDiY
o5Ufwhax3AwLLg6SzKZuSxvMrDy6kYOLlmqG9UOgWFiBj8YzhLDkQzZKZwU3s9iKIhodUurV/LXQ
B5CUWkcuwdxN6UZvAdOPrJpswF1ZbkgUL5MPsqjTDXJ8a62y9vFhGtohsyXjSQ9S61TEBgkWc7dm
lH+NZEvu+GlTTgzrFNyI2LPnzaQk3pIIXk3+7j919y5iz5CaX2WnKpt/O15tSIBpzeihGqb6PEgl
6dK5DfqOrC6dX6Jfmey96ENvvtbWAB8oU/NjGmgmZOMyISOun9660r6KroOWHKtQc96rOpNdu4qM
U1I4GLBUFbQUuLAvyJF+SMCvVlG+tEkbOsoFD5U9RN9ahQQxQ7PrB0dv/b1kWvEmTAL5CapKtRCn
t6Z3uXDqHy3rRqQR6REcxlHbErMtoO4WxtUxYY7zuFuALZVsEadVDhkXRtWx4J16NIvA7Tw12lfA
yf803PqI5uJei46E5Gcw/q48+XLkivaAvMejOFtk2VSaJXLC0tJ3t6JoVh0lHtY82uGtp6+oV0OP
jY1s9mi376cwLP1gkl6+twJDWiVKrmJL1Vtbg3zfHV439VHRdGttxul4GfFxcbtGrl94GmVSf2zr
k7HzFTaP9Lt2nu0+Zkg65Mb6+mQ2uf4DTSKwSJ33PHcfD20aW4hU/GlVlWV1jtSm2upa2e9DuzFw
9/UKbAlaCz4Wyaq8+FBmqgVYLK/zPiJ/eIlDXfolkWl5+6A0U0DF5cbPMem/BZJkvStmnUI7Vqan
wIQNzhDFf0BCbW/SGSouS15y6JLI2BAOSB5spEDkONcG8TNeZKY3BR+8gD8RH0o/VR8fZLKTGGEz
CI99W/+VQkZW2+7ZfzK0unnsWnKW4RTXz07DnLDtSuWBvI2W9BwcltBdWS7BNc/bqqqGB9VgzUgD
OUkPk9KmB7FnWRVLgCAQTm0M1gX/mkfF6p3nLHHelTGSTnrnOFwD8L1VkFR7UWw1yHOZFbU7NeoA
UymMy3ZtQapbXtvOi48gfVH2gXzqysJ7CavpQzV89SxK05wBbqnGg+jqKNYhVAzvIkpB52+apEge
9Vz1XryJtcTcqJ8KzbJevM3gpdZHxE/lphnkZmM1vf+Zq5uqr8zPgowsLHPKatv7ff6Ozd2yM0L7
kXnkEZOH/Fx5EvB8H/FG2wXK4lY3N4Q5K844685KlmED7GjkIQK8poXaL2F3aABTCyy/fbl3qLVK
c0uzNdY9loLndt5wY4xujTeyK4qigQXb/FxPuG1hWX0g2YlP9tuS7AYMRxfE7vKzNm9MULwHW9JO
mVVOj0QB3tsiHD/HcE70aNBzwIECuZeo79HUj59DFRrLYa4P5/r/7m+DXLr392yP85Cetqx9G+Db
P+e/1/+v8/93f/G5atmj3Hb0lZ4Z0bJnwn4t+rG6qpaubsy5DlxGdRUNGZPfW53oAiiyvhZz3Zdj
+eUEZyU5m0jlN1FsjFlt6ZS1vObOSP/UydhHO5m+vncTjUPkOIuqQm/gFw9S2hgIJtF8DUrV+yuL
Z93t4Ni46aDkD2Iz6HxfefeqLpS6XKlBLB/9EiEeLylRgNAuH5t5I4qmJiG6v5XT0u2YrsF6/KdV
1N+L4ghRB9vukIUktN2rbme6lxNeetNgPxRcrm8d9h8QyZyPGD0TN1WR7RwPLak6WI+j2TnfNAB0
RAud/sGwbQxHY3greSKHrL6iJkZ4vKsLaa2pzvQGkaHftJxVAE9fkWXtxGcEKel8XdkYJ5ywMT1v
FRa65nNjXvGgctVeyBsxcB3QtLVaN8NerQKY3f9x2LmZ6xhBjjiXyZdoEJsOVvfKJskKJXpn7fRE
L4DrNN41tWLpCiC6ddWtg41YPE0wXTTYMUDILX3BEARdTDRUG6lMuw2TP7D42u9Sbz5BjPRvYYQT
fNw23UNYd8pWjpp05w2Jfg58FU8MqZhekyD5TdJh+puDA+zg95KuQ8fC+veKn8xGG1r/XOZ1fc3n
jSYzPAxycIlzB02dpUg1KRtGU5yVBF08yGR51Tt5exb9RTcMnlaYRo4YoAGniWdPdlLm8ZLt4qsP
rGOFL2VyATqEQYSBMZrWysMaH7TqbPhtvCmR1pziFFGFNujT0bLJLEYdbx6stA93OSjjg6OHxo6w
R753xqnfp+Uw7CQ5LA6plmPs43XhMa49EE+9ZR/jYsTrtSJIEraxt46aRsaBQa7WtpMPCF2BLgOA
6i6sTxSrJLLaqwftCW4wuYO8ccgGKrvuaWqx+sHceXgODfDIrb7o2oCglJ/LLzVr0MtgkLXXwbZh
ecM9fcN7pluU4TicPHyoQFBniVuOQQgJC34cv00IPrxk+h7X9srDj+yd1esark04a+2n8Ilc0t+h
KU/fpVj7TuAXebnhEyj3bXWdNvw4e72+6eYz2BH+HeSBFVg8DEyozBFIJykm33PyEtVW/+aQa8AU
MO0PsFGHSxVb6kzjn4CuVSfHGFtQyDwBzIyKbVorgGSA9w3nCFoLg/Jhm+lS+OxJjnW2FNS0wgg+
0Dskd4bXb7ukH991k7mTovjPds6TooxZDjZAHt5DEgBXftF3W3GUGsW7SuuVfWYpvUssMd+jCIqY
qs6ZwYaDIYfXLG5V+ggQUXQRe39VmnOLqPzacu8+pIJPyAfczyPqytJGh8YC3jLFMfBsFA1Wjo3U
vrYYWO4HT07BV3BJUnjbxC17lB5zEaKdsxqbHJ/LuajqI6Il3ch3ougllbJAnRgtMHlAJGdaTArm
jZoF+D0V+lgcBicucbBgT2zufcSeqMNpnN61SopSn5GN9f84bgIYVSBQ/69zi+JfH23hI7BjJLT4
q+5+iPj8ISymfZq812MQPPPO9RZ5ZBk71UNb0WXak+xY3kbrA2k5ZXzNlpNHF7PMt6IkDtI156lp
U+dkGNIWdNF0dtoaSWGTNW/dYJULrbf8b40vPSMocn7qirLObF4HcMCXvpKpIR2A8rZp9JtgxgN0
kOh7GVYRPzt18z7b3S9joy1OxLkPMhD3E0KB8pQpZbAGZzotYl0uT/cG0coA608/HUuevLGWcvtK
igzOzfMZxCGi473YmYO1sPqKNcv/fMiXU0tDjF5I9V4TclQBZs4fcj+BKCa9vGXxK9q7di9Zx3bw
MSDCOhTHF6kLkJCo1kWH5HhJzPntq+RkGOiBfatD6YulUmJvLUIFJ0vGuCSSQf3finMdTt39KZw3
oo4UTGWFLxqrIHPrvUH0E3VlJadrvccVQBQbU8tWIVgYt41Gwvtl9T1EuODkcvWh+CPyt64YX62C
SXs11t5TNmWdS6pYd1XbCBqmNaQPtgZUJQLidhqNrt/mZNVCcAzJ2ce2amckDkyQ+S3eW3J4zhK5
XKfMdS8yrF0iBkSvE6OSCKzn6Qt/XbAk5m2/xSYEFGPS9U88Rd+9OjF/FIa3lwlk+pBw0DXFVcxQ
+iUvGhN8H0EGFjTa38PoHL0sy39odfRN0olS87YkgZ6sIcPocMPSQS0YID3TKe1fvKqvYZozgRCt
gxUUhyBFCihaMyw8j1431QvRGiVBiuclTDnROjZmcq4k/TOez8SKR/aQVOWTaIt0m5gToCXG5OFD
0cjSOcJJiH3fmMIHsSc2cup/TKpc7u5VYg831MCN8PG5HXVvla3U2kQsRC1EnVUH4CbtGt0pcNDl
vd/9c+Q+PdV6bu69SaXvFOFKhRLpaYidgiUij8UTJVEOjt0qBxkdFZr1UNkkE6gY0SA2gw01aCnN
fSpJGsv1/RjFk34UUwHZ7j+n+auLYUVoyMTJ72frsOlYdtZYuLfzimYvifiIv3pOpiQtscPSXc10
EILNp5f6CokgCta/DhQNt48Uf2CQyt7a0fXXW50m/oL7h49OzC3oWa28q4PG/df/6d77z3mVn6kP
t+H2N8xXQez99cfOf9ztbxIttw9ti/QhAuyKVHxjNLZ8yOduooOnV4R5xK5oEZtRXH6xq9st6Ib+
u8OK0Elq+zWjDezUhvpUx2G5rDCw8EOkZn6dfTPyeoShR05jJ+/MwJs2ltP+Ii13dBPAinL4o1Nj
rCN1Ez8KBz6Y07e7IGl+VqnnrBkzHWwQpmGphq5ijjPK1vlhSlhkR+1CqniRA5rVweHbDjHGGncr
u4pfmWduEeG96HXnLDoeO7ge43PllSQXty+KP3AyZH4QseNzJ9dHK0J/WZL1REBnlRDdynX1W5D3
R4lVzzHHEnEEwVDMC365xKJDjN53i46YaaoTH0JJuVZNLF3kiClvgZ/RpfQOOmMR7OXmqn7okEkl
8elWp2DispjyPt3dj/KJ5LlpBXIJ31TpIhrQoH1rJhRXZdMh5Zye6vKpTvT+0jMQaqwKFnrGlLyf
SBkBXhbxh/gvUoHJCg452B6UrQXZoRkWA1JT3SHf0EjOnTLgADZvxsS7Vj06/jQ/WH5vkPXPJida
vERjNqzVHNaYqMsgMGwmXNYImP5T104MJECaqpsSF73cNryHdN6Ao3AKq7w0JrimpIGLMzCGuUzz
Jky0YmuP1rgQRd4g2iWCRoFgqL5V3etrU38LjUbbiypbKlW4ZMOEXWidr0Sd2Giqp7JMBLNRdPmr
AWKeNta3DxbVhpqzvjvm2U58sKjzgn5hOo3mNmPFivX8R4rGMJazg2ECIJyrDMLqZ8uS3N4Pomte
rHIEwZdGUcIra+a/h7D0dr2inQCRJ8cBs6qL2NgTrH+wVsb6XpeMXYaJG2T+WJYiCUmjp+F53e5j
IzYuBPuN27FtaK6m3MP9KGjqZZbZTNq8BI+hySjsza2MQ1K5rvJEX5LnS3tQGOphHjxHtf0wOYwO
uqlkrahs9YvjxNKDER78uaCF0Z/NYFQfLVHL/agn87QQvQ/ufyRm3PsNMZSjZOLVK05kybmJd0V4
wfCuPRf56N7uqKkIfXKNmwVU5Pohr1L/qhMku6pR/lR4/nAQ3cSGIZm6wBao2Iqi6KtAWXeNksxx
cZSoQ1GRIEmIT8zhhqUj+84lyTTnApd72mta++l7FZSQuV610g4nqWjhRTbKf9ENAuaOlfvgJHow
8rvIoaIdwon7Lx/DZiv5jnlBLGpdcBArV0pg42UwTNZFNCgNcE+5YHFGFEUDwBT9XCYMGHHekCDH
Bg1LyZq27ELev3FnHO99A2KnmJnV1iZRy2htj2RMgLMMrgVqCBd7lnilWZDRllZTemvN0SCHw2+5
gnoOr3pTow3VYuIHA/FQW0swFZq9TMSGscuEWxZunuo0MNoofOzwJMxCvJnU5wEe/rM3F+HrvWUN
Xn54azjk383WKh7m0Huxh11zyvr1vplVQu2cwij2xKYXiZLzhkktiZOiEnRtu3FUVryHCOBLPj4H
t8SrOc9bZthdvcvqRJilYRY7Cx/uG8bISB1EORWqh05P3/RZeNTOSppq/hPwJkJ5ZAr9kVECdoMG
SVAA7u5ebNSyGSYMjqqZv/GfXTVxfoSxCgOjzsA+iuaum1CIit0I7AzI/zhimQNwPot2UPZuV8we
sSCJ4YxEtskSoriKt2ZgL4c5KrOBfYLdAQoz5Av6Sho1CYld+2ts9Z8etIgkLzcD9l+uoTz5+Dru
87Z7t7ishxA7sHWj6J/BqDurYc6qjTlN7hx446Qr8f/er7bYE98Aa1jBSve5VhIuaQe5Vd0q9vVt
g1Hb3tTyYmcySYjLqFpIcrvpdfMl4b82jAGFPqIOmW+YW0CpGJPbAOknyXCjChHzLErL5oxra/6y
xF4KtGFVggXhd7dT9jVkC780WejSCkh8cTIc/7owSJS5bqZTg1C0lKUkpR7xfgJuZWD80NNAWmnG
Me+rYV8HZn/baHo47D11vnLp+JkqarlH8lvunawEOi52M9vplJXYFdarYk9sYssryXZyoGHMufP5
bMdSaCUCHQYd/3pjFY6V7cIUEMCsEZ3/TbER//C92KYaZBkF30xv1jBNc46iuBy50JyK3WYi4JWl
1ujevxlxn96LYs9ReuytEPDy8s7hBLLR5rS/+8Zo9WDT6sYhnnPvxX0gNuFc7FniWE9hfRRVhWdg
7uDbjEaErUEnHA1MqeP77fL8MVHqCvdRLUMDNqvGbrtWq/a7GMgXInmu6cyHKHVsDMRGFKMQCrES
Sr8rhpT9AWPIZjHVVocrihQNB8vOXQ2briYfxoWfYq0b4E/tynbJLEaVvQ2xn59OMjwrxQzWZTyC
b2yO4RxS+pGl85WaduhG41Oal8ECRhkLpVMRHE1yYU6+1y5Zb68X/ZieU4WfiMwpDdeBsnqQy2bJ
K6NgCZ3IYlG2O3AD89R2kq+o79Xt1OMgZNp40lpvTdVka51FGLLY2w4vltpfhw1GlDiBS13K+ghp
gi4/uLw0ogddVczlqIzSypMabGE6dQ37Hzzd9KLpyS4rCuJ3WBKFtf5R9iWehWOyBr8UrgyEfnnT
HgO/khf8OKJMDvLcrRFkBO0R8Cv5JBFLupLM0qsfEVRBS7UEyhau+3L2iG40snAJUbA4vZwKtcff
2K7dAkRFbRNr7IbftcWFsTsHqxSOnzrn6I9xtAwx2PKySIZrikVpqBCu7mTAtxr+5yOmmWX3O/JQ
ZMtkUi2HybA3HqwbqWi2jRpwEeDQhbrJldYDtOJ1r5MX07869hy6xAiS8Vj90+Kne363KArsGMvc
ZfFGk0aEwBL5/m0vbRhRTEvWHz8ZPAcre0S/X0hmDJuINB17Yuypo82xwaORvsk/7mfOuI3t6wAC
acuKp3wkmRb3DBsHBjnjiy5Q6aKZb32AwbZvy3httTrMKVRPgfS78fCWqYbTfAepkdmckmD6ZdC4
zGp+KEsm2ZLlnXO1/VGm0JFUHtGl0neYNY09642BhWOOHOkuAdFjHtc44JroxFBwuwnhBE1HFD7F
crI0mxkpAmt5MajNm8fvhQvldYEvM/6gKUs4Np9llk4IE2LqlmTljBC9jFNbSuvUr73rCHF9Ku3v
RYKrni/738ZOWjc2E8Fe6dx5ANiZWnAgV25tOMFPCQ7rIh/wJlaG6d0pCVgQgFSkXxYWiXCNtHCn
KUTynEi+Qlywl9qYuF7QPY+KvcYIl/SRgFQsSZdZbWWGJMU/4lJp11M5tO4YJMVasl8DKcsWRpR6
qyrJiM902dowpfw4BZywb4gMhory4A9RA5py3LXyN2b+wdIZrW7VVk91jFVrhV8X8fyV6RQfStOB
ZwGQZGuYHjfdKxm5GrCjKFji4pkuGA0qywn+6sLBMHXRjEO6iKxga+iSvOhAdpmR/gpIrNRJkgTz
lTA+KmU3i3BfsSGGykq7VTTfoG18853um+eXFVCn/Gc0vU9qDHwtCX6QnJu6tfqCheJLR74kqy7Q
UvuDAzJ1XttohtZ2ibUNY2sRMiMJ2PTU34RvQJiYH1FvnPOBRfvEOeoq3VKlP2kyo3/e6dGqw3W4
KeqjN7UYyGbjBnteE3fZLNiO33HOJl79HGftp9JiKC8340WPGPm304zrzQkEYo3OQp/OGzoDMtmS
MwzY0OeeWFZ5CxAs+tZxkRZVgSmwpEm7YmCQFehKuWw2XHvZTSwC/lgKHLRiXaWGd8XbsFmxtBMt
h9J6MYfU1bKWF4EEhjZJ3vG4T1zFYcG7rppwUdfpG/miiBwb5tBDHOKXRPamWWEkPPvEkhk9rGop
eQXmfwWdZi/qt86EQFeGMbr7fmeH6s9cin+mofqjLjXMAivI/DJzKCLcm6xvx7WdslgQKuSy2wl5
RMHovytEQYcU2F8/5k9yVJ7LOVCVjfNC7C+ttrBe6PmDA1Jl605fwL2rVoNkznLn4qELokWYm0RL
5kTd0h92ucKPQkqOkAm8D9YLb03TX0bKrkrDB4tEjEWR5Oc0zn+nmrUrS/NbHTLxGvRLYCepq8vJ
lkQV4kFeg19L76Grt/t9g5uZD6raLclAX7VaBJGn72LXlHCjV6VmXEhGNrieJv2wIRsFXkcieqit
dEyl1MYyN+NQPWPzxjJ0qm+IAmyMiUhmkL1kg7zWcfVe24FJ/jA5K6HBbSbl746cR/tu6Qf2zBB7
7LQA2njyOk5N4sKfeQ6q6Uc+mG9qPl47c6mmZrk2/eE0geaMTchzNf6TimmecjDWdl7DGcxVVtT0
ehd7Hmna5qYPJdcO8br/GMPi0/GTZ7Noj4NJTqPcvwZNsq3JwYkH7omoqdcg2UDTdMcAcCAJbYDR
qsRw44IZuFS5WsXzCVXeSLZlnfcEcUeYcfChgQbgXeEbn2MzfOJNnS6sRHqpbUA2Tah+1Gn8owen
p5XDB/qyX6TtkherbaYu3LV6+jwiI18mcv5YtMDLQzhMXUxGNdfjScdEbJOzDEDOn0bsqJ42LEAC
U6t3ftte8TTCQ9AmPt431q9ar0FT8AuLxzZW75kO8heA8kLSeywv5QxsU3JUm+wag+ZZKFNvrHTH
2Qyms/tIawB90IZ2+WA08PZjkuVH0iMCfDRxYz9gipGf0Q2TwmeBTVd5IguPyA5R4cb4IafNMZb7
95Y/iqnfW0gSBqTP5NWppANvvieSy4pF21pcev+s4EyfG+qmifrtkHvrelv32brmsvCSYObP2uGw
YG0vZPzfgwK2inNIlGrb4Kcm1xiLDc4xzmF9tlrMekq27kOe3t72fiUJFsox+WnZUL2ZbXNUnebS
2skSP4dr0fifRsq8EQkZ1g198mGhqYdPmndLlmZwedCx/py4N1gRABufMWyolJ4RzbCyNZkE43aj
M8/YOcyW8/SM9WjFOCCUiVXxuLRvZkNQeUrsYQGH5yGJhnpRWhABZZ2EIy31n3Mz+VU0Q7VIm6R3
S6fFMRLRYRXIu052Hi2NQeQYQM7O/O6g1Yyyi9b7bBueu6lV1yYwb6vuThrRO8gpsQvizpQSVkNL
D5QouVMgd99gEJLo5BNC04gdVp3GRba4jFieTLzQldRtVctB8G/biy7qUzd9qlMYUV0syWtVg9lQ
V+EjBvCNB9ueHzhGklfnpzy07VEBRMZszNjaXvMs6SPYTaf91BtI46MUkvfSfla1s/Y7kKJ1iEex
EztuQoigYoEjITHezWSJh4dBWKlHy9InItDKckrEOt6mU2fvMJl8s0LgPfyCt13xU2kYG489j2cO
XycKj7qU4zDXw1CMuF3K8FHh9eOiTiKrCf+eKSyPfpj/xmQ0WOhKy7KS9uLVNkYl2XcFcp09Vagk
FBzBvNDGnzM7tX55MBks+k12/j+6zmu5VW3r1k9EFWHAgFshFKzknG4oR3LOPP3/obn2mnVW1blR
WQgh24JB76230DsMDckXwerqhIDomVr72WZo4ZrBkhWhj1+TSQeQ2P14th1uNda0TuxuSRjkbm4R
IBU3+KhWL4lecXUMrlXP6sXss5FiPE1WwqYGs1J4G0H024NntwezWByyzBG/t3F4MovB03RzpLAi
NCOSeDtY3a0yjOU+UpJbI6AgJ5M21818a4BMVdU8UNCG/RaRttFY2RpA6MkKg0/8rfBOTeDshVrF
FcBJo/wC+n1ERbL3LWMkGbhlWnnOSmzMsLgXqxS27W42g3rd4IjpDLEbz+ap7hy4qd2PqdwQtXyM
CGbNAaExfIR7l5QeUsbbuBdio+bVGyYLN10+4/hcLBbN75UguHp0NMT6RfhUCkklBAfKBiRYVWpA
3VlE2ExCQc/tLaQlk2hIObixhbjHmlCFmB9xhwVkP0xktlv6RhjTo65axyrmCgz5DyeCUAmmkj+m
9Pt12uI4nHmhZm0ja3yfxxuYM08pjNQVuSCVl2n8n4gSP6PEgDYy069baJXaaYHgzRcFZ76F2+bi
HvKqNwdF21gEHq0cU3kQhdj0GNwui1SxwgcVKdQEgXq7uMuR/pGwsCnGAevAtz40PnVLmTa+3mOW
jIQUR0Pa0zTF3o6K0HQ4+wsF7QCFCbGJIfoVavw2CvFISoxfw2rzlTUC95u4JrFuAiGa2Avq6l1k
qzqucnKdkHK6UhzOEmnqHwAuP2Qol4c+YWqtM7ifiCpKdO0ew75sDVUGAaWhrdWkMJc3eBEY8VrX
GezbyVaY+NJq47iTWm9TB8Sli9Vcg3tK+xprFXbU7UGJONuKWqyatHyK0xw5knWDMeZ6Lqifh9Yh
1ReQYmWl4XYgcRzXzvlsQWEvxfekOV9lNsdriGwlp2l3J/PhTTbDF06iu3maXEvX3osxMnFLHrDo
RXzhj7WJP8mQu8xB1FI89Im86xobWUacnXq7Y4BSqQyynbfYbEm0z4xHv73vhIpVNx6iJIiRuKNK
fz2G+Sk1xVFoFpdu0JLnxByjVuWlpOvoi3xYh5F6S+DIk96Tiul0+SYIp/vQN3u4gPKOgQoBLrGP
Z/P8ajv3tqVAEtEXL76sHd22jSmwKTCxrwvWsV6sJ1xsiTlf9XXHvCHcKmV+ytMnbPMchp3+jnPS
rcvQ8MZYoxPrNXbVo9xTdMtw7ZsmwLAT0A/uAtngTgfnJJfeUKmvSpoyaun0rT/iuTf6hOGl2KBV
snODvv0KK6j3prGnvmjylAJjkCuTqpLua7ioyZ5K2sR1OCWlKnJcregtPoY8hNRRXB9ubl4Zmmvb
8fckw9eQOeU0dZmr9HgDxo4+7eX0Uogo9Xx9mwoG0jk6VDSogWeRA1OI7jXJgwWhpvP3Y741x6pd
bgjMSmoNpJW8OmUbIyKdrORpHLl7m6R6b8qBkqO3WsaEDePhkJBoRzp4KH+XPhkZSVie2yDcGASJ
bJxpPJSJ/pkqCHbDGOf3xW+oar9gJD0xEC82ChyVVcUV7zmKpDd0uJSGoTnn08bBBXiagNvhc1Vr
PwlwZyuQBVYoEVKmWnGD9i/1wUKi6Lvw06MqFUzN45JkId9k9BQ1uxCDjRWkJbmqC/17MLCdSp80
S+YkbmnvUlN2ch7BTxzYPEb5XRRYneLX/Y3fzAcV9bCp9PA8YzmMs2+SuKTB4kIwX+qQCNfbkbsp
lyKCw/wDSgzU7/6XfMuz7xCxHLFGaQSdZ718drTxMNWYkeAzR5a8UV/6WnzkfFlYotxFiaNvlSVy
OSynY2qquL5HebeJIvo0ldq/LIdnrlFoIJDql+XQ8upg2vI+puBdgPFtuCdW6CnRdGVNAtb2GSGp
vxoqH/bQtzO+VLbxArb9KLOOahNiqjnDOCO6GunEIU0c2lSWKN+g4OXahGQL1lvV0GveVEt/rzS4
VBmcCQDb+4J/3iofjDslTYAMhfHaM7fUgqFfk/6z+Kk4wTE0xWMwWzstpUAXAaF8rE5UADjt0cPa
Ot6tVWdANMZJGMDq1gmDu/KHhddn8jOgrBzD/i4VdGpWjZ4mHohFEeprWBPUMOkFeVDDIwak6QYO
120s+yNjBYR+SnoWadCuaQKPw+LcOhkP2keQ2x+ya54blRMzMZ/JvnjQrXwtAnIKiQDGBZwg2emm
qblakHXBEN81hvrateanIntwZZhujUF2XawCxsTc/+UcGSgm+n3VnZMKH3AWAGhwi3mz9uYvzaut
BMcZp0IstY+Jbs0Ad81XWY2bSirPKZHEKxkagzsUFN6qCZvB52yhiunywkEqLtSVKdKbwm8/c4GE
IuxmTCmhP9Xdg0zFwcisxtWVjpoqh36vYlA9xoqyFks+b+doHlJwoujj4ivMwh3GFTd1FG7UxPwO
7RqcqmYKSJIqUYrRVp/Kc2IRKFpX6b7siUzt1NKDFf6RaA10UZ2EbjPy4oTBc9zCf/NzjINNj1/h
0IUXGeWQhIdjrmj4O1lauEL06A/Gvd8iofD93zlXHnWihEarCB+V5B3PxNycdVcJVNhYg36e8B5b
G632Jbt2rzvRQzEwWUcB+N36yz87TN8nrX9JcnTVpC3gflXwN0fDeUqGUxFDz/ODD0qID4JVw5Us
+o1ZTu9duejyVG7kSubACJwLvMd12HbU5gtSOW6Z4oVrYwKaVSOdAHgdNCF8d0wSKZImP2YpcUqF
eZ/Zg2CCrrzNwXBUKyyknfyks4QLaW/borDdbMDkLm+9aIheo7QW7m9lll+mkX76ZQnXUi/uMtwa
W5mxuFg1aUtmiz3eYc4Hzyc/HpYTWm2tPKAzetCVHnI6yl9UFrtpwJYwJBs0jlVAvS7vORvhnM/C
WKvMVPHgCtCC5IOruu08xiQlRslmDuQBBeWHJar3dJ4vPT5fjNWsE1fIi5Xg1qZ0aycv4GDawVav
Y1cOHYRjhbSoeD4jXrrBtXbeVqbhmdgbcP/RyKNMXVvn6upntd+R6YCLPjTw0e4wWeePKg3nfpSA
NxI8ZWVQ0XEW5ycjfe5EsiZA9bYO29ewZwS+nILzRMQUxBJ1E1icKOgnznPqb0HEX33ZnkFuLz5G
+XQJ6NDSSvNIITqkIntoQ/0tGy1BoxdS1qKnsh1cnkTLjTGPHq5UgUAFlAE8Lnd0Yw+Ear+WbfxF
9/uICrTdY5tPpvLsr9G9vJrlsS79N8oD+BghJYoPUH9UGOTUGmEr3WQmnp3pO1hGwHrxZFAyVAH5
kMqxkKVyptd8GTOw3bmTG/Ky83VhWgM9/ehsshkrmlmkyS6vT3mhMCDgAJ6dKF/0vasJLYSIfHs3
zgq6yQzLSkKygtEObvpooGnEOYHZvuKWsUls8WRupybTbpSUCVaFEoFJhKRRs0MVeYa2nSan2iOP
i1b1RAbTqBnZvTI1mMbLpNlen/7Zhg19zHXZpP5aIuHAiL/UuVe1hI3LrCDLYEl/Gl9tEWHGTYCF
JcfJrZxpX0gk6Yic3i1wZE3AP5VGp+z4ezazRqHaCR+kDxN7WpvnOa2bbU+FXg/cw/oaADJqH8gX
/ujadFF2cfeZlWEvtN7ZSv9XktnpTqn2AY+Me00D3S1WRUDOcfqmdBiqFgalvTVoP35uc9FQYWe+
/2nEonOBiOw1tgHCMTBxVnP+Jotlya5uomEp2ULlEEo4fL78Ch39q2+gb08swn7n73FixiAdxKp1
9BcnwfTb3JSTcqqWj4uWCYxhQZ8acL537Gf887A9zEmWmHO3n+LjrFr3WXkpY9Gv4nR4yAOmz6lt
7+tSAGnKS6KjJpf2dz2amPgH1e1kpnfxMjpwlAzYcKwPQg0Gt6kNrgiHFHhUZTfkY+TrKqhGZvjt
muJ64LI29nkvCNQx6d52RhAKzCZgdqgWjgSaLPFETQyJQ2NQe7FZXuq4fx2zJWhxjPutb2S/QzQ3
pxanjQB4WzXplI3A4QY7GcwHDMNzQvU1muTJCX71xmAmW5OHZtNwlpGdszzGD9nw7BsR7kI2PVoY
GMEKifVqbPFyGIvRtZ2Y3lmaw4qZ6jaOVO0lcVit8Y6luwViGTPyobToIDrQF6sXZ3rsR0vNXprM
Tj2lFhFEi+AVjxEk7La+Rc2kuhA9WAYX0qEkdgjkEJCqcxfY0+t1xOo637G+TFtnhWBIM0m2BJny
Lv1gMAvbqLb1MaPkzwagSr9nuIKFChJ3Ju5DO9LDKeQu2Xlqu4llaSia+kctxRBQNbB86YsSWhWA
lVl+J3GF90s+7NIJnFlLTWevi32btd1qChhMNTPgk5TJRwfIx92mUFY5pIcmLcJ9EPdLAa2/mUhc
VqCVAXYnY32rZhmDFd38LJbRk/9egbC4WqJQu7bHBswSmmx9EyAN7ChG7nyLszIvADs7Fd1Jf+7R
17lwVErPyU1c0ifGHtaSWNNVIH7R3A3MyzhhcEZItnWISwXl3Wqsk+6uIjN93RBvtBjyH8DlT4FZ
uWkHbjPiqKENwJrUUuU+7iscP7gjhJXw3aqL1FM7qJuMmnI1SZTT0UxiuVAvTimMrVC7aoND5H6u
YrmyktwLdQJb5oCbQxCI5jCAtyc2BPc4GZ+tHJKp2j4xNeP7z2eoPyCyftTEN2kBrE7fik9tbBG9
0m/wYsBFosqjYyuZn1Y1oH1pjAqiWPwgUyfz5tbgZjw0r1j0eLm51J8F0ri535sJK2kaFc+5NRs7
qRewmUUx3YhmmQnV0GmI34DDJ5OaujYlTxzthidCTgtlEAiwG4BALjTaLMt8ztI6c6WW+y6WKzlc
TlSvZewS2ZZjALVckpd05COSiUvYSGvTFUIseQrV0RTxS2vxv/W11trFUQKBicsemc9zbfEXVyYf
iZ4IJCawWNYYyVh2/2I6JsTiJDti9TkeguJOBULhjMpXPt+KFyYNdt9NTbvHZ2vltCFopGfqTJUl
mfV4ll0Wbhz0O0HjTrxwRsRqJ/Itw2IDj5iN05+KkPAWtLIfqiXa+0z3vT6eXowB1WUv+6fGR+sJ
Daje5gTRsES3lzGa2Un5FaQEAesEn6VhdWtpdzcBM1SAQ0fHGCWYgM2t8hv/Zv5FU3zbq51C+LSN
Aqa3id3IESZUJXxaHYROJ2ykI2Ez50w2fezWuJBQ/ZcnMbUsN2Ou7zEqKWbKCpNzTpTa9xiYH6r+
24/zN9YzhFtgFG5Wt3NjqTjj+ODQ/gfmW7xb6NZGTVFQMDLEvaZBZALuoQz9eWDGbJHiE4e914TK
m1ML2+u0msC1KClOTP6kl8426XiCmQ5jL1fVqHTocxD3UrHS124x9hEunhjJmtv2Pjb86cbyVWYb
tD4ih5Ijg2LcKHjBw0N+aJVU3dT2LR4XFIbq9NyP2m5uVFDhsX5qeyYi1tC6epA37jg4GoViOvPb
B6ewad9SixGZ8av30a1Nt08TzF2x70eoRrQD3cgAOnQUavZdjW78EpBHohSEWRPutB4a5bsu+jcj
INcr9U9JB7dSdN+DDaBfxkDwsCsfW0AB8t4cfH9zC/DDeOp92sMY9wYPgc6HsqjXQjkdRkl0QRbH
d4oocc83J065uSxWBVSUtdbT88nFE78p8x/VGD7bXqVisYadxtqzXUy3hyL9hLtBeiXup8x76Yx1
Wd/zF8WcVWEM/GKm2xALXMiG60SJd5lKoHPtG7dV48Q3RcO5bVTrgH/yaiod6IEMwbXKMb2wHYZz
aXsG7Nm1PQrSNrqPaSou3GFjqmBjJUrkc3WRwwMpN1O8CHZb+g5C2yDIz+V3jMiKViF+0FXHd8MK
6DUszIifAE7SoOguuYUyV/kCax/elWDH9FXF2kmc+4Yx2zzmX1Iu3iyC1qhuINb1fCuaOm8DZ24u
0fJggr5lMGlvrpustCLKCOShTCz+2maJoPHHXQb9EU6uzlpKsLqtOLj41/20LivWYb/UHuMuijkP
1JcGe4m1puvSDYydbVnmWszOSxCFApUbmHbRZINX+zQy2YAOIl7VY1Htq7F57GU5b/XYiLy+Ts8j
lDFmx0znjDqttlw8BBvbXYKP8MislkkcJRxrLCp9bCpAhz2jbrpzX9r3ac4/NJ/TVVZq9bl12pIM
743NTd8u8WRpGW/gOnap/QmQH5ixDcfPodNwEZeM5eNOezYsmIVl815WOLmg6KIUyjynlpeMidi6
nEXjUrR6PtLBnhErnjlL0MbwE9fT2rf6lvjCm6Tuxg3G3zAX/bMzB6fAolehLdskehm6g5KAx2jD
jUb+AEXO+MOSi3mUtG81o76rugQYxgqe04n5p+C+FOAgXSvT70h+cOwb2jkyjX7d5lmwUVKSESrN
/pUmHM2sfR7b3l8JbJBdOamubCbWZ2P+FqO9qw1isuNfaXGCzln6VY1oa1XZUvsphBjlU3AYjPKp
TiBTtJxcevOIjuPg1DB8Aj/0/KjGxaPTV9IRX4vihEIcd5LG0Q3X1+VRh3mdMn/x+sDaO1B+bhAq
PmlLzHhQKkzbC/4BUnw3KWJLdEQF4Otm9G1MbeL00bGYU+uSjCK8QG6sYrr0BtMDU/hv4S0MFFYV
1x9mr9Oh7vf1aeqSdAstYz/1/oW4EKQvYBGJNkLVkRwzmKaXLDd/6nk8CdFdqFKxLQ4Pic8enJ0K
hKBmk4iOs3upzpijXKw4FJSzTQZyYuwqs91rIzno2figTLN26uAC6fCAN0W0y2pK3NYxfvTE6Fa5
1bwoRTuDcyXcDPi/6SgzK0hPtR0eWmZpYG4fumjbo0ZYbBza00ZpW2fdzIXriJCzJbpLcWZwA9b6
ot5iq7SHM8mtPFF19P3le2oRJ+aPBonTyk9gdh+JSD7bOpw5+/XtUPG9iIjwQvLWN9bcvAcGIGQc
L3L6mAmaQcaTXtiBK7AoA2FgYmvyb+7rfgPxiRX2Jm7jJ77/e/lZl7WzDsALgGkB/RtHXSkDbZUZ
/IzNeN/o8qdM2xd7ah6YQviuHiv45EuCsxwcpSqfdkBoC3uHOapCarAloGQTeWCvumyuaPlVps7S
Nw4YpX1q/mC7VQ5PbJlm5S3yfDq1dE3szr4fLcwfbiZj2kquoDwothkLt28pr0YX/WJuloM8V+O2
UKG1IX8P659cNi/kTIFG58WlEhvN587Jmo67srPLRI/7cf6pJzbc9NHr7AhKnSpKchnQnZZL/Iwy
QbDztW+p/zDQtL1wdk4jlLR1rmGNAPU6qlQ4vU54M5qztoqj8FQWCqmVRna0UKsleZVt28lUPWhz
JtXF4Ha5tdWGMcBtrKyIYKnudQ6MwxqXfyJuaprSAEUn6Y4hwmunalnht1MZ/4RFtZhOtXsjV/i7
SeUUFigO5S1N2JKBNg3P2hw6B5ANd2zIHrfNSPNGmT+GZX1rdARBYFPNrxGthwyuqw1ajt7bPFkJ
rVDFuNyNJpXgKiM54ql3B/0b07+xZGI1MsQYCXeCObWtWqX0hvLSzqp2yLN+M+RKsK4SirKy2RW5
Rt0KJhzlEd/emHt2OJ+ijAXID6vcU8v2JrAJbg9UYhdgHGmO0nhOqiBX7l/TsfbqvqEEaINbRaPo
H/LiO2CgV8WEUTqBEq2VSf+w2uoi1HaXOenktRr1btomFniQgVgoxZHFH27bwPgsxSEwWDXJCZSM
w34dOA6FMJG5984PGSkfgF+isp+ZoGxHYuDQtBwMmtIwoIwYA/2CYOUSDuolGjrYHtq+DNJsowEP
WJl1O+rOQuWhHC0rghQnuK5lrb80Y/QIw5JyFB8qs+0RauTWOZ+NB9+I7wVrysaW3Tap561Tajc+
d3LEom5XMCAjmtKLY9BIEjvjqF7p1WisoVHyzA4odkp4MU0Gao6WOyrC7dRrG9m2VCWAjQ6ZBatS
SY9irL/9uP9OGmYV8bzSqvu06jouGiR/fvGqh9Z3NJo/XV/g16+vDTUtt5jfMy+bMFao6Nqt8BNI
loF9mdeAZ8rFKObH0JTPsRx3qm7sq5BSVWn1I/Y7yD0EHJ2OG6LZ2N3q+KsJxavUkhsG1hC9IzZm
xR1WHT7rHNvA5FMYghy2ZA+oe2dJkLi0LV5m31nX0yy2Yas9OeSwVpXzFnYLIz4Kj8oAkQKiHSkQ
2Xg0M3JPCx2AO7OfVFzcOr+4YHjUw7zqH6oeLKYNEMMW0johHCPQzi/vM4QMK2eejnnnrKPZJEWJ
XZiYHA18Uhiz2hvTru8NM/uoG7LKFFXitQ8hTe0fHQG8bDjICkz7YWg1CjZzzZLLBBqPBGi44ikh
oBO5CfZiplF/5Gq3VmCpVqSGjpF+sTRJZii+gTGYe1f6u+WWx1zgZc4TcyXCHG06Uh+/Mu8qozmb
9Wi7zBppuwmtWymVcZt2VuPlcHoGG+bj2B70jmlwwDilVr5wciDqEWx1NdQ4SMJL1SVf7cC8PE01
+lK5B4JnbYy0kvvavO207jlTgcBwRVoU6VsFYXfjWBQlFIoDapVlDIifVITthBpMgANUv37zXtna
pqvFsZMSP5SSZMiENRtDC1kAaHbtaShFe9KKqDsBQMyM9QZlB31kWDVKOe6zRpT3sVCSe9rq5efr
hqJB/4hPEbdNy8cL0g8Dza1Ntdn+8zI7KmPvEWtYXa6boAMwhzDF29+DxEMQs47bo2fOTXkPDlPd
Qxd7KFXMO66bDOJdz5Wj7v7ssOyVEmC64bcN138PBJCOSn/Qlf11P8jW491YEV+/HPX6gLZkFyKo
ZGzNb3bd1lhN68KwM7Fx+d+2NLJdDVOfy3UPvLsm2C4xgLaZDBcx9v880Nvd2SIfbv6zXVAbYKUz
MND63/5aZeFiIY7MSfXz380p0WrnAIbR9aDX7WkxET0Vmrf0IptSr/zbmEzPx8qHOFWUQ3tzfWo5
RbJkwM1eNMbdo1MH6UGvwBLzYOi4c7T2HRkIbor8pnVzOZ4GlcX3+tapdho3gKy3vz6NUyfeImwQ
6z8HDvzhSFYhoNnysXWK61yi/dn1+lG2U74wdRGn6ycNEZGNs28HABLsPnRVtqOdVtzr0wjl6Wlw
9KesUvg9VPViVFrzcD2OxjuBMurqeD2QmUPqq3LH31xfbWPTneD0oqpJi7vrg5lW9SapubSwygpD
t7MKvC6GrHGvL8NoLu74wGhXk8HMKr7sk0VzCOuKodbf4yTNNNIP5FtACn3TtkZ0AWIPN8UwpreM
4BfmQFneYVEn10UQ9fcJlprrBleFh6muLNdHffNI7VW7wWClzy3oG9edObyEM352MjXlaz6a+SpV
uuJd1OUPobLIJev8xe7j7Gssc2SDsfGdzxDZU7v4bUcqioyZChOOwu3VkoVjVm/9kYpmVR9Bq6Dk
ZrjQCCuGfkA0MeVOz95zsQ2ZhfwwiDgY7Vx9p7W8kzD8P6MhfrPzsP5Q6Qmo3hrnTWd2u0ridNpE
ZUA0iqNVd4TJ46uZSpagJXD5ui1ISiSVs0Lx01fV3fUFLdAki4Rfeten1xfqCHAoDlKFcodD/dmv
DEbPgmK2vj5tlwMUUre9frRx1Pv3M8h6LqBPM0czh6oI3bmW6kYxNFyIl32ux3eYCW7Hyuz//KrX
F/LG77Z5w0zrusv1+KOiwvPvQ+b9RQWfDUX6bu4T4iIZgV5IC8p2XWXGRIKW4YnLTPFaZYwfMDGI
3Foz2/csVc66WQ4BM+K72fbD3yozPyB4Oy+DpdtEILfIZgeZgqo41UHJC+Mg9cHe0Lz2XP+Zzlzc
6F8Hv381C6xcQtNDPcAXNCfzXS5L62209MINgmG+d7So2DhWht1O1vQ3sPvtLanN/oVY02ZtVIn6
DKMwxjApvK3U5D6fdf1slBlGC4Y1MJpgFtglYXXmxGFQFBTJOaF12hp4LZySRKTbrsIlJc0ZcGXJ
MJ0S02i3Rg6rIBcM/zuhZSetm/QtzjbBSXN0a8uFIo9JghCgYMHlKrvJIZ1sS6T9O8OMwzuqEUo6
TVpfQXqDr4T13dKHr5o2mO6vu0bmrIDK/G/XsW/+s6uBzPleJeN727cmq2+XPMCeio9kn20HH29T
3JaBM67bADy3fVUOoTcQF7oua5Wpnz/cZXpDsnLsz54ezcPd9YF4Weka2Elsrk+1ZT+tR4kbGKW5
LVnaCO6OwbJx9Qn2elSNf94XxoDKtu7XNwzBv2fS/DCqAumH63/blg62N+iU6AbtXUGKChzLATEw
uoQ7A1fhNaSd0btuGwrbv6O6h6OP4yYzIfa7bpODsR4m7Jmuz4bQz85YlO2uz64HQp/m7GLS86Az
c4zrgylMn+BmrqG/2+Bz1oxyLX3f/bsf84+1jrXd5bqpdOwcS7d6V9REqI9p2q5VfYBdAYDSbpRY
8N0RBxl6qBHRYypzApalNxfJbQEiwLIRbDJx/zxvqhoDPnDcP3ten2KcD9S0PPw9xPWFwgzai8VI
Hc9pGxuYoblo/qTursB9rqT8EpyY/5+NgWmpO0UD4r++8brj9eH6AjpUxsHLm+e5hD6eONY+WBrQ
KqyNcw/+cwmyCloLroHvoIYNQx6zuNVLjCrMGT1O0TFwNGT+k+uFcxcFCG+cCjz9uj2TzgN2H+qD
s5S7VYUsRgk79s+LQ1HiCmVOpE37U1551+1dSEc0dOULUxyJOdFIvGrM6DIziZzVwkE5NJKzaXX9
sZ1ILs3HHitzUzlcN9VxwqvX539+vG79+3rvIFxLM+X3P9uvT/+zzdRtbZ9ViTfYYKjkXk2HUJ/+
eVDV5i7q+FtnAV88C6X5qsWID9QyKd8Z2n2borQ+FJk/t5rW7oVliK2txaHnZAauH3jAP4tCY3yG
wiPXbdbTQMOXqU6jFxIvCTVmwYSVoXiNMR1sXLb8KTbWsMJZ//LxPFVV9jOVmHp2jf4amI0Kg7Sw
6dgH5WZ42elaj62oyuh+pQ5GsPOznNa6Rdpl69lH6Whv5JMr9xhmF4dcx2YwkjOEhLHbVFmZvvQq
Q7RJSbWNgoTr3fJdDpB53UtfB+WNVtXpRkUgti+6IHu2p2kPGJl/aINRoHry/UMW9vG9L4Lf68fN
us03WI3FRRZZf/YDpgzj8obl94BByUwrhhuYW4HYYif5GWNJero+GPnYnSrRQa81bSwOFLr0CoLk
ydAjMa6u+6DlXH6Epo0GThz+efrvIa67Z2X5kmVpsft76NSAFiyUvvW6CmnAOM57fFuc8/VZniBA
kz2299encQ2LBXrqfrCbs2Qg2O4bEBDYYWrkFpVSv0w9c9U4F9WbnJlbR2PafBRp9gLNY/giovnU
UY/+NL2FJCsPSLAv5lVhIxNYKTTyCxztBOhbshGGjB2IRW6foRNv0Skv5nKFrHCY07VyFREtvb0+
/ftCkioZOcjwLHvg7kv0rPTEiBsYUh9tK6ycTVNC8R1Gq9mHRndzfXZ9uO5iLvtdn1aLukgMAXhZ
K++iUVX2uY2uK0OlTpfeY6KgI75aR8vL131qxVfdNAUTrU2TfbitftHSKzd/3qJrqVvrgXn5szPf
01kjWcKsTXmHYIiD/PsZf94/+FnNmcVnNFAKDmPZDhu3hYd9HyRZfu8vLUek1nB1/t1mN127ToDA
oO5gCYdyRb+tVds+VnpcH9GyvNATm48qsir8xqzbspFYysbwySUn4vH6oomr/RoeSLlTS3iCbW+U
21zCd01bI3iK/EJ6ZY85gh6P6KiQdxKe0yN1GzPrcU5h2ThFoPxsmK/5P3lPSWrUrfmYcSwPgmxy
HE0jXJdxioAIpsADaKY3cqxbwzTMh7n2AU6lToeJyI7eHFN3Q7Tx6vqqNJh0Tq30j4znMRiNovRc
NlZ9ljDWGKHX0Wcls5s6j83n2iglmooAO5A5i15KBQBh2UH+v+9kltoAqtvhJ3yRP++0WLHccmr0
W2ZLIO6ySh+HFIUSBp7RXez7+EZpbcGIJJXbYbL0Q8w9AjpM1jHRjosj61u7nTJVngX/H08miXFX
pMTfRaoiH8fFsgg/3lVVCXvbdP48rbIlg6GTk3Zi1JkCXOK6tWzKYfCfyuXhz35tLQqyLZR/3nF9
pZ0mEpIH4RNBiLidGbcHI7G7t4wufCgtPCsijN6869PrAzsIaXX3VPaLCgjjob87XLexgyaAA0FA
hr3vdIJk2j44WHlan4ZwyLwkS9tnPYq/rl+1ZvxG5hB+x5yrgOkTQRfLe2ysig5ieU8qwRTqWDTP
s7GMD/6PsvNYblzZ1vSr3DjjRjS86ejbA9GTopWvCaJUBt57PH1/SNYuqrRP7xM9QWBlJkCKIhOZ
a/2mc3/o6fWa1ImVO9VOfl1TmOBSojjdQalydko9ODtKntS3OpWCRBGm3jLi2VDihk1XKro+n7II
1uZSEyzjvkgaTAp0eHy46t5V/PWoPOOjPniIMNwZss0xnRpuhzoOMAAG9fo4QqRdND2O61XQa/dZ
qkaLwAilF0jyx45v4XcjaE961Wkv8BZSyuLV34a6SXMUS1fd70+5E/wa+umu+ijjsZ4VEWnEr2qZ
ak+yW+aPXvshCNqvSmuq1x7F+dDz+ZrcybtVVbqAUMaixVm8knuesTD+KYjK+kKcRgqCAMF0yJ0Q
hUn7KKPbtSujab8mTlM0aCU8Vf9sFTHK8OV21EhZO4O0TQ1vB2VEX8WUirdU5aWtaIf4TvJUNCpJ
b6OLPI2m6Oekd2JUYyqNsRYDKtEqTsWhsA1qZVYT3uUoZ/waL3oGxfvSOKW/G5jnTx4/jXXck5hT
kiI9uamSnsQZq9DnmmLq9tbeu56ytjUK9+LSP8eCNv01tka79w6NgwbZYdvbi4OB0Cffo0RfWEWC
dkndwP0Wp7cx1UC54/MY0W3KBmItLcYyATBD71FC/H2XprVMfno6VSUQX+JMHCqPZxfwJP/u1taq
9lDsb3FkjtEyTNAxExdDcUSp6dN9SFdSpKkqk+nKpkb24R4snKxZOvQy+JocrhZyfa0TnBAySE+e
7KenIh4sOOKuNncGNfnYsa5bBPxurbmmWXMqrdpcXCgOSCunp2pdTiNFQ9WBDzNZcqzgaSQ4zbyM
lBv3mCEUdyKEypStKg2lJRGqOpRRCa7mvQgDM5jzgFQfc0dVT1GiP4rmLkC7tdbxkAuHdHipFEq9
bCGsjeiVDPmIk+Z4xihbf6jS8XprJ9abXRc2OXpKXETFY1igK8R+dHpbSoyaYGZI2qHDV+lFdXEm
+fu71ad3yzLMX1JJ6l9u71bcMuLdJhUCzQUs/ZVQQk94XCzrzAMXPYmlX9XRJz31W1hUPkw0BwiN
6BUdYx8zs4s4ltO3WInTtYiGpNgxVULxiZWFE7LWhRYYBCe03fp5RT570VfWAJTJT2YuQgWHjKUQ
1kmuQfmhRD5LjL5eaGk+2OnCnnw9gpMhVcEJvJnH1qI7R/hf3CMgv2uk3n6RVV5+cHpYR45zKtro
qZqaUweeTRlRTq+byH7pay2ckYgP7kVvbYZ4YgzRs6eAnq51LHb6TrJfSkhjy7QM+6W4SlU70pFN
GB4cKXaex/BevKQttfI9Sq9UAKeXcsOQQm6ZSisRDtHwNuI7i4ZVlT9WnrsQL+nU1MaUEefrpo3V
Zx3WWBTY+zrWqHjIMuRijKz2OGVb+64wqL2EiumCC9UfhiHWkRv63d1LYBhul4zjODCJIrFv8GjV
DFgnfvvg+U37gNESqcMYcKjrESJ5g4FMN3y9jVAa96kLtXgvxuN6Uq20FqKlCMvphlMVd7qXuKYr
E2OGpoizcjRjVTdDeexT+PYsAIDalxK/VhmRzEYzve/+ufHb7DseTgk4QW/yGtBh2461DdG/C58M
s3p3NCn9Hrkq8BezeNVUo1jUKBPek4009/moFHggOdaXUCrmYmhhU+dTO9m+jDHecIMc8CQxyu4y
5k57J17PhKQYt2bx1c2BKkpFz2JMioxdBalykQWm/QJwYC+G1qH61toyHETVVHhTZHTE35C5XTGz
2Ef99TdE7KGuf0OWsKYSf0MJa+gpSIt34Lvt0i0ifRnL0bgGHJDMVYQ9nkTYllE6V31ZfdLr6lfv
6Hjah1CO1GJN0ShZwnamTqJJ4bOMT/pcHuTyABi+2xRKVK2RTUZHVAriuYVu3uswtC9AoPWfdrWr
Ymn8URdME4iQhxDKuXp03PJQkc/MGgQXOi392iWFv0IvK0H+Lu7yezJzWEZNZ5/CBpFnbIb1esY+
gNFF0Q2wI7CBduvEPMSKtnB7KbinbGTPYvKuC9Fe2CpYIIjO6b1mZIus7rCM8Bqu0JwA4xent683
6DaapeOqpUz2epYl3+s6WNApKkIPFE9WDtfOtvSVRVm2KBJMHWKI6HVaNdtRQEBFP6RAhRLYMi49
Y6+T39yb00GEftyZuxFzSRGJdjFCSagfUfSxUKZOQ6jv07VdhseRbyRLH9ebmRBgh+n6lCP0/xB4
ACYrBZyFEEK3xurJdOzogXK6f23PY2vWKGr1BbUN2Obtd9TGeYYBfzl7ue6uPaSDVrYfpw9RR5Gj
luT2u9bJMwSgm68yqk1zZByVA9KpOKA1cbDsC6l6LmXlySujDkkdjLKG1HkxQjxUQsWK7pu86PAA
0QZU+wfvxB4DMnbqnaGVd/eaWptnYzroKrhFIzsPYWBOimLNHgjmDv4fWMtSj8qNOrKsuI1vqipY
yjVbNtEmLmt9UPhD0CQrEYoOOSh/IFtvbG/DLJBUVpUlR8ib5jku3Opot9LsNgBlGZZm4fDtdptK
s4pVPULqExeJjqYJ+nkU+y6UC24k2pQ67TG7DpKNCNvMNZdpkIOGkPHGcTzjxWZLt+scQAAirIbB
X6BUI69FaEXZU0256wSZyn2Aob6s6sZ4yQcPAptzUfpQ31O6QILfk38Cw5JXYZmzpRFt4hAEaXUP
5wraMmPlMdOW7ljmm7pN38ACQz13XHWuyHZ46YbUOOnqe0NuAeIMdhUbZMygvE6dWZlFF1kP5LlM
dWgh2q4dbv6mDaqyExFSisbJSd/FcNESGIq8YdH68T5hnMmgImppUVptC5G0rt48OFTXe7C5AK5d
jG+QX+xZ6VCZDin9K9MEFKD3+nCLXPcaibmqR+Xi1tf+Ef2+Tkxyv0eK66g5dQ9qR616mgB/j7y+
3tQ3Ce78m+uc3gP96HUbrxuiPczGaG9E7qVJhnaNHEu0v7WLs2tb0VMw60A2MPzWnJbM9Hcirsb2
W+wBzMefYe8mRrYXZ+JQFQOaKmrcYCD2V4eryEH/IdatYJ3JXrINO3wor7e53aGtpGGhhJN233R/
cRD3YlHQ3v3rv/7n//nf3/r/5f3ITlk8eFn6X7AVTxl6WtV//8tU/vVf+bV58/2//2WBbnRMR7dV
TZYhkRqKSf+3r5cg9Rit/I9Urn037HPnmxyqhvmld3v4CtPWq52XRS0/GeC6nwYIaJyLzRp5Mac/
qmYEUxzoxZs7LZn9aRmdTAtqaGaPDqm/bSTW2qnatjxggNeKIeJgJ4U9S0vwvsWdFHQOCxVMAuKl
F0b6oRwN7XpIRuWgM7VuqQ3zWaOWpB9A5ecrSfGau9s40UHNDQPNLEAyOQ9Iihrpukjtbm+kSb8X
Z9rvs2kEyikpyzhwpz5bk72rKps6aLJzHgCldfXhQ+Sk8sbwnWH5z5+84Xz+5C1dM03ddgzNtlTN
tv/85ANjAMfnBdb3EhvXvakm2aFr5PiAu8V0Dnu7or4xtRQLY8CZDNhGj3TIdPjVHJYOsoFF5e4l
ipvzRJcNBG/66uwEVomEAm29axrASeXWh9X3V5w35bciLhvcZ/znArj+MaAa/iyrz3FUN08apKlL
BJZbtNpNHe4VF4qhCGOFokqvSYjnT9cYcA8WXlyVkPcb4xmsRTwbrTTeid40iz7cv88/3F/S5E3X
lBAtXQXXU9etEeuo2j3Z53/+oB3tbx+0qch8zy3dVqB86fqfH3RjpzYLVi/9QUakQy+Gz098wl7i
8KEaSFlA7EMtT3zGt+4uQxa1StPtdZxfNTCF0RHd+vpY3pPWgQ8b8YVLzKHBNHNqbO0JPyxOXVef
Ti3116jcMH+0BeuuwsudDZpV2qK16/FrXd8NFfnwEYOYpZyozaZJdPvRcJWT6E/Y5ZAxV3OYnK55
KJE3nlWtPX51q+ixJ8f8yBzw6YYx8IOL7GgADWd9jG7paPSn1rL8+6bL9yJCJHA4/WpvT/g8o8DX
5ql712ooPwJz0eaufhvCpbWeXi9VJb2cj6xP1lkIysNHOgQJ+6C/yG7xOPSKgsFbSy7Jrqe/xZNe
LWsxNIb8JqP+vwYsZF5DcwgOKRzWB83GJCjIjATDVK7+d3edLi81tBD++auhGOof3w0UdkzFZgI0
ZUUzTGgan6Y/K5FSRLSQ18j5f82SoTJ3chukQFwCheP13HQNYwf6Wp4BDwOlLrquA0TX9VAaGO52
UMXLysd0MEnjhZgwKR0XK7v2AU1Oc6mLte0qkzACF9Os2ULoFr0hrsFnx+mXslVmBx8ax0GcNVXz
VFpNsLm15whEX0d0f3WK8eiA/bpIhA5bkHCsLpmasoCLArze4EC1yfhKdj7Z+ADj55pXDq9ON/IU
knv/EDnddZg0Wu0+6VFQdlNHvu+qUF66BvIK9hSKNnEA8ougj50o1zYR3gaLDtF2HTyNu4W3O9vT
nT/dVO3be3bX9tHp64NVqSZqYVSepah70Us2dDpkh3uMkBwUb6cVmRQmr5VWHgL0cr42DcuiTerV
3sVlJgWsN+EiDTDKnSpv1emP1iojWVdDqS5EKIapDkTiXGnJwblo8vCtTk5taCenAbOWE1yZpzbv
5a3TZJZ9p5l5v9YSnmJiiDjU02DfzJ6aLpO3t/bbWHFPUqjcQDKy6/1CxIBRTvLLmTnG0UWLBmXe
V/h85I4RXsRBTYIvY6IPOxG5SIuf3OhVBOIa30KFGjxFdXdr+3SfPo3kxT//gAzV+NsPSFNhNTqK
wiPMNMxPk2sE9j1x/Sz/Avk34aGf+nvh3UNynsJU7jhzozJS/AF/2/186hZhnRtvFdCwHeqrpBec
I7Ij7UUEEY/HuYqY5UqEUt9QNnD7C/OFm88Afv8oMsu7b0vbWA8KiFEXqesOM0GQthrSyvOuHMx1
ETYvASsAduooi9RMXyDFgFsARdde7JSsiWgzlcw5hoOk3DOZrUQ0DnpzF1O2QJqlzavLgIGPDvTZ
0c/gdxfiTTFtp1D4TX9BgqZ9cLPGP3chSJvM6x7EiBJxazCLcbYRYWGZ9rYr+OqIEH7dxBcNOsRA
xvQeY8N5rdnDwcyH4TAWdY6plC8jid0A7/dtgNJz0VVJ8hcnt/X14GA87+FCts4GHCi8vlcuvlUh
/CDHCgW0AY7/dBZObSiFqHsSGMqwsyLF2SKhrmzV2D8J+IEAIgjkgWi3whC1PPAKIwoSsR86O9uM
rNMoTQwlfkUVeb5lS25ipeCMtWOtYG78FHWLGC1+UV+p1TTa+A6mmDx//QdxQLb3HEVWtRfRbQTk
C/9BXPX7HmJE4CHopfGLRwfwr3lRTHbQS332nd8/NYvQalHe9tpr323KFNOo6HOb77c5VZwV+r6t
7NI8TL9vMKfRvWYBYXdoXJuh0e1lJUuWnh3359byAz5UI3xufDCBeA1lX4ukPpFydX+a9XubDiZJ
bSClmTmq36ta+ZKaTvrmgUifpaavbXM1DOfqlH4b1NDah1OKLoB2tUmV6GwjwTLix0yb6EjtB9NH
l7CVJVLYk6nsLG1Vb3VbfvdpvMxgCvItONsQkL/9Pom98NoS/nUyddWKdZR8zIVNObb3EusbxO/K
DpipAbldNCKOwpsoajdfgskIzkFoGNtcBjvnNzV6phU6IHNcPB0KsEZ1YfYpz+FwjCV7VbC4uL/N
fySezWUwMidcp76W0b6NsZUSepsuiGC2jMAoXL15R3ceyT7Fiy6G7lRbSwbPX5Rp8WXKQ4gRWaME
87osETRD0elgujoTQWGpG8nGxFdlxb3LkxRa6nQQ4e1QFvKq02J/c2tqzKhbaUMZjM8KFKmVYXkL
XZf9AzU/dPQtTTvZUojAD8Lsq9bSYepkdtgu/cKUZ6JbnwYGvR/ey7J3kIIiXNkB5Dyt1fCfi0uk
0pM0RUiClCa0Rb48ALBmleFaL4VlfENGN/2RR9C0HHCCsHGHtVSU/XskBXgRNZWLC7COcG2blQ8Z
WnbUBciCQKF/wIIiWMhNBOVs6tSC2iKT5yxFp2jCMgiVeDPPNyKU5LjbGd4ka9JFdT4bu/gpnvK0
Y5Gn89yotGqJQV6yCDBq2fkxCuSybqImIE5FozjgJIS6+HQA1W1kd4iO/RouGkXIdGuubL2nQub6
oK97vQy2fhC+Uu5xji4U52M7nZFepPQW5cNCdHRR1q/dEgsJJRkRGXcDphW7H15VdVkgIvWSt6q7
83qkKoHcgXLXw/F5TGWZL64aXsTBk54aF1iv1AbRpUZvc6cM5Zdbv1ZCIO3yXp2LNlWuvtpZH7JQ
sDpc0OIBKbXOy7/WBtx0B2QhWH4K3GQSuxnflOTbvxmRezICsbn+qulDdvEcdJam9KyIQsP7EE19
rDS0a1+GgMctmvoGqCs4ciYuUiFNeIJ6QIlh+r0VcZWuegvJd/F7Y29YX9Kq3bl6teRHmhyGWpGe
DRtNLNQBYNJW7UVW0k0cZ9Iz/oj9faFRge6mUWHe4ZRT+JBMp944BBvpV7lyRw3UuRO3VrM4Pil1
c3018ZJt12ar0gU5LMIQDskK6/rwDp07tIFGldyKBYE/HRC3apEHWygAZy7igCjVoc8zAz3E6mho
+sgunmotypi1CkOeZeW1EUgbyoRqEeExGvIIQ4BkEUC6PuVam7Jpkbojqkqi5dZ8G+oreDuKjjhR
+mmobE10/BxE/DrIIIr1PtpzDsrLP8hIgrFxf1iJjeiiWQNKiyejPqUZ7/tcUXaIP/bNjEWiNM8K
dfiixcHWMcf2Sfasctt69od2vdfCPfT/98RLtAsPn5kca86j0hfOI7jCmRN0+UVEKGi/KpRW9iJS
sUKZtU2R4V/D0NaD8ZZLY7wSYQB5DLUGS52Lu5lDOWwtdUJfwzhYtkoWLlQVuuzolgZiGYNxLC2F
TSdktXd+e+dWibwnxPbsNTprGkp7WbEfXBIqWZ1SOJeC71ZM7pEpuHlwR49ikz8MIM3N9gKlukHw
lyFh1EJeZbURdxL/kdav9yOC66t/Xk3q/2YxacmWxS4dSIaBEM2fO3U42akH3TP+gsPlndkWDVRP
qbrAq422eYUSKhia+iLacqtSmPTjZiVC0TFCqft0VS8p6yFzaunBAGyRjjO7dxLUI5vbiW4aCQaO
ngoYGzgHdM262okDSbdimRny11GSql3qWQhSIFNU7eTpIIaIEAlyrhOnt4s/XCPu0w/l2z9/XIou
f158WzyHUBs3HUWHqvP586pA8wBQ0bo3Ffk4kMoKyKFpPaFMB3GW+zGP9UCuLyXUzc2t2HetBdqN
U60sCXCDKBCKymGiakCVW4stUOaxGTWV46ezVo3Va1v/++z/f1ynlsva8MaVPGFASBnYZE7McCe2
xSL09DDaiT20CCOgyh9C0XsbfLu2zpBe/DT4FnpVyQuhejeTe8W6t7MsO9oDoqkQfR/EAYYbroeO
pq2MwvEf4tFJjyZSSzpGZO/wfiU0A9Ka6kGrorXNJtK39Yh9gaaB2GtN6o53Ff/t72aEMFsS9+E2
V5iSzRxNPrjZ6as3MOVLfq+sRJj21qOUWek5Vcfi4ssaZS0tQa4qQ2hEaurFNQxHRBA6d9h3YTs8
a+mPMBnTV6BaKZgxe/pmc2upToJ5ZsvVVvQOOpZhflo+wTzv2U7wDsTN5CSAFT29g2uoTzNUm54b
Jy0uVWscEg+EvWGE6Cp7sTIve8vYJXHunoJwACsSFcE7P443IInagyaH2sZEWmpZGWH5xbbepdry
3z9diC3syz9//1Xz8/dfs0yTJKmpGqqs6rb2ab4YNWZNCaT/s9mz7HjWFVtfVn4IqceL503buDvJ
1Nyd3xZnH3mTlYhEe500Ft4lU6+IQ8gGkN5zbd11OqUgNOTvUlhMCIlAbgQvOFYbrTX6S1GY+Qnx
kxmixcNFNAHPb5ethHuQCEWHrjoPZtmo96LJsrr2vsKZXUTi0LtKjkIiWRXQ+s4iVF1vSfXPWmVA
5BB0yLUXFplI3svgQgxy3y89wnbkU4anoNW8TRFaAA9aRAFXOn61MJotGyQv24XrT178lIM6W+l6
ufMapE4NHkurcKIAgHb8dYBXCyE6RsDh1oHwHiD06QprukIMTnPzXdFckwpYDqSo9ZpiJ09mmvXv
s1L0iBjvaNtG/dKCiOOESzFQ6uUDyvinT3kAEd7aUDoegTLci5aMx9H+llGosS3fIeeHxAO0G1RB
bekZP5kvOnP/UURNfcTr1n5CHSU5y5Z/xCpSelYbv9/J1MUgzTXSszI0wQoxkUXVKTzjCiqwF+bq
8FzxD8G12XiQQg6F32XUX8JiJ9qS3FlldTKs3DBvd5IrNSh2DO3OiVU7v7vF4uw2xp5Gi5Bt38F3
ooWK4dT6uonzSV5sfTd/ulVPxJnuN1BsMxxlrzUUz6k+jDMyUI/IPY0sDxT9qFDJmJklKyhtCsVB
rsHdpnp+zoCcbofSCKy7usWhtET14NOwsECRXkYumJXi6Oq7qCr9ozig/B0d7OEkArKBkDJs3X/O
GnXcpGOX6Heixwpsf67oCqoC06UOX6adTcWAGSe8AMwB7wzhQ0S5iUSORx5SROKQxE6xRBiomLQx
wos46DlkzCZHvC9q/X1aDt8rt9WekOm3RSRqNKE0foj8v6IKs7SnKHI/9LVups5JvSZzLzfHLZIl
8lac1V0/Xs9EWzR2KEd2MViHJi62lmFjGJEprrwwrQbFn+s5ukTRKkG1F/HDVt3YBQj4PmmQg0fJ
e1VIg3toumRcSNQmL6gnBnM99eun1KCc53Zl+Na3wY+Q/eQ3I1X4Ovfo5iCvgpdOwKajQrDLirwE
nlSMz0sh2e+mX/1EP9x+TZ0MU5FcSZ4ysvdzF8GU/5DNg+z154LC1jRbZvPIpMpkSvc04X6oBkam
66ddUVlPeGfJd+LR2+UNIH20J7Yifd1LyJMCEoq34tErepOg+tUrK+iQi97btaIXIe4NYov5+d9d
f7vAV2sPbEipDru0wOEjrZHuSizd24cKCgLizGwwzWYz3KpQf6cklh060CnVoJqxX+6eckDVM3zV
uiedTXvTDHNJUo+6HuQvox2M297KZBSfCMkUygvbQzdBhKZnUbQt6mI/1kr2YhjZDIYybC8D0LZX
++Zas6tiZbSq+YQS3UVsBId6BLZfB9UDnh/GuvKQGvLq0HpCG+MSSGa99gxfXyNYt5WrLH0zJOw3
qL4qe13DfQjJO2PhZGb7DIjuWWS5fw9NqvTXUESilOtQG8nYrMuluVGr1l6HLzDOsYRA/TBrdqgt
sNhrMG/aq2qY7LW6s9/VZLyY/CjfkUz7Yfm9+QbVrblzEnd8cakuzXLTbJ+Qh0QdyVGbhzhE76po
SFLIEiJb+J/oxzQFitRZpX8AqSuv+kav781Ot9aq1DtbxwZLrkkZzrFdJ+/sAr/jwcRdyAmyYNX0
uXVAJVECLTKMJzTmvUWWdc0lDbMYPqxdP1alyl5eTbtnJi4N+YteeQ0s5M6rvJMgHo2v/CXlNxYA
eygW1g+jw6O3yfytR9FmXXT8OS3Q6+OQDcU5zYt39JAU/Hl1GeFBpdjCj5jAjt2daE/62lqV2Hwv
e0gcb75nrBES8x+75tjz4wZQMYRrwDnjGSNcpISqNvqmF4iLFRGWawUU0sZscqgBsbdUAU/uEEUE
OesZyQLzXu8l6sznzhmbH1IULpsGfTczC9X1wJ4GfeGouSSZqy21Rm53VjhETIheDmvczx+wfWW6
RErp3SjGpZIDO0HUHcV56O8gICXrehAhwkEwjEvDn4sOxVKAFIpTOQk5FYOup850OdzVdBcFH24j
BttBjd+NnMUbVXIwXuyoULqT5mqDNxZyH3byiAcu8nmSnv7Q/Ldu9MdvKQ9mapKpfFaLMV1Df7PX
uuSpJwkJ20lDu3ivvBJgG9ektv2zUeXsKU/0aNnw1dsZWt7tJSW15oh09aSjS5nHYpjATukfBEdR
KC1p0ypFtJfN+HBrurVXo/Igoiu9MQ6q6z3+n23iJuIV+jZ+TTSoCWZgG3NL1rzHpi2qQ53YJ1UK
/UfRZBr1toqU4YhRpv9oO2UyN7CpWInO0LCTrR5SDBAhOl/k48yVbslhNasg5KNEcdDisT6atVQj
jor1JcLM1N5abE8UBFzbKatFdTkErexUxwJDyQe18T4Ma4YW5qTzokXWsM5J0+F5S7FZLWwq0Mbw
6yDCJBr4/wFrmJM+0k6ukmEmEGxlwyVfKZrQVfuiyU79q200+aG76EkjmscFrDLy3X9YoKt/Yhx0
WzdsoCUARwx+nApgoj+fJwWgizELU2yUap9izJK5Nt92o70yybudiwlsMWKc4tj1r2jqu0VTnxhZ
T4/1/o+Rf79OjARbrz39foXf1wWRVK66Mh3v8CSgnOI2HeUV516uWmPf2+ZwEC3iMMT5sJIAQN19
6qjMmF2ASBTbdiLPIbhD1TXcPWJm4YUfOPLXpbsWkTjoFYqaTBTlTDF8AFttbTdoftgDnHI8rEzL
xpa6cY7WELjbQAvPQRo6R9EkzqSAck3jjUiH/+4gu1UuEbWCP+tUCxiIKm6kLFhBSedzeOHY5Fqp
8eDDLNuxfojwv1DfS/K8j4Fi/xiRKHsqFdTTB9R7toobGQfED/25GnvVJs86B6swb0Maw7igxZs/
RHm6ihIzezHTLrw3GnKDIoRsrjJroZZc9mn+MoxqMJMmRaq8OUhxClQVwPWcbJjJz7wzMkxesF6v
9ENcSWhHgDtatInSZathHL8aKiqCQwQhj8y0/dTk6kWj2PotaSmhINVYPphoua6BNPNw/fsI8pfo
ayDXsiq7XFmO+BfvTDVJ9uyB8wWuHMkzz7Lvgoqjqm9N3VQnaMuWvnYtvLlUPTfI3sTGqYszZRuS
KUGesjJeZeTL/N5IvikSTCwxgncvb5sBVphlUr6qcoRd/CRiCZ7nwyspdUDCJXtlNQ+C10GbBZLd
7VyxTHH9xrsPhv6+l70CIy2qKLVUTW5aIZqbQ6f+9BT9QJo5ei+Rzsds0XFfbBTWZixKo8ehDZS5
yx9zigOnXqaO1O4NPxnWfS2r2yFo/Z3bG9k6s+GCkm6Ml2HpBWf+Y8281SgoD15iVkvW4ONeK4Zx
nqmZtvFkaXjFsmtm5b1Dztwt9z1YbLzlaNddbJA0v2fYNHH1BXJpv4fJUYFs0zSDAR/lbjVuCWJY
FGHKFTk/ebRHLzofoaKN5ZsXd/EiNm2AJGEB+liJ3JkXN+o7KuyxJ5vfAhl3wBGD2KPpOeq2qsuA
N6sWLxEOQYkZmd+SOP6RSl35aBVF/p+WvsafKKFpqnIUTVcV0mmyoSv6p6mq7iPFwpppeJKNxIEt
9mxrDRNvin6R0TooG8ZR8ZYEYX5nSnVzbNHCP/eq8iLaozFCMQf3i7zEKCHvo43YiIgwqIyPoeg1
s3pXBPnZGe343lWCbumXPYIrINJmPdmONy0Z4RjnaPU49iY3rOJnZeZfEZmyXyRbgajRKcmG4s/P
uq7knSRXFG8apNV9K71UuqM+lFO7DyIP4UVt+NJi84IMUCeTehc7ergi8rJD6nYm9vti+0+Bq98H
aLdtzNjSa9gcMgpahhaurLhlZWmgBLDHhrz8lUy3OmXu1G6LeXkKJM+X++5exK6XdfdebzRUJVA+
/9Qhhpi5ySViYI0e2iKxe2C05glV+Opcpnp5bpDUBHVknqSwrc4+qmP3GQYx81xW5b1t1UikydNm
SJZzfHGC/nsdwJGFcvrTsotL6NrSawIHZBaFpXIarYm9iGw45cu/Lofc+etyPrnr5abh6T9L9EhG
bfCOaGZ3ayvo0yOiozBlPDN9LcsATSnLTFZSWaWvvmW+NS6G6EExBg8OPuaieXBSex1Hlb8QF6UD
uz9dLd17zPfqlyBb65qbvDrQ4HdUiUu0aQl7aXiQxvwokOBp6R6s0CgePZSRd52ClKFo91Lv6CpV
8ahhvZc6SKuhULXU65olOCv5+2roPh5ubUgYdgs9K7U7MeTWIcLGxoQ3py4xT7sK4LeaxGcHqZgF
yw2ZB+Xk/BYmOEIViAdHLAu3CciFncYPdK2FTbP3S/QzZK9FzyfENmhIwv6C6q87y+20ekJj2r0D
3NW8yj5auAmq1l9Vd6oB5xnSKtVywGcOVSWQ7IaH/402uHdN5OFHhO3aDm3w+lvjBQ9aO6bhTww6
WK5O9bO+oi7gNtFZnqLMDpCPNKOz6KOic+3TJsjw7z5Rk/v7dU5U+vO2S9WFl8PExTECEZoMjJs+
8XQn/Ow2y/0WMc6JxIsnGGTpOK/dO76RzQP23huW8d5PixPfzYI3ciEo+kl9dIidWNvKGjSOJFSt
B7ukij3J7/zA6YxfP/BPpZDR0U2li63AtEI9Odj2nmsfvIL1ZqHGw1tWeLvAiet9JUfayiKTd0fi
0/uJYkKSooaC/epbRnH5xWqifF7YzXjUrHxYj5qabzQXemokxYg6hsD/Y79SdlqpBHsZjf0FoK/o
RetiJFF4T6BckD7R/a9DZCnsDAcf68memaaAQ+2VrXa2/AiHICyr3q3uC0tmdGixOu/2QQ8/CVxC
/n9pO6/lxpEsDT8RIuDNLb2VSNlS3SDKwnuPp98PSbWo4XT39MTuXjQCmXkywVKTQOKc33T7qT7Z
pX6PQgoDIILez3Rl6Ge1Af1dHgzz1Hb1W5k7/ZfWHoaVlerkGidESa3oCzSInach7lBktrNgLtd6
8KXJMMHU+HpsRNMZS5j1XveApVKNtkf0qE5RTqbFm6SGkyOiSN6R+ZT8H6nRNXfUE/hT5EiKX0FS
I6LqVJoDcvkfYCvU/xc4DXX3ogvRDgSPMGOiVqDhydIbO2pBzlrPK+4MMuo8kPGaJ6hz5gy9te5r
7eXnkG+Hh+TcEtGXzJ9hfbMftNb7Xo9Kg517oD/L491lY4CrKjfqFxfHlte8VsZNk6ToiE5Nx0FM
XcL1YX8Z5Z/VpZ559/f7dPPfnn2mppEgVg3bUhxZtW7y6ApCs+ZgFtITzEVselzs5IdibO/lLol2
VVdOPup+9uRmbEt0NbF+5uACvZof8TV2MMCuDkjlFAbhkBVR+vPjWZ5p5jU8ke33pWMJbeBL7LS0
ga/GrHJrdY5HoxWjCYgdThzH+5qM7y94B7u+yaKvddXqcxQJ0hMEE3WT8d6xwS0I4qU9pUGx3Pia
DOHeY1MuJmHbFJEFBacxgpsQBIHcSIInxKFm6lSd9zuk3aKO4u90BxFjHy1MzW7HpnmgXKz/gEMF
MneTeJtEQDSDR4+p8Z8u38DoSN+4OnBC60mjtLuImiHKX2MD0WV/jNYAxao9fLIxx4GH07KhHFlP
h8tIqg/OXHR2cUUlchzsuZcYIEnN8ShwLgIOI85uMDE3za4zsJMYa1yCa35NW72ZTI6ppz2imMem
026bvSIV1gFNSaS4TUV/DhK8dKa3oF9Jju1GZvwUkxIpYJKFrxSKn++TqsjjZ+nb2rMV52z143sV
pd+fTdctbbXiV1J42Rx2SvorwIrCQv/oC25gSB1osvEAq9JYZlFgHmsk8jZjHsnbSI78owFcYKWP
iJ84vv7iuyTUYkA2B1J02NxPSRgpGbunFLggz8pu+IVwdVjrfEHA44H3aBF0xWdpiXf0+yQS4cFl
Eq+txcekQSAFSiyJSoizl0mIIZeH6bXpciVXlbon2TUpkQAAWrc6svfIEvrBy1h73xTDVg6dFoW7
MQ8dNrtkGSuXvWzV995G5CALGCgzoxicSw4yCQCiAEx6znFP7WTwm5KkYATX/q7idvgKmapfleRT
NrYRWlN3oYXZydOjLxgAuHdA+8ttVamvad27d6JLHETTSeIViffwcNOvV6o6b5KuXKbDQ9SgQSMA
7VRAyoM4ux5EX+S1+SZKD9yh7Jb3NvkxxWUN+07XOChTadcywdOqdmpiJW6qz2J0aGTjUDqPXtlX
WzWJtNdodFYU6cxHubf8c+l3j7HaUwRDV22jwEuGPa5qS6npg1WWl+mmI/++EL9axR7SjTPYzaUp
RhMT2RxlWBt5/duYXs16VwZfD4yLLppSqBwL8J8PbvZTGyzpUOFHfRQbXF9ZBZZcHC97XtXGjJTs
vNouSE6zncE7bdlhPUelxAdd3Q1fecv0FkPl+4c89JNHYww/9+MCduhTI3mc4o0mcd509RAPmn1M
ajl9jhp/qYtPFCT5lq2/vei0Vt6Yo8H/gMRHYKiuofNGfvYs1fjDTbFD2uTbhPzwvIvU5nHo/Xyd
21q4EoVCN0o0iOY63q78yV7T8JTLyjBRL54uIBiwXtpi1HApZW9s7RK3kXCCr3m9DOvii1FHJ2/K
dbZhvjMRh37rIjTCkAkJ7gs3cLfI0lbrwHP0hziNEQUHq/Kzxk8yqn6nrmy8pdkDyWAMFj5OkBu6
6fk8BEcoRQznU0xa1NYbVjEvouQA9mWqEcE4FUWFtKJkpAY4ZInRttwCvRy+23ifDbyru/zvnMNq
rO9izHUODRTyZYzL3FuTlDDI8bJKMnQyHAWyfMwmCSCgCckTHtJzUrdPIgIDaF5Yg/i5zpFWh0AS
bBWcwR6aKfkmIixk8nOjHY4597QFZuDVfTkdOtnsFrKfKAtb8ZHmisyQTsvU8O6wwuekD+40NS5O
4uGT0WJCfhJf42ns2kJ95lPrYx6eS+1/ePg4svXvz/8JbkPlR6FQpzjWxJL4VPbRDAkitdwPT6Oz
KyWla7ZBAibJcfR2gayBuRfECHHmNS4vQLoaB4uwciWwZK27alLXAOzeFQuF3MS+QEed6rn8FFkR
/h3cqtbIkoQr003JCk9gYgEyDkevusd+FyOWHHKRPFZ7kzvrC1Sel9SO1HvRkj1MOtLwKQrI2ihm
6u64b+NbkVrG2wAP3AIod86dSrqLxraf1MLUu8GREBaP+rNft9X3xG9+Gui5v5Vk1sAutMNriDA2
BqLxKRq87i4LjRxVGDu7Kx3L3YRKV21L3k7x5pLgqhTtY6/K4yEOcGQf1fZxKFJ1HuLWujIdqgo5
z7qfjlkh/QPaKFJCjHnd+vuABcJDoidon+keTC7FKb8p/NpTNbde9UHHUUs307VZ5M3ZN/NjDJT3
LU4QNZ4AhnLd+fOhy/yTFRbnTvLDbd8H5t5N4aKIA49PEIoIsLLP9HiEZlnQ/u5UnrdUaILC+eLD
N1/Wmlzu0S+r7ymJ8ShtgmGJ/FWxKiNXvy+5O0HAKuwVPrIUH2zHRw60iawH20VIFBjcNwXADKKo
k5eJhWUam4tVJtuv2JK03207yGZFV1bLcGzCtQmreM4doHt1TMQ6St1vf3jGsC69ovNnjfbUprrz
22ilM2/Sm5rq/GKwYCwMkTqvawVB3cS31whGOfsMCfWNaUs71IfTpYL8zRjjvimDrkYVGOOAFlzc
KnMb3sDT+l7Nwe9VgA6/N1F3sim2/qLkRM7GcuaI8mNPjI78Dg0BoNyGf0dAgptY1vqYWY4ttIX4
0Ht+eBaHokC+W4qA8E1dkSSVWEigGyT0hzprki3q8i+9nZ8KM82fAN4+KaUT30M/k58zSXnJPMW6
U8O8Og5GeYIIAKQfCw5e4X6FcpMe5MB7wIxp2HpWEuizMsj0g0QC2lmOOLu/dSZZ47yRy5VoSoN5
b+e8Hppq2901Zt3jm5umb7oUTt6rjb9XneYITNMG//wHD8d3OCt87WeU+94a4uo7P0dwbCKSmKRr
phDRdvzqq2ThstG6wzOVkfS+iMNndifV3YBc1pztk7LDuKd9kW3u1EDDkzVJkp88d7tzYrfase+t
jRHrPkqQZklCTweCPg3i2Nud296ydvkYfafGSESnGMPWCSKQdqIdqBYmzRWmW3gOtMuczPIL25hm
CfSex9rUNDUTQVZHaWD0jPkqcPJh3tWVlFGK09L95dTScaZx2XHZ827qjTweULYqzX20Ezvf2aXV
cCqG0Li3k3rN2+dSd7SfWYeBmBzW3zvdaE9jneSTAUC5KoO3seR3GPKmMzRh9bvTHxED7J6ryHcO
hTtinIJbyKKP8BRuQm7pgdS4G7kLklnOz/mE0XN+SqczS1dOCTf9vegSg21WJesOdb65aAJuSu4k
pfwO6XKfTSplZSS3267C9VU0rcAbybxF30IpNZ+CZugeEqwK4qmVZzLwTa9Fl1LuJUzPOIAmez+L
I61dt7757dp1DbvGOlpeUNrg6h8zLUwkQfH+RpLW3vVFFW7txnX25C+TTaAr3rELgmrtl1p0RykR
T6NcK+5Hu7TQOZRRnem8k8OTeZMlWbJP7bHe+fz8N02Q2QctG/BkHbBr7YsapXVwHw+YQiCmrHfy
Ux6fEd8HdWCPCUK1Ybhp9bLchp5T3yMWgMeAE5dvqpse5YJfOnZm20ZJq69hib0uSL3kpFF23QCk
kjdt3kTzAqucpUIWdauYrNYZ0vTIQIzDxpvjG1TmpSqX5i87Tx4V9hDziqTiqdOkZYe14W8dUpnP
vfDNa/mEnR9lJ4wom0051Hc2P6V1pNrdujfAysiWTW7B9NVX2ai+q2YS/k7NIyhNErn8mE8mtec3
y0dHv2iV6mFEN3VVIPB+sLGac0Jqgq4nVScYRs08ragEFBi34XQR/5LRLJ05KXsSEznsFfTCbD+O
mnFEjEpZ+E6nfNGRoiUHYlOodBRu2atKRq4k8I0RGUu52JGmtICLd7/gVnCjpGrPG3FlnpOqCfda
gEC4nbTDXeJMry+G8T1Ucg9aRj1sFL9u1qbHFkkJhnMDSveHA0wO+5lkeBgShETiGAnZMm2bV9IT
FEiICKaNs11kyVnt8BJq+mojW168tUZkRpUR5Tj+X0brQa7Ne0dHWCToCg8JMujFgxqgRJ8Dx+8D
x30ydL06Wah3RXk46zQ02YtJVbWv42MwFuqaCnK9FOAuPGCyhdkFxVZAv5pwAmfAo70To1WDso5l
6E+y3KbQVTNSphiQGWUbzzW97bZNo3jL0VbSN4gYv6i69KfCgdqRaf7PYLrnGvj65q2UY/tCHhYN
LHPbBu2w7tsoffDUziFf2VQ/TAePIiRCf+Ey/auQA+u5kPURxeLozR7wd81SzTkl02FQ0NZSQ76o
2HWoEiq0CPCOpZUvfbd0TiLQcUwEREPdmV37cgnTj9LgxjKtIsJiozdP9mXty2Kxqaw9UA1tN76i
teov7SxPoYqTAIQzyP651eKDEzpfrUhzjoHG+7VfPY6aFszVUT2MlbPXk9LdWY6NLh8Elfk4+ArQ
k7rfOHGlYnkYD/f5dAg26ZCkK16Og03Om8IC5r76auIjoZV9/5v63AhSmY0Kb9ulFON1XTvZsiP3
ze0y9kacM7lR65Jx7rmPbORBChdxYSrPZuhZGzfC/5SvPL9XJf4CZiZejHbFhkvGlXl0QY8kmmGt
QlPrF50R4XIhD9YhK5qmnVGSezRQO9yIvutBqew/QipbJa+GnDAEnAors6p6tauuwutVD17aMssW
bWJop8jxeUUFCwGeex1qIxQBCAnge2Jv06lFhwlzfexKjVdAMlSPCXWmWYHw5Vb0KYlmztoRGWMY
XCdcnKxf1KIWmBHWrmc/eBq75ECVv8mSNEAxz8adLrERRL6du/swpSYKqWMjGH1BtCp+62QfwDpw
oAm4bJMA93eg0tt9M2rmPOrtcmmCoTf8gIKkl2CjmffpNhhTfg+5LGGjNGJu4Tvuw2B1D57pHeFG
e6iEhxIJlqhZoxqfncmnQUmWEMyUlFqCicGuCUpt+YzxUHjsyWuQCqnL5yjP7Dsn0p/4/iCLOcDm
gS5rN150bzUke4b0wqIVfLCCt7hF0VIAFqRa0ReiYXBX5z9Ew/R9eZlZXTRJUI6nyHNhUil1DzNB
G0+XPtkw12psg72YQsQAbwv6vSEdRE/eIactG7j41lIDTMKxikPTxO9nsZZHy6yl7or+RDUJ1xNz
OeVOxPcqlttVzJPwWBpYhuLEg9K34rhHceBr4GwbmFZYQ4xHozR5ACThGWsafCkzbotC8lQZe5y/
+MtsjUnzVPTVdrZTI+SastBW54UOs6uJTarwfbQeZVy5sgLhIt3VTvIwGHMNq4ezz6deD9YQbyRe
LQvVG2GjDVMK4R4E66I1ZJ3HNMhNJ1fh4oT6Wwup7+i3Pwcto9DaIEfi2CRu8yCydpVbsRebzlB+
qtJLp2iLQ23dUeUdVm0T1EvSppQocpiQnRS/uZEffTUkkvxYMtQv3O+VeR263iNYlGCph6V7b8p8
KYLoGy9XFOAbHGPUxuDRMjXFAZsCULWGQ3YAXhtDam+ZuxRh6C5WT1r1EOgVxEbZjKGY8wcOnRCD
Odkp461rYjacjgqK8vlIPkCPjBijEkk7i0PhQwlkt9WscFV87yvrBoZRrxbbPi71S1yn4AvWk4pC
e9hZ5Wjro7+q6DtsVMaZ4w7Zk+Kb1UNXYd3aJ9mTbrVLJ5Kl87RRd5tKedVArB5IELiXppEnWKIN
XbhK1DxEYLPtpWWe+dgIynFMLTb7gVNetg9T5Bn5rQW8Mev92UAJCGv7eFwbjmvvo1J68UPkezoY
knpTVk/40ZRPGWikXEO9Kfek8snROkTShqHhDkvTpg68VlpSM27t3uGS1B2hbrl3aWj+VMYxfPWS
sNwGMmZJheNFuEtT7tG7KtiIURgROFf5eg56hVFXMhZkXKRH2dblB54fwFjo7q0W3qKPzoPJi+be
kkYAg62hbQytQgXNlU0YU1G1SQAwLeCBm88JqYQNSHx5QV6fUXyT1nnG412KLIMUi1+udWCiSzFX
dVpvnSt5s7zMbQCd8bQnzzcFs8OrMJMEGS9Go5bcn44G2aUJTIsHFrKOKxGcdjH1zR6bYxEse5ib
ljhFrS9z+x5HZQraaxGstbWKRY3tXkZjs8IZ00yKzWVu0FF4aykJiX9CNGLDRoU1WmPptjEsp71v
vcFaYXyRH+xoD/okeJKqeavI3ZOkWO1TUvYvsKicY6an/aZoIW9KWt/d4668RUbVgTskBealr1a+
4QSR3126WsQK7nSKza6cqzi788YM0NzfIa3Z3Ys10hKhNt6fg7Wd9vPESju2eIGF2m4Y7z0P4jes
tx8pyalvee6rM1Aexn3iGuEm6O1dXY/JqTGi50aOvFf4yAj16AqGdyglvZYRfknk2oeVGAU8gO9H
ETs7MZrp5WNSZe3JC2ztpflWFYm3UX1kovIOCzr0OUukmwtc2UKKnEhZj8POydFExvDY+uMU545h
pyNTqs4/BXw61RMF/7uB9IFnPLiQMF9M/nkUZIHx9o73ovFtO7txthMtyej0+xCLBNEKxzS7w3H9
h2iV/KOhbwc4RfdIro9l0eztnhqdWDWsR2S2QKYsQlPS7gdXfj/o0taSOu/+2s2GP9/Frvcsgq79
aGsqS3+gUnwzkHmhjMEbbIFrsAghH8G7jmkfuo/LuS0vjEapKM/w4VdBVw9v9mi6i7EG1DwoqXyU
VdJdYKcXdsg7sj+UPmZkkODFoZiUQMQZouY2P++UZ7iFCojoUz7O4ixBeLqFUHIzIILFaNdI3qdR
yD4eJeyuIitB7vWyalXhJ1Yhcx42kIpJsAxjilVR8H5ATzHdxdNBnF0HrnHXgZu4fxByXX4EEB9h
MMSFr/NE8xpzvdI/CLlZ6jr3Lz/lX17t+gmuITfLV9jbvH/8v7zSdZlryM0y15D/7u/xl8v8/ZXE
NPH3UNqhWDV+8CC6rh/j2vzLS/xlyHXg5k/+3y91/WfcLPVnn/Qm5M+udtP3f/hJ/3Kpv/+kyDuU
7A61bI5ACFu7YPoZisPftD8NUYpiFq7q77Mu7UbHkEWscmlfJnya9qdXEJ1iqc+zRO+fxl+veo2R
qTuPy+vI55X+t9fnZYZX704P2Z1fr3hZ9XKd63U/9/5vr3u54ud/ibh6DQfCKDr80j/++tdPddN3
bd5+0L+cIgY+ffTrEmIkni560ycG/kHfPwj575cCU9+gxYvlgR4O1V3T+9ayBBGPAStNHMiRDNDT
CuQOTTBaOJsUtruQ7CpT13GFdWJVOuwop2ER2A8emDjAK4jI1uVOzepeX4hhD8d4PXaOYH5h0Imu
dnTifeGwC8zVXF2rA+reOkUlfLaLOWUGoJckp/cGCdd916NZP8NfkHo4JsXvp0Y/RtJc9IqDar1P
vHZdZk/zXFwupXlZxd/cAA9yHOCMeZok0ZqaFPkoOckeQGVu9CKt7xBbSh8ksi8Hw6lPYkxEFfxy
Mbcq+wW08PRBhKkov858ki07EYJRB1uklK0pq4qAOM/AcOmhMrsu9A+vjj/NyTJUlyTqn1zZGVBe
Ut3vXqqRgZsEF0eQWODAJrFF0bZUy0eEznkfvg7oHyGmLhGS9YTgD3eZJuaKg4hzPlYxiggbOR3y
rpLDaNHKkCqAOBUHsoRWCHWGoevhEhTZ9hH05bD+NAfk6R/hn3rRWoztea/J3Uyq/JR3Td28azHT
uxNncRXP2hYnmpt+NkTBgv0p36GbCX3tH9rIQ63hjzVEhDjkvN6iAmW262ufOPNjq91Ag/x10y8W
ySt7X+ajuRODosuKu1UiD5Ooc2eAmaROaEwHrUT93iydS78YFP3i7HoAXmfuRXMUAnji1KaY4pbh
+1wxrdIDdxFoJT7TSdKvgABgTRKOqjNDX686YbNNkgRbC4lvLRBq0nZmvwqdrD51nlyfSiW3dlZr
P4muaz/yW09IQtu8axAqDglw5JWpe+18mGaKvss1xErXTnEd2/KGy3XEgJyPX1B0rnBWgaYrzhCF
Or/zdW+ou4jwOfnsMnY5F5xdwd716wG0Q71wiuDoU8PdybWmxSj5F0m1kwoJQ/iZK8nlv5zXWJTL
cxHu1mXb72sFIUivanG3CbV37nQkNY5NdgMa9fWg5VW/Msjmi65PIbfMazHuhTZ07E+hmuR2Yrog
YiNfMAvcJvhK9i4HZAxRuoptc+9PoAisDeWvSYY6UFdAcfiI8E1FwUm5S+bq9gb0EyWAz1ei0xr9
7AD/1SABssg+sEFoGu0xc6JyNGUA+aU8BFRR9yKvJw4WAlobM67bi2hePuLXwytF/FBTDbvEAbXo
lqieVEjH5dV5UihYBXUZLnwjRMYUpGAKHATP5c51ynPeDeVZ9ClTXwOp259X5GhXoi2Gb9bp5fAe
hxlv25pVd2jhPh+cbpJRFu3Q9bW9rWLam/Xp4jJA8gk8QG81332tDijcq+1clrx8cV2hScP3tW76
sFPX9q56d9NtyoG0llSchadHg3hcfHquXJ42sInGOTkE5dMTRkT+zRPp8pDp3ECee4Ce5jD8rLkr
UTFNMBhDbDXDjbqMKK9wiD/OBuD21ezaFsNtF11m3PSLJm/Q7Rrk/5eqa2wsrXTedyUHEnOiB9Lx
ekjd6r2pe/WsASZyEIOi/zK3hY0z98ZyXF6nkVV3F21eKHPklNBpxbkZSyHQ6QtV14IAELCCcZxV
vWkDKqO7OrW6QxqmvJgGVbENx7jYRlpsyw+dQe5AxpJlLmLKKTASVIVhMu5pqLqRh7wTXbaPiSSb
0Q55kEqRk7mD0PFs7K1xw2NOuYfMqt6LswRhdXXEyPfarxog5BLVQLuIUEcGVDtT+txYW3xsKH50
Xg+k9fiXgPpeBJIzVQam4UDH0Vn5uJroq6ZL9plESYarXT+AX6Ia3lb4OP7rB/PTuAAdo89hsKrb
MQ4KND5SXPiaBKFKCWNJFS1qv0m67zaeCPMSUv/J/YgNNGu8ie2sLyWXiQv/zvQUSgBNhTha7FSk
k1Jvo6HX1F2GCzMgIwnS4b0vg1iV9UW8EjMuk8U6mDWS1Ct8nDymtUp0zJSFWNHs/Y0IuZ0yrQ21
NtiLGWIU+7hFrFpWb+IyNrkHVni38r/O/Gn68ESUqPjmmyG6HkYV3xdlVO161cdwG57Lk4gVci3/
Giu3o0GZBuiDpGLLYik8kgRnoFJbCTJMRHMiFMh4zV9GBdtAjFo2QAcxKuZmDXXIdxlel3XmOnXy
GQZlKuRhnQx8AX7q2hSjBRIkl9Eky/dBqQNoqpR1CMQDsWacGhEqgcEznV0Hrn3+NAqCQ1mbIWwF
EScOXW29D8Dd+DlS4Ru7jiLqdYK4xM1K4hIDaiczMSCCr9eOpw8F+qo6FsCaNEvHunYAjheYffgG
D8qpB/nN4w9AsTDQlwDwlbfCUABZ5cPjkHXw86QIUbPWQzI4lS2Kn7J79OJRflACvrDTdLFqWqfl
tiff+89WdXHlVnpJsqw5m8et0dnGWnFbmNngszA5l9pDoAbeK94DW68g21/b4fiUFdm8n4TR4M9l
dyrmLDNvioK0yN7ZxFtXjDqYavBPYUkxKpaEldcdxGigy5+WTIeUQjFr2HX2k5JCTIXByUDQW82D
LEX1trF9c5WQsH+RxuBOPIevETHAz20eWMbKrwwcM3TUqTBZHY1iLfbJI/bPe91K5zd7ZUiV7MBH
Wdb2Rvg++t4nRoKq/DQy9Dx+ZpetOgWfjZZVeFGjtaDFKLLHerXDm17q7j6aFEW9oziMqbWFHJ0f
TckBq9bb2aZS7OBBHBwAHnkEFk+00LZQMXOs91qrVxE6y0m/Tpqu5SbLhJHf/4OFy9q8DgJlnSFF
F82HWt7ldWMdRcigut2daY/r6wQVV6gNd1BY9WKCK2fGvDaK4BJzue4Y3edZ5l8W0ZB3vPcHCp/i
U1jA8DdO4RozESsOoKbjBdimbqVPy4+Sjfq2HnmPUryQQ7Rds6bqHgevVOdBZ/gb0deDuD2AivqJ
QVz3KLqKTEcqKJGP1tTVgU7HVttkFzk1c176HjTjixgT4Tp2cXMngbJTy66+GxL3De2Qbu9gaLwf
3B4UujgVB27vklTvrwG3Ufh4vk8VMaLpZrVXzEQbqbNgqRpje1nzGpNk4eDOr7PFukY5vC92WUK0
88R6krvSW9+EmJXME9Vznn2j1JFJdvSd3UoB2MFR5lQcrm0xLiLFsIVU1nukaJvXyMuQCKUgMcwV
D50RESTWEGfXS5rI2GnzP72aiOQd1Ud1EGSirFb9vYXA4AJLzWgpmq3j09dq/T0y69asQ4NidTPg
djH+Q2G8ve3P+p2fJ8q+TMvYnIlFevtRHfLuzlO9GnBSYq0c3izPppyUM7ccu61oikPU2Ph3tOFB
tArcb8+N0S/SyPfvs6nl6J53hph5nVKgwnFsMJZzBzx+5k5TozLgJN8U6N/BHI2XkZ+IitifmD5d
uNf9blUFCTilokQavu7OpSX7jxABwFW6j+KghWYNgshwd/HUZ1cAVccRzX8xSrW+uU89dVfozvsE
tQXCgKEvP3K6oKIlS2tskY2dpoO9TQ9tZv2+xkMNBN5lVmcRULTFMPdaf9iI5ljnDWA0M5iLpmTH
2kOavyRR/H41XNwK0pemtdXiOgJ1k2kkbezJLQMtUfyscfVZILGeHUVfgIdyz6v8H219q0GUO4oO
d5okokRTHLTADMHRZN7iZuDaxENLX/kGxtHli6bY+bEfNO8Mq5hiE6r8cwPg46LuqnFFFd5/dO3A
P8uBPcOBLvm3UTFXb5yZiI0123sU8yH3384XET7itJeI6xU+ri8Gr2sACkbLFxC6YwTwA3w0vKIy
QujfhLxztKV6CTPDQ0jA6H6UdejtwgljPRPRjRlY88HX+pM41KimHnO3WqplPZxSE5JHErpY90z/
QiSm39zKKA+Xlk0ZrZKMfhaJP8fHqPh0yZ+MxqTEPs1tprl4CvuPKWaFG2rVHgynGOpNlJc74IJo
SwGAfej9eRxMBf+pJ5NDZ2f26W8xdAma/Lrjwg6W1zlel8WzofXe1xEDiKv+P65zvXb/nz9P047y
HE/4YlnEBk6clbpu8WbZ1q7GfituW+0wFCzD1ivWDrGphbseCnA6DYiuToxeYkR4ASlnqdQOXJJp
iogUa4um1I8yEAEPwac6Koal6BTDlyuK8B4S0hLyFSbsdhC936XzAZzPLNe1YdOM9VLWi0Cfk9TQ
d0GRGEC3uefXHo+8g2g74v4uxsnlDPYyL+p6876vcftgS5ZPuuMH4t3bTWzjClljsfPRJ08DZlDC
zCnVS3+K8o5+OU2y8UurGvlWzBezxASFr8+CbwqyKNN8MdC1iX0w1UHCVLKHz4FRGViJ4jB++Jbd
NMWA6BtQtca+EWrtf44VC8eB980yUUQrzcdc0qS5ONMBrVzO0qkvjyXjUZz9gzjbsiVQwSQz7Xh5
o40lmiowXikNAMx+aGaJ/tJvvU86WjHQghjPywiDuqNiefkrXOOZridgnHtdA8AcPmpTN7auESa9
pERF0yig3qORJAFgHrNXVSEJTxYIwdEpmB39ZY2RPc0ptPxHD7LSK4eIn63OPgaHCxOjcXmd5dZD
5Zrl9lMTcsi29RA0WUuVcxn1ECs7h6ZuHIRfCU6sZ2PQmr2wMHEnk5IqkFDBLgJ1YQkPkz40owNO
v5cJYpY42Fp8mSpaYn5vROHSAkqzyO0iJtfZDOtMCbRzDtFq2eTkyXTDwNB46nMlnOvyzKwuIWJg
YAE8oJ10l6vDr8YzlB2pYe2MqOlODn35qDS1jVP46wBX7FxPQ0NTS0fF7De1ZjnBnFvosIsk9fcl
UoesBTpdz+bimtcPE3tofYfAYnIw7HvRH9dOPS+w+Fhflrp+GDEsPmBoxZcPcl0ue1WcyNqmoeoh
mMAboza9T9qB1G6A+sPbkniln107lWEEdyveF0U4mG8iEa2/xFyXuA5c+67LjNMyI79T7Ir7F1Jo
rxAqpac6G4x11uj5pk7K+Eka0SwD+PjjXwP6AMOL0iMtI6SABhmejIaQlxADlH1TW5hF8rmpT00R
LEZF8LUpRm/mZibw9BqM9byb/NqSCDxQ79pfwLcq7s5TkEuHxIPKV5nj3ybM2sjtakcRXfVYkZda
t8/q33Fm6Dsfiac9TFL+VxVSjsCO1GW4YE29tkZRiZSQGB2mEHEmDmUFSeoycts2g1rbme2P3EHW
vhZxYjnRJonUQIXGLWvwkGv3ojaBBs1BGxVf2vQFCfuR58i8NbDD+h3HerIHDZyT+gySZF+BiJrj
A4wp5zSpsmNnGTRNwN4qtST9WOQyrPVugAE4WUlNTVSjhnvHdxt/bmEGLEYNuS3PI1LlRwh4r7x1
Zl+aJBxnSha4r00DHElps+HVLQJjhqFe+upasT3LMs/BRaHCBdeAs9toMJooGzg7xdKwfJt42noY
upemIqQekKH51LyOiuB/OjeOvWBudbyS1xP7U2uAx2glVuBB4FhHc1I7oXwGin2gZrjvvGIp+nog
lyPeu9PwNCVpM8wkpxV0CF1LR1HLpV1K+Qb5FHsZQdt9U6PwpYJicJbbQr3HLzOeif40afVFIgMj
dyZQL/RntmbKF3cs6h1/gAqnkiR6g91WzSrPce/AAo4PuVSfRb+nJsUqdnWDxBgXCap61ejAiWp0
Nl+Dr5of9j+70cOugNvauc3rcYP7SbGR9cR74HUQDL2Zmj+Dr2qN/omIRN5sOJshsjDvO2v0Jv+H
te9qklRnovxFRIDwr2W7fNe0m+kXYtxFeCNAiF+/R0nfrh5zv42N2BcCZaZETU8VoMyT56DzqVR8
BQqLHD1QObJGre7hIyNaDfK1Un5+AhrPv5QNFC6N2MXT7P0sLpEqJVvyfnbzzmfpWJ36EuRYSexd
Od5ed/gu2mc6oIndObtpZG693K60WPVHBw1VGl3rugh2FHuLAM87MmEuMKdDHn8CuV/5YLV5uo5M
wP4rgcax1KjrpTv4+fduTJeTo8bXOG3T9dRC2vUWIXSJ5H9GEE9UnibLIuHq1YkNNHyUoNrcgt2m
wK/IMPkl0jsQwUN/5UILa+nxjiMTS5sTX29DyB/F6G8wEvcQgjO0hyw1HOQN8wA/GgjMK6Nu0RSi
9zQfpum1UQMeD6I9dUlWfGcDEr52E9afFICJOxkYbDNOtfGMDNYcYaPpZ1EoEA95KVqiStSHLc23
Dvm5ryg9Wwcw63afwKOozuA+v7NLfOylWalqA+06uaJYOthm/hUUdhCH1NObPpnQUwmFRWxK77G5
XA5Ti7JkVDirTvnj504gD1fZyI5MolNPPitX1AINelRshyGnsqIu54D51iLwPMjzQTAw59ZgPCSR
Umuw7lceOmVAi0sH7pnm3nD1AVjzAncRnAJb6zC0FPTfCtwbUSnQHgrXPe3/dVrGCiQvaIdF32uj
xmui79cg+3JRw8ldbOvRuFD+nKKu3Ig6ViBwxWEC7vYwQW40D5R/RybbBos4+Ct/CSlTezzkijuL
CSwcq9vcWxydxZnYpu9L/RaWBRcjtAqoq4NyhaWrrnBXXeeV926dY6PpZOm2ZVAoFizBTtPM0Tjf
m9POddpvsi7CDRvMCVIE0AfMxkJcydaFw7S8CQf+p83Uc9Hhh9bUWwytlbdCLnvot62o8HgjiJ7L
lh/qmBzqRZtIyieqWs7umTv6z/O5vOnYNpqEacm+6r3NUPVPQbIC+eXCZWN+kmoY+Doz0OoJ4cHf
h5nuMoZaanGENt+WRu+hnb6P0c3s3U4r0ojsFPEeT3aHM3F5j6dLUmj46jUgYKo1azUdqjry1mJo
p8XNRmeaP/PEqhA0thTjBuAlRL/+27wukGgKokiZNfFplJm/rhotLPwec1uxA/HaFtWoH1A+8PZN
457nvwcNwXqFtmj8AW7/IlTZ5jAyBaWP+/n71HlInt9syPh+jeK2WVhMmmvR4c5G7AK1sH8AUD9c
YkCLgWGFoKImKxdxU0B9GTyhFEWT/HgA+4L2/jmpE9nprVRiJda4Dp0S7W51pqAhFVdqkdXeCCVU
jGPI42wGhVIi2Qxt+xiIrus17lZaPBUeciMnbKGyiPwbsNc2iIfSnw4qbzujVPY9HaZu8Fe+hJT8
zdaivQ4lRDNeFKXpYFs8xCuphcPogGw1+FZb5LzLMQKDoxYO415mn9vxlQI+mPvB2oDOtliS7bYG
cnLAPQnfn9cgh1da4YnFeNXUl+rfrwcUUL6ZJgd6mb868M7xHaXXYXdbvAnxM6idHl++kN2BQQmU
MJpWDaSG7dVmFfqsfeciSpCsNfqgA8hEAXRI/Y8mCtUTAVZ254m/rnVb/te1VNV9DpPU2geML3zP
FZ/okFqVs42tqH/TtekqkCKxKXR2vZa0GYYivB8KrnNU0JKRsXS2kYnoeYzEFWrxpfUW7aMd577C
Vub36Nv1aIap1yebcsbwfsT6NOpr6yUp+MuYJf51lHjdazKb72hIrTvh5B/QhSZO1MNTpCGksK0D
DSiIg5kevYzOY+J0b40+iI622QDUVOuiGWzZQzpvZQn8cmgGzUUH8tulbkvpS/lI4p4ozOoqfo1a
9PnpNUx0Xh0lLlOEurJlRiX0wDlAFsDp3/NigGpurg5kokMNVqetP2UMZI4IQ+YRSIsUcabbq0Nm
+M2+GZ3UbzZWNXh3tJXI6BFHp3QAh2O06izLWtA2hWy0LaGzm+024zcbLeCg6rcwg6pfczSAAjIE
WrAPpGFoFvV3rZlDiUHTiaHd9Y0wrFLt2nUZKDIHiAtuDPRPblpdIJ2yutigzSDbNLqaevOqmH0f
LSBoUNJLluhT8te/weRpSN4aJcfZe4PJE5weVVo+z/3NMS+lvdmEbzK0DZHdQhcRNI2epxpMXZEF
Rv9gsNznqGevEGQqL+TsO7YASR57bAoosyrGt2TmBYT4bIk+3JEl3vNYmWJXmnW2Iq8bC2Mdhynq
aPoCkd+8XWBecvR/uwCKiR8ukAQi2IDKFKhXtLl0R5dnSwyRdqFh4QLQpyy2zLNhb6gyOPaRSlbC
TZJvDRo5Jgb+UwjBORvJKg+kFlX2NBrtlQIAoPRBdhHbl9tMyAPyb42FTXAYOZ/zqXA3EHfB18oF
a30+FuCHSfC1GzTY5XYgWwnhFdDbltubPUxauWkAlESeC+Jgv02loUFgSj0XfbrQi3pfWH1KE3yZ
3D5u60Wv9Sno4FU9ElV02qaAYHX6cHOTTU0xX00SiSBy/L7EvE7dolCMLPTKZq13vB1kP4j9UAO6
9G6PgUY62iOI9lb/nqLlcJjEh5iqS8Zt1oXfSHkYXMns1BqzSvEsPOxpNWiyN8WWgshCZ6QIDaFo
dsK7zc0cQ1ASnHYosv6y6If1bvZfFo0hiDWUIgn8JUPnlN5T0AbEjQJvO47Z67xF0XY6+23/gUbh
zxD9Ap5WRwBfxjZJOiJbrIe3WF+v1vDkdd4BkXfezwyNXAHgFBxSu2iQ0inbB5Gjgc80JjSjFI0P
HuHGf1QeOtNBWPMPJOyCJwv3T+TwrOg4pW17YDaAkNAvsh/wN5cLbnTmD6O7kM6XnuM27G1OZBnR
UcRJe5iyCpLrUi1VUWFXjIz2a4f782IAiculFQPoPMwYuy9eTK/CB/cD+CLVMhfgcvSlqlaoqKQX
QI/HnRcoY8t8UV0DK2yw80Eflh2CblmTh6lE3o+DYJ9/m2R1rQG2Vae6di14DwLF/J0jQ1VAdQIv
kOgPav1N5pb2c9aO51wF+ffMztBJibe3T+DXbNFjighumPZzK4cz5c/+FvG+xn9GoIkN4uzoAl4F
ffYEXorinoAO/dpEdevZVaJFAxh/JEBFxU1vP4Jja4Y5FLUNqCfUMDb2CPaqHny729ouh2UFrfc9
ISHSMpkXpfndihZVQEvSooShQGOnPy/aWxB1TyFaAmgxXlNMX97HZlMeoW2AHQjEyeYheujFlXhj
LZiQOwHDijaRXZva1CyPtMT7OmSCoOfSTw0Lf2bQ93sAPaLxCiQf8XHyWHYRWkiv57z83ut9eheG
rxA7jlY5NlpzhNuZw4IDpBMCabfxRIoGqvd8KugAxKWqcwsOyMgpyp/ejC54sCFzaWDrQrNRtGkW
DJwP+oEce6tqnJBeU0VxKWpwibaa761v0hGAqj8drWdgL6EdMTJq84xsCPEt1o44rZ0js8FDfBqR
qioqYYqHt/yOtP1iM6JATXp3q2hQ5tcue4FSKDiIBm4uk1BNZwv4piMa2EER9hZQDsm6zQ3g+Yw0
2Kqu37hm5x88Fbn+CumSbFOCSBEoIyuZ3YnB/EOCfw/oh6BXmaP1bpczNLHTvwww67UN9P9LP4Lp
42YHN87ayTP+8pd4T9tZElZANgpwkVWg98izFr9SnZOksRnE7QJlYxeCdshdhLU1Lhyv6CAZ29gv
ApWXtkMSEsmBM2/7ekEsmyrIQGllgO+Qho7n/O9JjeUAnFeqE5JUFehv9cEATyXghdDP6KZ/bdqR
QqYMijASsCcTOuhgN66toDmmQqkr14dydNeirsDurkd0AODfSQReOrUlLHrz0qNWTCNQOoKPA8g+
SCLHh5spHdviIAfzC5no4PVhtQtM1s0zRdLyXdm6PyHR0x/A/QkZo37MBoiDVv0SROguakyyRr5d
G8lDkXQ2h9PYiYufZW6awMtk4xFbJmvdTINcENbSkui+wXs5PDSmGDqjA1jSwFuQHW9m0Pem/aLu
+7cJrYDEdjOZl4z5kDIyutDHPdlg+Mv1bbRWTRys0sxWj2LgyKO64ZWZwHLxsQZ7qGcZB3JO0jTR
UAmhdfIGgdvcQbQ6WpI3wKPm5Cn/KzqL1aMLLugHyAFUbdv2y6o1Lo0EtxhFVi66sxtVmjtah7X4
6QhXqjV5mejl3kK/K9gw8YmA40jvU1bvaVmKABIShH1G84lGSQkiSmw5myOthpxVDxL7RoFGy4Pe
qAM9PNcasA2bOHuK0MyKgkcCmigokd5JfJF3Nmh0T+jKxq25jevHBuQYC1NCma3CHy1CwieGXJBY
mXE63vVxCcCFTp1iO20tk4Q3YMXDsGAVtxdAM2QnPJTA11I7aLYxHH+Vdqm1zKPil0DuQwQgaoqN
WTZQAXZRfTN0CS6a3BFwb7kMh7E7k4mcngCBjRk6ckMR5PB6EDnRfLLdFrHcHhjdoj+T3RSGhCQN
NLPQr28d274p72oeXaPJcED9RZRWccFAZGWBI3WK0u8FnuUgV9EeLkKcQgsm23jQDl6QEdzNCKfT
ORTUleW671GWgjz1KgxfeNWpyy0FoAwHbQFRYtxR4oAciXBGCGGLdoUbrH1PjpwJ1Lwr6wUEGfne
r6oSN76QbZ2iD891B12Dwk0gqBBN09Js/fSlk0G18Kci+toEzVlKJOQX4/RaY8OHv2rVoYNkaH5m
TvHsyqx87Q3816J/WT1hP1CsAPEV136okBBwXOsU8HG6U7Hf7xszlFDlZX9cuRqdj1d29ZUNXp9r
VSHPUuWvKNp/vPLQZ89pXZjLtHQGSH+XG5CYgY17coytUynjqy3xPQ/7jIEMuw3WoPgPj+j5H/ao
o0NUUKbmfQZCs6UvmvqzK/oXDdrG/H9AbYRK55R9NSzDfIkHP1sx/Ojv4zwytujfTvdJlorT2KXT
2g2n6tHnEQijuWN9g5DG28ew8DGMKI6/9TaSgL99DDWFf3yMxAmqXz5Gixebk4335GU/4vfcSMhX
oAhRPIIKtrraHW4reuSEJg7A8pW+Ks9kwtuWWIXC7rc0pOl8AlaJhp09ztPR1+2LpZ6KxgD0mIMU
2Z+cZDXY3IVAvFVcsdUCMKFzH6An4D4MsU7CQATpQLY2jjXqV3NdgeT4AQij4upFb9MhCYZ6YuIi
m+D05rHvnLeD0GcZ4O+eMQBdqkdeMkzIreQ2EqfaA3IeqPZY5s4ES+WKBBscC9kFlECmI9hgoaln
ficz1EUhFaOjSKeGospJqWPdmFe8t0TLpK7Bh6mk0x4HzaBCB9YNA96PQQadgP5xd3NAGgHR5nu0
Gtt11UV3kOvslzbyZzsq3uUZuK/AMBGADBU4a/KC8zrcUeGvYBPkeAPQy3pRtJ6BA5PkfBFFMthW
idXaKxJ/t7QRmgrBloTdSSyezsjLwOK26LS36YCd6WUH1XWQhF0mbj8yYqnVI+WZj0RhSz49uvl0
pPke+es8CAzPkbXd2mgkAywskq5aZx04lOgVcH4bJOOY1NAJ0S+LVCqnwxztdDa6fFGavx1CZai1
qvH2K7l3lzqGDZBCol4B7FrVeZi9qKSt0eoHO3HTZkkIJosmn+2B0gxjQaRetf0WbzHnJ17fJO5h
yL2MmrGdDl3G0C0i+wTpNthu3ljHFX43AexAu8UyL/g5tvDg6jqJTgtd5gnDKF6NdsH2VN3xq/tp
UuLltyjpp7q2uM+xg78a+E/rbQ+FiyDxnVVQchQ4tTCrtMV4bRT+S6msMTDs2ai8NtqGf80d034A
y87awPMGmilufzRy7NdIqYblFl7nGEcTkdaxgexLCWg6Fwfydrm7V6Ct+BTH3KE1yDxAWvTIC6xB
S9rIgwGPlBWLglcZFKx6/lCrpgH9DoBKjZ3whwrE/SBrCZbTCPbZZWMP0DSMIn/TON6bN8O2mqaS
6W/zdQQ5fTTYrV1o0oTtsvW7Wv9TxExg7ldOc8Q/Rcyc5abL2yN5J10ZJy+q4wjWdfObl35NNOQ+
+zj3b8H0W8NdLTvKQ5n447L0QuPRiNUfZ2pkbzb5fvZbnJFCy30U7bgVZWYf+BiAdEd/aYGD+KTq
UT24Q2cf6l7lUDXEl7MF3beN3csHO32Zo3/jZQou0GmopGeua89HgggkJodJcHZQrPNWkIS3F2S7
Of42RC6BNQuad3Pb5eStOg6F7N8cll4/xxN31QU2JL4Mi1/oUFT5I/pXfSAe/zXRGXjdwiU45fN1
RXqZZKxTAdoULwAF2q/RCQfYPfe+3cy2ipPbFQq/eruC7wK7pVnjwiWLeb6mGbdgzygeYlnsDAMs
m+heShdNMaabDiqf0JIL2K6bzOZs6lKtwYvwYPaAGOhKL5604pMIQfFmuw10W3UEOQrh7Cz0kM2T
0F7crwTEzZQ1RWfIkXYLIw/rL12NcqTLCn4ooqF+gR7ZbG8VVIogSOSsm6xtvtR4V7WsqvpklxHY
igoFpLG2D3o6OqDi2/QGkqsPsdc/Q+SiWkF7L3uQJtItdEY2qW1K2+js/0+cUSG9UJqgLh9Hbi1D
ewLdvr6judtpUN1nh3F1UCYwy2TN8sJajhJ3lJrb0K9Y9xNIsEOI8BggyNu0IrW2JHQx+fbZtSrz
U1aM2X0i2A8yU1SQBOa2dBz1WUeZob+1C+BhKsN5wLsmupld3ARQj3cfyFZxvhrR5Hi1XeiTpBBq
XvlAXW8pgiY4CulOLQD7QDY9YfDA3jrnAQIWJwDxZWuwdvMXwKXbXTS0bM116suH3e3cj/YK26JX
Hf83u5xyqM820YKPvD9npQw2GRuqdVXy4gk0hvYddCnDJY+64knyFk3LfuwvjBDDdIqQlNA6RxRs
2eDzGQp5JmdWp9OnDCRkMV6dJHS2VkVcsUfWy+Qq/U7eDZkXmEjDed2+xsMyX0grjnaOvbVcIYYf
5DAq0F0dCjZ2+zkcsn3Qm4EIFcBYDVhYpno8O0nVv3Qrb3Tki2mIDoJTYw41EwzjutcMkwZkYPUQ
qqQ1xBXQykLDYoSCWezKB1Smw2vQeycy468LhqIYIPc6a7FkABW0AkIwd+T1LfUaOarbZDn2d7fH
LbIjuVokyJBAC+DDY5ietreHbzSudVPvhwDycVJggXOCzMv8rKaJDDnoBGRIRwfs7thDWnIz6Cpb
0Y/dp2SKNl3P4wuZejOA3jFvf5CPTLdJN9uvk7pxag5WL39Q/P/rpKQHWgxsD/hovQiQJ/XHS5jG
gHrUQtrNN9XGByPF2+ZDGXXVY5lF/1j6ravx22QR4GXyBDpBex56vw7JewtGxkqcbkOZoePMyuNm
FRq7yNGdxaMdTPcYxdRnPPx1ZPtluZC513wCJIQt3YKza8AstYGsdHsEEdywlwJiOaEfiAvyy/bK
AGDiaWogpKGqpv0WNHwnLOBtFxXg3CApgFBoYX+D8g7/7DGfLTOU2+YlB0PTPvrl25JyAmCpl+7b
kmgpP8b47iadkJ+Nig2gZsSZQg/eAjoH8nMpcE06k9r217jKnkATG4KwdDl2Bd+QNliEtMrJ80Fx
0YA4eU3Dtm8hFA5FTlIKI82wumD+6d1O0mIeEhh4GGcp3gVPQQnZ4AVOnAjPnwWkOuaTj67/EWMC
8LMfpsTexL3dr/jkR7skDNVnH3LWvazqZ2FV6SkHQ/RihK7HZwpLoPS4A0cwdDYdf1GzIbxLMxZt
OZoVV2hMdtaJrPF/XedTv7KrHLofNFad04NWxHHWI0SFoAvqTWvb9LfAMv2IXBXviLceoKvuQmfv
9puJ7JNrzfFEcU8mVwNGRtjxVI13ZCcTOf+v9t/Wx3f8w+f5dX36nCEhOt7XlszdhOhq21iGB7Xw
98MAIlvF+ktfZuB9b2SA0kWZfmttP8rWwLYj/9P2IBnRE+YYe0oh9JL6UIVJcZf+c6mb5X25eXoK
Sl9vLKAQrtUQnMrV3yJRL0MryDdkI+2EHsynZ5mbC3tg4MXGo9R2YmuH0qg548ZkkDsLVwT9yQfL
/FPS2G8P4LR+C5thZDos7Kr+BNYQ7yn7N2zqxj9W+zWMpldRjP9iD99+e8LGGApMl652oUlvN/41
EYlzBdpTon8YX/TKPOYdmC0oUjh2d+d5dgCuRIZNiY5vpwRUh7wF1y3FKMP1Fq0Amo6hxjLH6CuA
fdn9cAVzNYfnMpqOoI24p2hadgxx37Ln4pApxv3oA7XiREZxl0MH89msUZKI/Cg+0RBUf9u26JIH
A4p0D4WyV0r3uGa5zdD1JKoFDafJsu9AxmzO3nzkAMKMZXlHXlqSQ3DjREO9pMrByUdLlqDXyfu4
O7lxBFoUI0Sygi8Z5U30QbQFYOKQgztSLqWP6wmaeEm8oaGVcXlgJjSLhoaXjzHqRg9OPqdSKKBt
QPl8my5EYy5Dv19bnQ2VwjgNr2ODVjWm1UJrOYB2wu8ANO4HsD/8GSGD7tCOeNT/FgHkFNLiuuTx
lzV87N9XY2JDHx7vLAVbA4mDlIpnOzhOmnZ/SI0NEenPttkPUn2Q7DctWGDd0rC2buOgKsHAaoqO
4Obo0xAlk3lICBvC1HDpzqYbpuZ9EqF1KOrdRCMKfZ/I0I5w5DFaqVNWXfo8O0B+0H8ANNh/8Bl7
RhtXewJJrA/J8iZYI789rsnZ+UZ4UkhZddpJprLMz5WfM7DSYnaWuOkaLfXthqYHprCwE22/zbP1
JEhpbAHvT+7JZAYDXqpA/LylTzAOQX/g0ANekJfWYKjBlSYbrmSStYEOIulnd/QRoK7d7F3mmQCA
/PuJwOwD1S/jE1k6s4Dq0/QtSpNhRwk4AYLc7dT09ZzAk4ndnfGgvZKTvmSoxkL0PeVX+oLxrEPb
x6/TRVHXK+4x0DeXWbBL8BwAdjfYdWFTPLosLR8LvCfZYzZe4sbGd9xlztJlXNyREwjp6c4GUcKS
JrxPx/2qAImr8teBV6Vn234g0ATDQ2gFSO8E9h3w3WcNisqtHJNvoMH96vXQ9wHRSLgrONQY/Ty3
XjGR/DRR1UawclOAZsqVYaZs52oIvmU06g5lcUtDL8QVdWF3EdVtvgnAWiAhg/S5zxIbbKc5Khi6
sthpKRdtB7KWfbD/Go+a4YmFLe93aF0eAWHNgFTQmb/fcoC1n9RLO0FB4+b4kCxsKRPoS7Bqlgnu
4cNQgUtDRleoeEVXz0KVBa/H4XaAjO0VHAHI+Xto/ZJBeKQIFqXW/dh/nZTrpss85J6mD/8Z+dJL
l65mB271khRLa9CSbtNCs09foRkYkrc91LujAU1vemeH+5IHGb+429GwZeaKgxX2KcHOA68tf4bR
o2JwoaAdFt1fwxq9GgGZ38P0PmZejex0UaN3xO2itFo/gFF5yCSAExAm23ZTlh2gC5YfCstwtgoo
hAuXFWDslRU89BFS1w1zqy8s4V8SLuufTQq9u8wf+cIeAYFuefWzD5svyuDll6IpU0jjZP6DYvgx
1wbPLxCoeLtKY40fr+I5SbpGHawF/fFrY5tvrDFQmpYHYLaII+aDGdqQM63M32w0SVNwBLEFiY0w
WOfIvT1AJKbauyjZQJjHdR7IFovPnXSGT9LC4yB0ITvcTuDCusVD+gqQRmHiLbW12ut8eBm6CaKl
lXPvqtHb2/pl1QN2Y2NlKkUZexIXFNtHoF1/Nc7i8WS0dWS6dvajCIIfVWYeTbCc3E58z5ot4b8n
v8RUaaiek655pXdkelumF2U1QGxeROaO7DIMLtwOgH3Ipy99DNmBW3qX0sDa7jCInTtevKHOAyWf
6xhKFZCKsFYJ6oyQnEunsx0Jc0kBbvicdY2z5CWa1VsR50sxmfFmSlznbABxOx+skPFjKJz1UERI
b5GDQiTklpYlfmQbsg3o/1uZbhJDmK4Xl0GCLqRzs3FTlQJ/v6YykIAUao+XRvUZ7Lk+JCpdY9/r
IWObJhz9lxq0NAc3gHof19rRVjH5y16Awn/yjRJMWPXPWtnGqz4JsvrtxAI/biYgCOJaqC6WVm49
N0HXrXgvnIu0oC2QtUmxR8EAjA7RFK5rBlWE1IrKZV6DfCd2phbfQJz1AdDeAPJgbFoo+qWjaa3/
O4YC6ZCmYDvhOvq2GJ3x4mtZdiG2W/aRtpxDxad7ZkxHkiHLUqbutY92mORrGb4tenP67vtf88CH
Apb70XltIcuwAPERf+B2FGxUAIyNBI3hiaVhsu4bYT1XRv+1qMboJ0vAg4e3uu+ge7YXo55ksH8n
AXw7ntDQk4JZ0zCfp3GcJ0FWdZ7UVkhoAW5iREN2SBrXWOaTTJfIOWWHOBpB0k6eLkrV2ym5psxE
AsUtpr09ooBW6rbKykAjeGJBeB1aYMkxjMCgYRSi/WQ4ab2sasFfVSEvvoter8Ugvw4i6H6iZeof
HrjBs5/b4GEORueS+WYG3SfB9/jL1qdM2WwtnMB/YKl4SaJ4O+n6ER1kpUJgazj6xmmc2ygXZ+64
t6gC9SHm3c0DrvY06kwozncqnLYECapG6JQPLTJ6M0JIw4dAyfJ3m/DAQEGi1BRMceP7XEId0XoU
95/rgdsrPgVZdwT/BtpTTN9Y3TIsg2M+giUdmBudpCkdgAIr1wNVmUZH6wNNiqDttL7ZpjQ8W8Zr
g233PgnCGrtk0xjxN4xX83CUhXdRskjRuZuESBeAOCnRB3KAyS5a2G7Jtx+i8ba8alU+nG7Brq+J
vbP64UMYhNyT9egWLbjAX0AQE55EVbv2okM+YBfa0UvNWHRWAvuWFeD3G88G+dgcgp6raZEmkYG7
iypWwBNB1OB2fxpZXoPMek03po7sjuqdc5l3xUrqYPJEOSpwC1MAIJiKOfi3mx+tXjDbAtki2tI1
26Gn6RFjVqIvk05NIj68ucgordQBqg/YDD2FNPA+xPHBqviKAt3EQnuQXfv2jjlyts0r2Kq+ayHT
5vBFUReQm7As5z7JpubOTbp8V9quukwQgoRGXNp8GSH36Bux8TOQzZ1XMf+184txSZMKL23uZG6B
eSTs1cXGkvOkwvROdEdwyu4OOSJvnhQB13YfpmrNoNC3KHSngqc7FehQj80SSavwZDvSAq5Gb+3B
tcFBf4XWAxAyvsVh1wTmElE3wJsj5bN4n2xWidxCHw3yxijnXIAZHi9FJpsT86BQL1jhQXwHPCpm
0qp9FZpXGnnaRGfgLcnvek+3J+iptAg5SiPONmYN+J0fteXbKmGedyvWI5OaWEGUrEsHG80xYyAk
vF0KtSV8GiBo7mi1UaV3UZqKswCpwjoIZLKmX1Slf1ZmUj5AyY0dadRGYXcqmx68f/DRIWxMufaA
uFinVfhmQ+fqNaqMYP4toqu2PNWTfaF4+imCPF6sYy6b9W0hGYl7G7LFJ1oHyWHQbyg/RZIJlCq1
5r+ysuQfIVP/3h0g3i0isNaTXXiuv7Raix3auByfWMq3nQqsL7m0oGRdtmpLYRlK6LmFjX07DWz/
X8tOzKgXngQNFy1bRLLc2wQLbI3evkPXYLQu3KnbEAsZDVPk1j8MuR4SZZnZNtH65o0kkhJm+U+M
x8LTAE2hvcjwr6Shw5Etr7wAjQjam7qaI5LXwCXqoZkCeyg0TT8NUTJITlndZfMwVtI8xbXxc14J
FY9zGpdfaRQL1z0PnfnsT9P01JWiuxjQESMft2x+3+bhmXwjkIv3rbLBGYArglGjueIF6y4CwcpT
YkwGMEVqQ75iYNYnD4SBNK93+/ZBdcmSfPUUJ49e8U+Nb95WpsC691E5PMiizEDLlQ8HT5M7ATZs
36XMqaGlA76oOQTdNI3tulcapWXOgAFMrA0NB2uszmUWnmlEk0q8oC+QIBgONKQl/aC/+ln6qDTt
ST602SdDZ23LmjtbvGAMkLvh9W5E7/6ZQlCU4WdoUOxuE7pCmFs0AgBBoRehQ18kYl4kLpphZwO6
vADDRIhSdu0t0iYEmrl2HGPBDJdDZEuEK6efovs6r6J7dEvmdwnkjRYmxTQMbXZl3Z/JSwcKVvsy
jL37OShrcXNp8R2Y181CMCWZbhbf3SbdrlXqy1gpKGzDrHRXaLgChiSMTXZw8cd5fxcoZAK0No0/
PP3HROXr3kcSvO7Mbdrnw52HbqGHmLs/eDoV30szROXAr54K0KX9LSBr/adQVfUcgAfvcFcrbLr0
Cjk2S5988MgsEg+a9qUV1yc/N+wXJjZTVCQvdTM25zGJgdPW5r6UfJsBOL5BMcp+uU16G+JtPUUm
a5qqw/xkHFmI30jCK7T3QR7pw6GPAHjjg4LKLxytfrbSGWTe/TM2PIk9hiuyhIzhPSerqm2Ul1DD
c50Qsq65WLuCpU+iwKtg0sXdjwq5KoM5zj8CZazaV+kXt0NSIwc+GzvtHttDvH7vrbpFs52eHkHs
Zp4+BWb7hJLHsE5zvO23GgvhaXyEaB08Lv3+TCPfBJvC1GViaSkL+A7t7QP55o1jtMs3bgXElJ76
Pj8MxnJjhmAwTUBhjVwAGuEH3aOS26BVwQ/kAXX7AFxR2AsMPjNfe/lI/gjcbitmh9OBJuZ6YkfN
LdP42OSJ2vu6raLpgvLs6jMaxl6E32k0HK0JWttg4QA/Y1PJI4VRxGTE1bbrQRa7A/ioXwZu0aDi
qYy5NyDK02qRWKa8t4agPgP7YgDNitKpJ+sK389ai5P+O8OOs/AKQkBwmOfOd18E4kAPp75NwjNk
0LYdx5N+2bJ42IBJr13dXvX0BE/m3YFMEjR9GzOwAZJGelSk3vga5fUOxDvGT8u1jhAunb4IMAss
ffT7X8CbZdy5vTncob0UqE09yXfRt5iazW4aeXWZIqdcZKrkp1x3nGYJ4NESkkDz6N3uCrcUq0IW
+9IGl+KNZAawUOj6GL0PdlWz3JMjx9drXeUOavwsgpJrb6pTA4a0/8Pal/XIzSNb/pVGP48wWilp
MHcect+rslaXXwSXy9ZOrRQl/fo5DNVXKvtzd+MCFzAIMRhkZqUzJTLixDnP4mcpDfEcmn0Ijlyw
ovmVbz034P/aJIbsN+QE1tb3OSar7Gfjux1mO1nx+CoqK7o3cwvA+EwHfVWdxPdZU9Qn3HFeaHCM
ovIMiuoz71l2soY0W0EZFwKLqusLPAEXdElNoCW4hamRoU8x4kK4Uwn1sDUZO+cVkLjsag9udcmA
H120na9/iepeWxWVyffUTZGxgDqmfEwNdQQDznYRgRnmS5BUPbAVurd3Iy85ouqULbEdWoi0aZ7G
PIzOujb4INAFDABCsu1KK7zwUKiucmuUmx5W0RnxSmiihTWSYUBhrUBlEx2o++FmqNUAFgM3GoEK
xvoVlR1g2CqLbz5DTF1FzBO9lkBaCe/S+7w4oSKOrT48kJJACUAi5ZIpj6AFpTx5QJOo+BZW72uQ
hwbFOXARgSMZNyT9rkUybT1WqAHpi8q4Qym9cZc1/qZGlPKGPPI4sYA48PsFolPg2XUTNi5wtxn2
5GxbKMxuhhqYK0ylGbVaE+HIem0XcsyXJdM2fee8mNDU2qegY1q0ihnGGYPySF2I1FiPjmjeu2E/
xJsYpcqrvmrYruQQDKOzOsNfvWsKGa/oIE+j1KXT+uxstzI4IqiTLCir1dotqIIT3m3i2tMAUs7F
obEt76gDtTVlx9IAlFw9Mqw0geyUOquHPt4OwABNK80Tfl8TkSKoEq7SCNseMwPQLcq79NZP8UTr
R/daBRwmYAiOvel9nU1dwiCJYOdyGbaZSJZulDerRGvTzdQvw1FxlsfWfuobAR6+VcEvtESRs/R2
6AXOh2oy8HbT+hlKbEFS1x+y+JiHMj1ht/PejF4CsM/v/agowbxeH8lOM9rAt0CjqhPVjHVxFdh8
7AIIBruopbQCzVyQzVED+O8vlhygqPVMA0JXCKMjjQqkXRTn96MzOA99A5jMEN8IUM49kMXSxj3o
I8Rto0ydpVeLpBTukTw4MhKruoESWq3VDDsqlEo2FTikaGoEKdkDirH8BXVREmtc/sMruVYlbmNA
XGpk4X2ROaiUHqv82Kom7i30xRDlwAyN+ZGuaLiwRQ9yYqsHb+PHnJDcaZw8y7EEn8/vlzSu1V21
hpRWvLWzMF2Rbvg+V9VhJb4nK7PW5VkAgH92sixdZbppHXtW/GiCVJwMKd6bMLHFiWzMA7+eY2dH
GhyVhwBbA+JoHy400qOCDpTO4FXLteucpho7NzrqQ/XSfFSW20gzkInSVNRoLSgqlRf1yJUmjlE7
TZwyWn+tNS//61pk/3jFeS3zr1eklU3OrSNqsXH7xM2oSlF5Swhe76OL4475mLS4rcyj2E587tIo
EuJRZtZn29HkuTebYI9H26E1EyB2yDZdegCo7BPDOJCNGs5K1DOrBmUGICl9jlqcIMDb1bjDowb4
vZdoz2VbFa/c8p49fBFeQQU9XQBPOl38MqQHvfsEqYyDGuZq5n9Y4n/cBxJgqPICf/faEY5zqnpm
L4joIY+yaFNDp3Zih7BcKLuUpe5cWvzJT6b3EI+m9fynSYFn1hM7xN8n9UlpPYeWHZ8kR/GlyLX+
lpo2djNoZS5ny4hA3C2L1YY8jZToq67YLHlpbI0YZ1QmjeHT1EwstaAqgmnJzgBXh96roIR6BRXT
u62CyNimAYhgyWYjQ7moW5eDGpSX6w419fvAbbKnQRu3vDIBalV23Ur92S7D4t3ugrFtXwFf9+QU
OEN+2Gf/X+1Fhfo1yl5NiS+VvQLlJTSZhylZVoG29iT8+mHOn2WdWW07x+uXc/5MIoWJKGzsbeak
mLDDlyy0+yOZJnu0LAJUlFHObdSC9BRZ5cP80gI3nG1VRcNyXqYOus9L08BgZNPStJAOKudbwczl
aKBCsGEjAoMZICmXrGRsqdVNjjqAPrhMI7hDDXvUtTzmykZ+tRlAQREIki2tMM2lBT5WkWD3QUGT
WvSjwfZ0Wmk2zWtWcbrF88Y90iBwYHeJk4lThzL+VZ+72HGrjcy088CDrxxspGaVyQPP9K7IBlB1
qS5tVxweItcmg/RINuaB4ACg8BsanNzUugyp8M1s4+bPeVlt8D4vS5N8DcGsRDYpzlHYBtGyHRit
aZCa9mPZoMFRYSixq+pbzdmXLXZ2tJ/xQuAgqEv7Geoyr5MoREJqYu7SKGrZ8HtJT16IU0+HCuJt
0I/f/BZHotDVuxMIxbHHo76rjHRFTRxwSMSm9ZamBmBZx2NDTaH+vEJQgODf6uq73+zTyp9eZMj8
eOF6XG4Q4uj2vRvem3anf3UhxOoHTvw9F0m3rPvEu0ACuD2BxgPlhEPhfzOqMzk4UCVeFi445au+
LM8cOiIrGmBbCxpTr1B2rlaskvHZj8L8Eo3AHiC1FX9n5kNXGuM3C0XpK+jYcrVtDrZIESP20EC4
E8/c4Wuu280iTq3wlnNmX2gARwDUVqgBDSV200CpgX85MFFH0VcH14hAregoCFTfyDuyydYBym7o
hrsKkcGNFWryJsgi88ao9WujNrUJUknUk60WbTQw5kMRGCKPoeuaB0RV9lTUMhe6UBfqzs4B5OfT
IPmTnZoBqaWDE7Pd73a1LNihtUNhtLtP/spOL5COWnREQc40+Nt0VO8if6zL6e3N9TbkBkgkP45l
tp2XNYGpPyeeXFZa058ZQ0KnByb/pgvwuEahWXzXpD5gvwUUG/ra50vDNspnt6lRxifr7KvnAQUg
Jf/upyBP4kz8FDZfpWnuQj/0DsmgBKeUrFmWvhX8ROoMMO4sfe3jN9ToVY+2EMM6wq3xVOm8OBrI
rm5Gz8amEuQDizD32u+WGS61Mct/goP7STiD/exrPYL7iLxfmKbre6iialsXZ7Jrwr1uKVvd+DrY
3V4yI/upu+NBDH71FaBNCHSB/dAVzSKS3XivmzzZBnaVHiq3SW9sLwpXht/Jr0DSb4cyzX7oQ/RF
ZMnw1Ml+wOnT4CffEPYJv+xi7XZu8ewKhAOVq9WO+9j1omNVx86yDBMBCmynOcaeMd63jXEPng7n
KzSaoeYU2O0J+mHlHWjaXsmOPwZRma6SZw7aumvdRABSx95K81FcBwLM8KLlPD5XRoTDvmV1r7Wz
ZknMvwNcA5ks5WA2bNiihjJaJ2bKb1H8wm+LAAVeCDiUiNc7+a0B7TVvUeZ4x2N2QybUcGnITEvf
iha9VuxCrU02UoE+8F+tXU0vixcIG8uDpZ5700CAaoExKG6pF7GgOOdmdJ4nZQWe+kMUg8TzYyGO
hPEKP6ZkoxFEBBvq94XJx42MZpF79XciexsVH2eZiuHY5gvuKMq3ifhtasmHmk/9sg/HYwOsqzC8
AyRsFg4Di0eRWZcJszBCGgPBgWRDGIeQm80ZBRpPNEgmFhln0+re/Rsg3JEmC52jVnvOkugo7KL+
UsS2cWciaHb6g72r+Gd7YrZfnKx5968AAFoSewW+N1/8IDHv+hDVVFMkiwdd887viiTIyWXgBiVM
ApWq5eBfaOsW3BOBfYsPpnjsIMm0a1HCvWkHy/gy4sYbCjd6xSMM9ClNqp0G4Yw3UKn2QJSBgmQ1
Eznd4rFXM5sCgaGQldNMcnACFIHRTAuIihuRQHTc/WsmvabuAqJIM53I0780AB+RA3Z6qL0I13lY
23dAiCcb/Gf4J5nG4BuGePXOaqwSeYHIglq40KFHbYFe1TLT75Au2gylO4aoSYzW4Ogyvic2KguB
mE2enFGXK9+U5k0hQ23bjV17YFU7nJBnh/i4W1R3FW7zKM/r+Au2EQ9BCnDvIrobRQ3GsNItlaqI
/dJoOl/+6b2NwvrbewtL/dN7izUNIruq9otKt6K+yZeNFbWHqThLdYGabw9U9tWY2h3qSJp9KdNU
LhBZBYUcheu82q3WVgzGgMnIkLZde32kLZDG5ji1tu6mh5jZMuoDfOpkbIoYz+jQOY1KxatXDRe6
u2lCiJ27Zb+1epcfNEBCzpKJ/kxX1IikAENZwNhqHqiq4DVu9GCR126/sZLQ2ntuGd15gyppG0D1
C+TJCSWe5TN5DLZlIr9pPaL6Ry6hxx4eetxKrDmt/ynGP12S0wgnSgG4SexsZB/h2A82ugHBXcf1
UIMSZOtKwYobq2kXRgtkYAdY0ANzAJG20/ELuQU6aE6dskQErsNZI47b9tIqty5ELZ+a/ie3Hr/8
LQcUETJWrnis83yLUm7k9fDL25hONG5z1ZVZuUygG/Kc8ko/pCaD7Lg26i+60/8YEt+7RaK5vwGb
NirWlb9l+GzZCBeZK7VsLviW/IfEfV+2QNx4N+aobAe1Nhh2Nx4wY0tkF+M9HW2pW+pJsp8OvmoU
FRvxpy5imfE+qXRkoitUl3oEXA1jp1sYRuesfe7rJ4fQrnhIdGyD8ozb91eEOs0xbBGnyUazPaHI
BPQSOYiqTxDoDMxNWKKovHB7uaFxajQ3/paw0tz23BSoYUET87A7F01VoJQ/c8Ag47F+Qca4aN59
LCbEsmwaZH+VNw0IN+zBfwmlhbRE8hZa6+IsZAAwIfSllm0BiUaZAs2P1D0usfNqN2B8axceQpP9
goy1GqErD0iZfVG5N7O9NExQf0yjwloZJYCGPXYGDh7jx4Z+aPgJRec2tfGbo8vIuy+tLIHCGeLm
1CBHlUmEdP/qt+AX4uD1J8unmdQf09iAZvmS1prnQEgIoXjVmLlrre0+Y9kF9GDtRgcX+KU0Auus
i0dDwb2oITNdjZG0liwZ+DrGTsXFGSTwTmOYL8klJdvg8xr6PZG9nleoY/0Rp5MINH2e4AsNqmQH
XzV0FaZOy8GkwGDEec5fk7UdaxvwXeXluDaUzpthRz5ksp3ir9m05NwnH+oWRe7Yy3mEGW6xMhgE
JWuJhJHk8XuTIBpZo14e/az3KhAOhT8mW0Yj5O7UbrHpcu0nRSA/BSnTOIbKTwTy9BZo9hPOjp+j
mb8FN2my54SPWqw9AQVtnU0N/IDSigYoxQ/JuRoyDu4loV1RhGYuqzYyEePJwgUYI/lbH6ZrgBQ5
sB8xhGucIPohkuq1CFn7pR6Qt9dYpN9hw+OBe7LR8f9YpHs8tDqw4NSo5nfTNcPDFb8Hh+OzSORw
mi41S2gHo8aeiqcVKonUCDVMApk1gBavx2mwjU0U7YEO4wXAyyvEOut7byz9E4oF6yXZNQHyxaKO
qps0sMZb3+mxf1ETInAFIGNUOEcb9cUPXgE5Xanzx7AY60UPRr4TNYPU8pOumtlGXSFFs3Qyc1OM
AIRL3pwbFhaPPlCwd40XLHWzjoBrWdWMZ49O3xaPiLwC3liKO3IMi+wClJR3Q706qd96Xg3TItCr
A61qFuF3qNYs1IEWNyK5p242OuMKWCB7S93WK5EeRIB7Q90hDhqcxmpvZakXBVdovEd2w1rSKDLx
2qEqQG9Box7r4nPbYodKo3pv1jcIGVxpEFvXeFE6g77LNc0awbac1ijIqA8tNgcIJeVpcMZ3KzjT
lSbLL+DLljvTKJxxYVZBhwD8ACZ4I8fBMIcys7qiJoQqwCGI0czdP/nN02gGudC0ufvfX2p+yd+W
+u0dzK/xmx8NuI0U+864DyKILGtQCSkWdDk3IP5wVoVV9gsIJWTHecCNQUlfFflfU6g/D3tqxblL
V7+/QNYiI2m4YDn898tE1ccbo1ehdzIZ51clI6sru1gw27iOIsbZTb2JeQp1Jxe6pCllmTxDebPa
a1Zc3LaQhnSQCjpxxdhJTTk4QIFoQbkcTOvdJukqSTcaRI3Og/oFABstmk0tUtRKfMylGUUCtFzv
mufZPuqo3R4z3InoVeeBAfQ6ksn0wr0IO3MRdWydlrG/nF7xY2FEqVC4DQ5vSa+dCY5TcmUkq2kp
mhyJl8yV0c20VCaMch3FWjW5+Jp/sUBCtAXDhDgwoYvDdOVm3fvVH2zk0nu2m+GHjXnU8I+r2cbU
MvOqNDDbKrCELhMbv3jQu/l3ZeeCmyoCkzp1Ayf174QJCW2ZmjeR8qggr7aLWqdb0mBle/5dgXhL
Xkn9PE2SAkqBKOJB5AsQUS4afuNZ1gU0KdVbOToXjenlmy3cS+TigsPiBUlzcuMM3Ey+Huzdun8k
QDrB0EOFRUckYLLPJvIge16NN6gyX+gDDgSZk9yCQM++JnHiXnBDWlOPGm0Em3NmtW/dEKbI9LVA
5JV+1Sw9FoDFwM3DY53Z6jxfsZf24ypNjHcbXXWZzV6iaMgWepG7L9NouNUN/z4VIr06jpNewXvN
Tk07HskEcYj02gKIfxPgXgbVvD5cklvXXSOQMd2SFzVt3exSq5Bn6vVxkl5rXjwXLgeThlqZTH0D
zgqmmeF+tnWFVS+9RE+35EIDmchRdFGgiIdstGZUQU40bO10Nb9q6Aprm/ZgoJ7XC63M3LtGD7yW
4eENJ8XoHW3WXmka/UnARVSQOS0/rW5UoOFNprcw/wkpTpQS7F+X2cSD+rb33eg0vzPhBvHCAE0i
alLxgZFvw+pgoWnM/fRXVWYAGKkJuipyocYfwQHSGI0x/VW0qNv5EN3Lc7GcX1ZvubfTKuDW57+0
qzvtoHvyy/zBIUAK3n+R7ed313PHvynCF1pr+j/0+1JFXYebqTuW9gEMG1IV08i9a0IkQSvy/lvS
tA9mlqcPCSQbD66uA6Gr7NCzs7SivYzYhwP86TWbFlRGey8v7UcBojty0plpLFum1+fYcrSV5hT5
QkCA777rjSfZDvwsVY+V/rgBVgTMyZVv3Nesr289kF61Xmrck6kzQO0V5mF8JFvfheUujwt9OU1w
zPC+NzaBEAaYOAHRw766S/a0ODhx0wOiIsaCujTBx5dFY0Z/JVM3IpSY9V29pcVRbZKfEov/oEF6
u1psHJHCDW+mV28tCbRZzNa0mOem8qLb5YX8qfGT5FuRusaJej22h9vANTvQieAPGrU+vAKpsqJB
MhWQyFzYddAfqJuOpbVzYwTryIXegkRlnD7ek0FzofHiV6O+ozcAWg/9EIoeR0mcqWT8rMdWdx1t
V9yWo3wLpO9/gbT7sIYi4LALe3Qjoa1AugWMZuL7p7LOocCHCuov4Cm0QYmbt8eyiwFdM6+TuYMC
n6gq8IUgRrN8P3GDQm034fRmbH6K1Mex4+XiE1DPShqIiRvWnYa3XYbBM+WvQ52/ikYUDyWSbDvR
QOIHUVr/QTlQaht7wFe7+aohyPmaOABAptL+mVrZTZsN5otI2gF6oCa/Mivutl5l9oegYiniFKkO
1kC7f0gHKONyCHR+V9OhUWr/jDHdzREMxlc02ARWhq9GpqMkQdWRx54GZgsjRfFZFvVP0KgAlzPs
s5tU1eeZ7yKNiIDa5MZQe09uqI54X21QbvNqcfI9IKIDSB4PoPlGeYe2yIe33I2ALvXNZ8gOVwAl
Gvmu6dv0qersk1sa0SvqebJlCXj0Rbimfi6MAak1a4hfP2bKDGIUNLNgIWDblqWvtCRBgijk2RNd
8ZCl05X8g+1PfqFu6LhvltmnPJvGrOEIZrDdp6zelGNzhnvNGdme0mvTqIss2drRKpSZfOToyJlW
yapmR/Y+yRZ8RGL3UnZluWWgH3g283Lis2KZZ6xTy6v3QCFBnDcrJj4r7KVhT1oQaJu+9qT8PcTJ
UKUGmIJDAuJmKc21ws4vI+aDB7uK0n/Rl8tELIJYBEc/hewIoDJpcclHBwkXQ65oAHnC4hJDQ9Ba
JWO/AoYqOM5uweBEmyHM3GVvo5pTAqhxFHnXPUTS5GuwlPWbqTuCiM1mNd6S6XYPQhojCFyzEw1S
I10QhqGo60o9Wq1PjffVbEO+rxZaWrjpBG8R8fLMdEGcWZAfOknPqC/Ua/Ss2SV+Xi+pSw2CvCDm
DJuLXfkAbCqPBgRiS1tJiZDtD2tMHmrCr2v86VWsCtqvZQfuyWiwy3stNY7EzRBAnXSXotZq3asf
BTT6YhWLljcVRLvvbTkedYi/rnFzdI9RE0bL1hvtU5MW1pMOuvSJtk7w4gAWynIVAjX3hdyCrLJP
hh5uPbPoUFTPXukX0zQQrqgQs7i2ut4e27DzVnqYxq8iPxeV5X/tUtCuju0YH/Q84/dqIo3XaQEN
HRNwIStO2T7NsA5rTPYWIuATRa18RbZULjvbj25TzzAg5jqCZdQqRogop+++DhRZBOQY+cpA8rQD
Qy+4P2x91dOVhaOq5MJDuABX06i6sqJvTttDxd1DmZBqQIopwm0DQO/WaW0kZQXuRC22EeD3d8et
j/vMtXKRWld8adN/RtQOq4Yh6Er/l1nUJVcoyykNrlvH152vGbh2IaYov5pjry9Fmkho6YVy17JO
2+nIdN5IlIQvkZcbX6q+PxGHts/B3hkX8qteZZCDRP2FJpP8gaP0HqXbuArrErKhuCU/aIl4t82j
dMV1vVlLXoMZyMaNEiUa+YHecsCy7MSq+tv0jtWfwkqQfZFHHokdFAuSRz8vT0Wh+Q8JCJ8OuKOo
X6Ecvip7puNpYUaRfWAuqFJ+tY9IZCwKo6l2uP31Z2z4+/PoMAl9aLvYpmYZLyq9hwgBjbhRPC7a
yom2hRyga6ZBB8HzVVBLdWebm2bDDti2+tqppgGxPrIXsFGXBmZb0bjNpgrMbkkoN8K74Qx8dW0W
7AnfNts1Nxm3OrDDi4xoWmdlK9+qr8itNWsucPcINcO84amjrWN1FbLh/YpsfxoFsBT0OcBKbhN8
ew4eUgebZnTLx7rmbxaijG9x1WwQiJNfjTxIV8BPDRfheYjsGUWz4ZnLliYftUXg5cbJI0YEChRT
30FEDvuc8EAmalwVRaYrpCmg5VqOEKIFeHWTuALVyqrgjkBcZAMBAPRvLHZGIKe4+Or2y4X5YkJZ
bpfYDm7Jpdane1vX8JSoUmigd01oQ0zHSN4C/Co8kznfSj9KVobj5Bc/1b1jNBbNuhdcoNYb9eJQ
83yzm/znUHTtgxfF7TYIinwf5g6U0tRi5DFaUFyPG+cbQvvJKnBHvnJ1b9iBQpAw6tT4nFfrwHXM
NXUlivfu2LuDbTlblueAiw/t/cgDlPancb5HTgMFhlB4uEIZ5N1WuWctSPY8Yus/aVYEFh61anBU
qXiXR/oKkEWp3SO6hk9BxmG5otr/FKmrHXK9Jh5hUHkCkWJ9jRCMmWzUpQGg29udtdRcECB0dmc+
ogy8O9hmqbipPYQPa0hDzF0GAkV8rtY5sUIgpD3mL1PFMA6p1ifW1OG967TZqRvSYEmM3uwvuyis
7FRYSp4JEfg1uHwziBKWC/xsjVfwbQhg/s3s1hVsANcL/iMyJ+7uda8G4ZC61Q7Ru28XgdHYMkV0
FxkgrxYBElk4G45fbR3KPL0YniEX824nIAY4Mic7+Y88CdahNqLGoG3TnS3jaIMkB/J63oj7InLl
YLdBUUiaZTsjzdsv5BG1sb1NIM63wGYrX07U862m99s/9ol4HvkyVMk4nr8zGajhItZA/Yw+UlF/
7tIoIv5yT59/Fcu/jf42d3bu1FKVp4ntGI4HOSDpCin06tgjArDhtWHdc0DCIHPMx7ciuCl7Gfyw
xuqn5Xjeo8gMnCzDPjgBBV5Pc0Reams+oFKJfm/6YNfbRIsKxJ7UHkioDY9UTeaP1lLXv80103Nd
dQkyiX1eQdzHRuW1ZHkDgeJBvFdiz37QZMDevMsfbb3R8T2VNbhpcmuTOQAXx2lVnlEEz9eAPVVP
tWt8p9JGjX3HbSt9m+fo8RittMB5EQz/mVS1BoRxtZm7ftNXG8gjR5vMDcOTM6D0yumfCf1eFB2k
6aJguHi2J0+mwEEmrgLjW5NODlZ/r/fGAtmCCggR/CQK7DARFrbLE8nQ5KrrqC6NWh1qO2kUZ0Xz
kUb/NDdlETIXOQeBqsYv2CZgXwkBWrPqvWMldGw1lV3WDIQBQ/tSCa+wforU9e6gR7sCw22YX6NQ
FTCI+ASmbsf+zlFDvAKthn2jlVD9GzQ3fQyzol5DSWo8o+QrO7AyZduxLKxbKymdZeew6KUz+V2e
FfZPFPYD3+iLt6j6a7obCcA3utQEkT+eFeBH8BGK8fOT03YB0AP9E/38yW7anG3dsp7Uh/zBzG9R
233kHMJIsyBRXkbt1hERyHBHCBLNA0ZpQ/BDuwWDDZioSqD2EVxZVE4sj9Rth+K9S6WHeDp8Hh1+
7dJooqM87F/OLUZgdCqer0Bte3Ial+99tcECGhGKbF6VR2fqU6NcgmLk+yR145OBzSfxGSRC/gic
Irplsrfv9DG9EBmCxaW1BWw02ZDXkI8/UKUX3mJvO3mR2RwsePUZvNTO9WMt8FdMXrwp2UZ4jbVG
hBIA4b7Wn2ML3HD4XQdXHjXg48bN/4waGeSggi5C0EVa5xFQcYgjNtZdWzTtsjB4/yXxrW+d76Y/
zKrFdJWHcrIKRyU9fWM+hFb70NEhyBbiNx024EaRA9IknRGfA0P7lmmBPW0ou9TIT0USfaNtGh0Q
PFS5LjyrSw+0WfNtfAdRDF+uic2LeL1EH2RnrcajQjF/kb3tBUo7lN2W3nJ2JTtkOjM8GPxqAcLe
cYuimfzZhbw4N7zoNQ9QBu2Ci+2SZJG8eCigBtSgjV4TSAM4Org3TDcOtr/OTI14vOW59cyxszmD
gomfsevlZ5xAkp3Ta0+eFcdHK4k3oZlX91mWdLcsdQFokVAG7RFzWdaBru9oVOuc9hSG3tdpVB/Y
W4PijyM2Rzi1MFuD5CUiZORLDYjrNo7k2g314spnq3/+43//v//7vf8/4Y/iFjDSsOD/4CK/LWLe
Nv/1T6b/8x/lZN6//dc/bd+zPMexwWHh+GAfYczD+Pdvd0iCw9v4X1ELvjGoEZn3dlM09625ggBB
/pbwIERtWlghdOvbO8tXrAqopL9r0wFluEK4b0idI33Ov3faajrHhjJKj6hY2aa0w5KO0+0ANXOy
CxujfOsRrxzkUu1FNFTxdlIZTOP2lz7qiC8RgDDzNiNJnWSFbEwOgRAwE1ETpsFnGzlXebbS8R0/
QJ4Y6FnVODzvz5Zq+qStNwVuemBk+ms0q8UXkOnnO6fTsWN3clYDj+R1kwvNJWdaAGoK+uLff/S2
+fePnjGb4ZvlOMhBM/vXjx70eIUmG5fdtzIedkgCh0BNGeM6t7XqpU6RNFHbCTmiDrry7PqWPBhq
nlCqrQMm9mevmgfaIY+8T+tIXdFsWL2AWLF2cJwmesni2lwlVirPLiQxj1UJnowBuamnEaTP+HjZ
m3IF/zQw3spVD6A0EmbDiX5mRj3ciCixDrZt4p6Lkgb3P3wvfev3D8fWEfXFp2MDGsIc5vz64Ugv
rTxA5/n9tElnpYO6/MJ+QoaiuEJRtruiVP+Rbodxw7UN3fKoq7wA1+LXoYRWsRn53xADFmvm5Bys
abgxRbyBWIPjtF9MUZ9dtUfEQ/GOJ3rx7GglJINKCdehsI+NextpRX0LoP0GCXvnvlBs+hW4bUF3
kAZHsoEyLN22JfgfaZQm1HG/cRQvP6JmUK2tYxt1e1a+RHAq2Y8uB2t/wFHy2AfgzLBkWi+bAFWE
UXsP7Xrn/jdf27htmLn3oNzx29aeFOZM4fgHNUjyc2MXojpJIuiB7a9+Muz4Ry39/KFVDSKFZe0k
IABDJ49Zt+hQenjI/ZI/mMKoN5oxFmsapdlSZtPsAuS9N1O80S5NfW3abfqJXL5rXXVXNtoNDVSm
Hv2Hb4Tt//KNcHTdM/DPgWK2izJk11I/p093KtxZzAFUMuG9g0cU5OP0/iIN0CtTnWFcPRl+Y36j
TZitdf0pdIL+okU+tmhaDSnIJD2TBOykEkvisZM8LF3WflmWi1apvcUAAUJ7p0ogLpNWR5pEA9T9
l7ZpsVBPg23TeEDZDJaX7Vw5Gkfd9owjXdl9alULHg9AWyFRpO9sL9nPw3/zmQx2Lbb/4d7z621f
fZgggGK2zjzfBBGdz379MNOo1o0s14M7t28GpGJzf2GgfuHWjDUfoO/cWHeZz18K3VnTXpc86jpC
lZ60JRhuQTyLNGLpofa4K3cN8gzqPluru+unBkVG505AvA0OZIbGB4JORoRwWjjyZZ0aoHc19fxq
+Gm8oGALDei59j6A7EyMKAFo3TVb8GVSluCyCfzsyoBz+fefiu/+7Stm2a7uuIYJyl3dtn77VLCj
skPeZuxOh1zu2VKCGaA2SQFhUyq3xIkasiRZ9eU1ZmO2+kS9XEDQgOiSyQb+PBTGeqCSJ2rlwB2A
g+tZu2rqRAMXd94sCQpYOKDngBRyeHQUYjAJt64o3efZq2FAp7k6pBulCg2VQQJSjFgLd9QVyiY9
VChFg/U3G/mVKtQ0OSs/sg2Nh622rb3Uit574YajfY/bMHRFzDABUxer9jQSV9DYCmrIcNHoJ2/f
bhoI5Nr+KRKm+goMX/F1KjeJ2Yw77gCooux60TPcIxBUBGsKTvwg7PcAxne8Rdf4/b2pCkhKFCIj
dYuTkuqpMTlAQSlrEZaDRFgUctA7SyPYQ9y7vPx/6s6rR24kXdN/ZdD37KUnAzhzLmjSlS+ZknRD
lBwZ9N79+n3IUk+pNT2DM4u92G00qKRJZhaTjPjMa4ZeIjO/9tGVWzgf8nLoH/dNFVNXkNPDOOyr
+w4th0Klas///h7RrX96dAR+G0LDXEBYJln4tv+ncWgRKtPdYjSPSaJtVefyKe1a+bmcAB1Gs63e
0/mRwPMAAKOvl3yuUcSgvx99rGkrHfBNRSXDseXbP79TtKNKArNci0KRcFzRYrGntKUmhVztvurK
NUzqYX0zJg6qInF5kCiBPtWVUt0gEwvUdFslw+hPrrOp3GyrRYv4aONa82lfhWj045T7KlbIoQRq
FroGd/nOCJKR3oVytfufqNewxYmM2vaFOEShaj3nJlS3F+q1VSAkgROY9kK9xm2uuosM6yfqdR3P
XThMxfDyEfvnLBBzwH3rmfNR153hwdZFfJeN8F9nSDwfjUHHKVxVi2sQCs5bLW7OUVJrH1EV6Q+M
qdFxPyxN0T+v6XVNvQveaSSD2LfbZv/8elojXqkAb2/fT1sPVUwpvr7uBnMFN4p149KMyVs0103w
OVTrWqc7Lx0dAWgFjo/6hfxK+FR6xdpE77Jx1YNImfO7EmzoaahG/byfyerpAL6eaVKL+FHUM+Rk
fLLGaPZ1TOMoTsNNdrfFvt1q+yXsLGPwNXv9sW3fsR838y5DVY2Xc7jyiIlVd+fGVFBKcyg+IQB/
2Z0h+7S/suZVfATEaPupsyTwJ7BPdfpWO82Sgr2mGwbfwC0+ubK7dFH5DjJDdqcyHD4sJEZ4XmBw
bVXjW/pcMXZ2cfW2KtYOm4B6PO6rdpMP524EOL6vYsJs3HedekgHo3qgwq4FlZo7j3pT5Xdq4xy1
ZXYe902zjPog0qP1YGzbdLPpcO54OTya8vJWr8vzXqzFNAh1w9w+7wWjZO+Qbdv62QEbPaoQwgmW
XKTbPiql9iBbi6Je1Z2NqG2+j3r2bKSrC+e1i3zSdPO+0YzuaOadAh5oRa4BFuehlkP1+FfnybPz
XNTNkYLFGDYjlnilrB/rjY0CDBKX5I2IUioVpo1dXvJIsW1fWBgH7MfaK6OUKxt68vPywa2qYF2q
5V2aQdBwG1uj10LGTnRrQtComEg3cUMrrwOIRfNlavuWDtw0TtlNl1aN32mqeECfNDkabi1xnKmW
60ynOg8k0Xlj6zQK7CpxP8OpCvMiNr/Hg7gaezoy+9uBA4gHM07kEUDTevj3I6Hx62xJ1GCqhsrE
YGuaxpjy54GQMlTT67MyYhivUWKdItpLO2UAual7kQzaCakwKiL7thHvqKQf36693WB4g0q+7dTa
QzqWxANTU3ypuCsBl5lPr0eA4Y9pVEfy5GwSK7vOyoDIKvnPKMJdVGWIET/aX2HhiDGuH3dd8RJH
GKCP/cFcstsh6fX7fYdKB+T+318G7de4dLsMlkrcsP1n23uG/dN84MwzOG9XHW5/YNodsTFJeeRV
nI8R8aIMYOgrepmvD30eG4E5G82vg8H+jjoH5L8//UmNnh2dstT/91/Z1H6JcxzN1VyXX85l8DD/
KfOEaaphNCjT25eAfo2cFiX0WH6iJpxvRXnUdrJjIyL1+MfmfY5vNaBU/7w5RrfxZbNqDPITVhuv
R3dp7wSWbEo0msK9zFk4Qr7TLbRcqjxckg7hYFoeQZlpyaMSNz9eYYRgBtMAzaOMNTNYtlevx5VY
5L2k4//rT6WQbi+NfKnqpZVx0v+y+t/Hb9Xtc/Gt+6/tXf846s/v+W9GPf7/t4fcyC8t88b3/tej
/nRePv3Htwue++c/rYQlgczyMHxrl8dv3ZD3f5R0tiP/pzv/9m0/C4S4b3//7flrIUvAz6SaX/rf
fuzaSkA6lEdSqX8UjbZP+LF7uxZ//w36RPmtq3oCpZcT/vSub89d//ffFFf8bgJYdKgkCYPbSWUo
mL7tu4Tzu264gkTD3tBQENd++xuCiH2yFZ9+N1waWI5poaSkw6H57W8wsPZdxu+mEIYlNEN1LcGZ
f/vjCvwoar38dH9d5OJjfrnhhea4qu64js73U4nt/zxUGQks0N4s1atSVSrAnH7tjK1xVZmjSaKG
lmh0Zde98Q0o55oGtevkruG12MA6b5tUL+LvsMcm66ua2JXyzozsxn0/1W3ffY8XM6+eV8cYla9j
6kYtY0/XXlYsf1Yik1Giw+a6ttZ4+DspaVDVdt5tNmELNRULOR6pl2OGEF699aabvslOSdxq1UEg
QBt9sRLgYX5u67GOOdCY32WKa9RBNCmJAxNcgWJoqtjeXg9CNNUVekZS81Q3Weo7UtnIOIJ3sfSj
PozR4vGXxDJQh7z8pLou7sG9E2d20OaWXfnCptBH6Ss2pXrMlV77piNghEtVp2DaNUNwrvG7mXvb
HyMTXD6aPp19veRDNiYYPJhMBOHU56Lr+LR0wYme4muJ31lKO057dpI2i88NuuUpKps5FgQN/Bew
dEkxtWChzUdzsksvpcVUeVXlaL0PBQFR1baKss86UHD0hk2RQ5aJx0IWCABEentSTTMvjsWazDPS
o7aIPpYFuiwHNeroEBJWFYa/SG25iGk20mAUhaVi4Oss4n5YE2d6Z0xuY7zhQFF/tZM5wSBzyr+o
67x2xy5ruixI27aWh36rU/nY3/WYjmdDFKICj2ga9g8+6mnG21KzEh9SahmHTeqs0h9KFfY4H6tf
sg17W9qkJ56mNszqtVaVmd81kfNucOqIfttY9/ODGLCa8xPgVWmg64uqXVoQdDh7DkaWQUDtEAUM
TabH+n6dO0uG0l70EoUxqv3ILlH6wCg9pVKVDMnaYQSkELeIHGve75YzGXDKxTplBMx9JohlK1HM
niNbJy68UZIYospjG0tQ6LYaA+GpVxcHVHt0en8QHdoXo+6Y7hG2dWOBsM4VK8TJq4hvcThadAyS
oZofbN3u1Nu6BrdPyKGjFJtZCHqi7BbHNyAUZ+d9aSlCPy2NcN1LxIhibNBAe1izUKqkN/QEhqyb
btGZnEN9adLQ1kd5ydZY+VCbxfJmpDz0qCFSHSoRbOUuM6d71Vnia56A1K97C/WkWi2gBPe5/Jqb
evYWjYjpiDlmcrT0SX6GhBYfZ0W3rgrVrU9YikahcIsSpcIZJ3iFy7y69iYrqpZtmOS9cWW2gF/x
XQBqgCTMnQKLPRBSmd/mra0fYTtXV4XTONdzwgwpIgA/sebYQAfN4txayDraTRwFbW8tfpFq6Qmv
GTiKUWy9R8omSrxESOu2W41vqC4tz0OXt7dUscyHChzsA3xvHeC+Vj7UYB+4Hl3iT8nYPbhVPHwe
c60+D4Az3yQIK0svg+1z44KnDu28sY/dPGkfClwWT7hzZmd74VHJhyQ7GEJWp8xNAZgVlAZOIHey
E5ztJWwV+JRxFUkXrW4NtUhGyLt2TctPuHWkYTPQkcKUCGRlS0scOmN/kKV0wxVLzlPX6t3JHOry
QRiMLpIM5Abf4fE4Kt2KfEhm3Y/YjTzrcpk5FTY8o6z7e3dIh0NbKguN1hTL2DTOz3aq5owNNmmJ
Jc17FUlBuk+JWdxmrlIGSZqq3ws1Ld+0Q9HdajO8DsROmJ2orRX62exW5Umt1+6mx50U1OuyUO9U
k6y+J8NwHsQYFYdlmeNANwo6NoYYw2LcgP+VDvtGGY0uNFRkwPWUx3xAiu1xtZvhYEeG5ttTtGza
//VyimLd9fV8EsescI3Q7SwFfezGSD05OJR3rBUHeE1PuUPQR2tVBArHqrVv29nqbqsmAYLI73PS
ZW2doyKbz3rdKwczwxUEFxvj0oD3O2X5ZAVuoUOWTfWc2Wopjy5lSd4rnAB1XudLO5lKSFNLXqtG
uhyKloa8o6MDOLmVDQBNND5BfHvrtrR5qLIk76IuX26SwUXfFw/pQ4PE97FPlTQUkF4uGJ31flrw
jNHF0IOcR+k4JKZzkwOkfe92A5h2N7Wu+mQGGJ6N6hHEwPwQFWp7yzVwGJLLND1mE+qRQlVlkNaa
fZqWFQsU1HqOS9ugLqev9UEt8J8rkfI/KLFWnhu9WmDtRf2ts9Sg0vNluCRZQZUrt6ZDz7gZkuUb
gVqN2mm1x+hm0NA4XLYOJxOCe5x5og9mvEbHpq4rzCDU7IYChv41j6f21kqRva8da/JKt6IxpSYS
GG9qBgrpLlW7aT4rmTQBjCJfNqQG9Gdn4BdflvGcKJN1wmK6PBiGoV0rNDHOCImIJ8cp7HdZ6+p3
SuQgAZPEznESaX4oELO7AO3MAh5vBtF+icKcBoJPR2PB3NNwvycAUK40qULZWZX20YXYTLQ8aCHa
LWagjVoTxMWKjtvqxn6x2AiIFCK9DOsKxHgcpjtXyetQGYrxVmPk2LysM1IQRJRXIO3kfkYeltIp
w0Jd6ScqCUZMlSGpCcXG6NMKTC9jV3c3tchlUGibWdZGcJwF7mNAEbkdBsA83pqDq4wrO98mXDVs
HDEHhY1PH92tFTmrCUPdVaPF2udp4IgU9T4SIwoL5XJIC1yP51JwD8uWPluaAnAqp8yvU3U4oqe2
TSBTdbUw3wFzVC1/y6oCtMZjMPRw67J0hSs3WX0apqPKHNqq+bVchuFRwd4NH7W1PK1aZWOFIfuD
Ys387M0a+TFieWFHvnlyRGeFltjc7xD6OK4ZrTSP9LB7rtq6CRDbNY9lhVmPl8/DBO6wqZOH0UYI
M3fdJKIG3bVP1I6oYUxrfWvm6YT7FB0wrK7iadIPm7xidDNLbFMCVcb5cEg027VOszZP67XLRcr9
uaG09hY3bRAlxJctTt1tPd0wqeP5alAXr65sc0ETDImYQWJXLbRGp7o2LlZUe208KAtezY5rfqam
ZergyfbQ/j/Kgv4HCc6/SpT+H8xv6Kzq5L//Or+5ei675+7n5ObHW34kN8L8HaiV4yCrSb1X6FsB
4EdyQyrxu2rRn7BB+GgUg+li/pHcqL/vBQGHwqUh2MN3+JHcGPbvQtDKIiMxbH520vP/ILnRyNh/
zW5QvVAdarQ2Gb3+TxWIJurdPI1n+0qLorOR5ur1ZOLrjcPlfFldymaqtI/lUlOQG5oRBHXeXMxu
rnLPsdz6wu2UaOEqKyiqMj/v27LtmP3VKIfm8rpaAWIbkV8+7TvL6JOMzPrMoF5etNwtQZLxythe
tcNgnMfm9Lr5dd++LV+XKMNC8Y93ATrJjrWRXbWIpq5+4jbTQZpxaDV5SFH841hU2iEX3hg1ynkF
mHnJ1Iw8wW4LH3UQzjV0EhIs4eIKNSsJma0RzhdQMfxCfVvG83zC+T2YEhSIcl3OIdWc72M/NEdH
GxMT/YHu5A6tGaykCZd90UVO6aGI+IQdk+kt6Lhmnsr1xgc92K+jE5UHpXeVoza39UXP1XqjftSX
X1bn2vi0drEadut85+RxShzTJx5GYDe7y6jWRfCktI4Jq5wv+yK3ENEt3cL1TCR3cgCiHh0J4ad6
2l72hYKcWe7tLy11qE9o14RVEXcB5vEEOv/4Gvt3Qd3ix7faV/ke/aFTpweBms2l0eefF/u2HnWr
GY3gU5k20anpV7Qw6uqSWgs1x7w5u75t5UmIVbjpGa674neqONTwtoVqTAHmiuNphtPv9UUdg47P
lcM6Jm9mIedLNVvysqoHqbXzxZYONl0JTvDJeIkiPEn0ptaCYWXeQmpCeqY1ZkeQ09eIxQ4XCdAP
XkN1wj5LGcUFyhIqTVo6AmZmhjUqFBzUbmy8TF0vskl8rcDxsVyFetlSEq9qRBniMmJeJg1Ka91o
n0XlXqeuUV6iavyx0IdCPWFA5u+bZFW5BxfbmLTKXbTlN3r1vnhlLleLNZ61/DFazSdnWRSMyzQ6
KQmimA3zwNmAzCKGA1OJPJUOd6ZIBwKhqvNSRFOCRRm6y1SLysuoqwdYbnUXRH7bsNfFd4zDDD9l
TvELvPYu9cvR9A2hXO5Hmt23ufsYIXvRqcZpTM2Iqzs8mHhVHDTHUUNt1L8onbFwi7YzjSkHT5sU
x3Zq0tNlKNYlqGtAfEWd1kFBz89LtsthL3Sd/GaMq5crY2Ua0VpdP/7yt78wviOYR33UKpU3aS7U
goZBYFvsr/Zn0yom8eMxjYiS1aG0TkD8C2MUZ8w1v6IPSAxYXNvdGnl678It7kTrNYkQQddgqUvQ
XYZrpE1+DnbGT8am9+whsYJoqN/aIO+5xci7nHZ8lyv2AhtSJIekpKSfodZazYdZj+BD9ZN6mZxo
vRDMdGpjn/WyrC+YRNXcv2OWYwhY6XQZuny7yXWoaQhuupC++AJRG0YDNiAyTdqgGa3pRLU0aLWp
3eAwkJNKRop+W62LWQuXIn4mbO8vbVz3F70V+YE8+HO8cINWo1gJBm15Aj58ykaJh5gF40UZOxTT
8/mocf0uxraQhv7j1b7NnbQxBBT3ZX/63YaaE2bEjAZrFRfhaGtoCWFTGkQW2ZDsxtJrDK0NkWMf
Q7dFe/nlK2X5fGrw2NvHoH2TI4zeMxUNtfD8WRtmxLO2RUY56pJ5mZkWK3L/XXVyGohRa8nPud8L
Ly/NBi3HwR5PYpMj0LLqk8ChDcJV1F8ycb8ssX6ms6fn3iwmcDEWVRo9QxMYItttUjNC6OqwXLIY
JK3h3gut1sP9UpqZNy6mfjVJ9JYWxDRs/WEtYClU2cL4kgjcsNrF28fffXwD3341m3b6Mi7DOe/9
qLCY8VpZnlStVo5ZPD0oVJKArZWeicCfhNjh0xsy/SKSGTaRzuIbbZUF6irjoJ2dJrDS9lrR7QlW
mRwuitpCT99eGam2+A54+GIQtWdW/ByaUNtLojJW76uRPnxt1GoI6cnA1t8+qpcJw55jfIProsHq
KvKrifLBVX2oBh44iwreBbxQk3v7y32BRDbv2RaO3uHgZjNs0qkjXLZ7AQpA1rlnGoS9uVmdDfLa
q1XNEQ7WBoSDJ7sO6RZT+0ExMLRL0JvlwjAzN0NK5jl7It4GlD5K0stW6TAKcVFVRlggnjYJafFY
dkPQ9EYVUtR8QALjBClWPxZV33MJuursQL4X+jYX7NsWdHoCuHINvE3GeWAxy1FTrbNTqvPFakYB
jZcn/hiJ+g7XIecs7fxmnNX5NE0z0nfKCBogbZjxzShIO4x+aCzHIXTXs6s7PjLz8bHhqKu01scr
QTrZzGEm9ECb6+iAsIei+vvvU5B1v/xS+2pCIHQ0nPmCm0HRr9Oxi4fHGQnq1DYRaxrj09CYSYH9
kJFfRBeAWZ02ftF0Kd06PRh1+X7AvPUit2An3wKYfVFur9y6SM8WJs94zCow6bZtJSpMeen3BWCq
eborHCxLdA3jDEx9/EyniNe12iPSV7o3O+OznkAwH5RNx2B8wv/heekI3oypzfwJgCSsfvU4m1ro
Ls6bohZI06LPGnSLA2CvDqN5ep9vHJfIJn/Npqcl2/wahui6VerRq5M2dMX2SCuML4mhnFqreSpG
+20WQWxPqNIcKSB/pikZdjWPBw+jty6ImERWftQT5HNdCgF5Dc/PkuJ9ocnrflqXk20Yh3oxvoOn
u62W1YJgoYdYdlZBD4b2fSviDcY/HvABjhigm/coo1i+zIH0zcVtQYxnYINQyjzz8KM0aLY7t91m
oScrNNLj5JNT9Y2HSVVoED+FCJkKRG2KE+XWEed1dNKIGE95YxSUkDB9q2Z0+rtqmwee66qLfQVN
w3Nf6ZnfNyFd8YyuYIPBb1EuFz7ZSYr6DipB51n9NvsIppZ1tL0ygtvmmsI+EK4OoZONXeBME/VF
s3grdZEFtZzWw7zO2vuOOckd1e8o4K2eyJUvvWrYhzFvgrZNbXDr9uKtEdHfDOZw5F8p+reahkVA
P5CpY8ft9eWowTojyIALaIfFKsOq6o/x2PHQ0WWe63OUthTAY+rlUi0+zZ3xYVkm7WFMCqoKujfM
LjY9eh5fLfMnTDGSK91qz2KRE2Malr2W49zpnVGezYlkUhXRs1tZF7NPE89xUhztC5J/496mrvEI
2QiNNYQlIJw6Z8NdSGEtFXAIFgA2YJ16Tm9mG4veiMCBtNuqcQSO3+lNA1JsIeHtYFh6SNmdmVUP
JTQhvyptiBo4BCarI48ST0kaGSjrp0x5aRKWTqt5rWPlQZGoeUAVFIpQbx5Eor6fLIHXl/04WXVx
Miv3Y7YUA0mMeVsmAn+DG0rFGx0oS0NnRjBisFEUGcbAwXQF0T63P2hAJHIwavgM4xn8dogfMlte
UWKsfEY6C0gLvCdjSd7R7/JxgFRPmKZLVNyQXwEj41eZQK974vB5pmJkyQ5B2e7TlNa9v7ShVScz
t6jzzoYaF9Rret1bOSEp7Z2gVlLfwJb5VOFWu8TwwZyFjkeLTexsia9d3DIQmjR7zcrJjlS11CM0
ITuoptMc2Xcj3k88xQP99MJ0fSWL6N+Ao66HGe6FyPwIE05khRH9AG4W4N97H08V8r+xNxXjG4Sx
vipKfazx5qYD4x5QGQtjUT2B4f4c02by1skd/GZVEPrjh/F0BBmRXlM9Zxw+ApbLP2u9/Tw2YziR
Lh9cbfjQCo0cyrHAjKFNucSWgwRpTvOpOGsVgTYNhuJSNzY5E06rxQVBqfRgMm2QYll1FB32A14X
+0Gvq+X+zmpC02jf+Mvu/8NthWxvhFLLeYEVbBAdxVtWY2wzrjZTMvL39X0htz2vq5OR/bHbJmY8
6MK5aaOypTdBsLe/QpSiPscIOLaZfaMU5Az75n1RbEe9Hvq6bX9l2x3R27/c/XqatLJ+fNjyJhu5
Nq8nUmEEnpcElv32rV4P/OkDXs8zZtEWLproGpBU/PEHVETOWP305zUFYrHWzVO6zXFI85SXIepk
kLWm6uV7tr1v3Bevx7xuq5Ytu39d/+UYZ0TYpFT6j7m9Wd5s539dvB6b7QnD6/p+TLJ9pddt5VCn
q/9y5F9+s0FgQJq55fzjoP2tuav22OKkD7XZGmBZJ+dec2N6cRqB9thR/nhd2FvAta82y4Kxe9Sv
gdxjrbHeyiiv+1/W/3qf+Y+z7MdnbVIgpViRy5oB6CXm6gKnajmqlebvqXBeptmE4SJZMbIbJBUz
2gcz/qYXXEqqy/7qdSFj/edtajMGOYPp6fWI/dXmjefbdIX87M9v2N//V9t4YqAvvp7+9RhViAcK
7OtBVQztgrkIi7aEslQghVEr7gtq+f92cfJfoi/+BOr4/6mEaboq2Ih/XcI857ksAUj9qYj58qY/
EBoOgAoiMJzXUMcBHvEHPEP7ndjdAgauwrjdemOvFUx928V2AEI0dkE4/amCaTsOwAVh6/sZ/5MK
puVq1El/YiFZFE91xxDA0gV0Q4C1G9TsJwyVtKWZ5mh5X8zhXVcJTOfQxfWWbk19xGPazh8LUw9s
uYAbcFozbFW7C13gRGQl8qs919/XpseUKmkbX0GBIowj1cej9H7pxuICGlAch773RsDtC03kaxdE
AXqKA9l6fFVrKW1Yf3a1L7ExOW/mBuFaZUaa2kJpcOpWl5DI1DxgJdG9NSy+mOkkF5gpH+wGPEPb
LtMpx4zpYHQ5jukfpqpuzohuo1yhX885wjFlmxOkp09iITnJ3Hihm1ZnAZFLE8Zq/qy0pMRaIjG9
qi3rukvz9+6CJrRqkCuV+mEG3I1BCOTnJf4wQT8fiKqWsmzvdSyRgSWIa8eBThL1k+dMeeKnhkFi
TpQ/5YN+3audcd+XbnRLQ5EAdKx8C2bvMQadl9GoeVLnFvr7TH5cGol6NGpz8QbLkOdEomvhpDQ1
o+Z2X/QbEaVpljAD5uwtXI1cnw7LoNFMLshzRiUF7g0dE8YXcDKqOo+msNJbi8/roO0fLW26qqHQ
eXKZQizr6b3bForkddx5pkDjB7+4MURylj9w1XChX2CgLJug7xSC4zw4bl4d7Wq+M2e0enJwwqaT
zZg1jg7RDgPkWGGOMiroMaYmbR4FY+PUEBcUHSMsqVvddMK67t4WQBoyZS6viEiom7X06hK7xBZr
qiieiTtXo1oDJn1VuyEsqlyGpmWf0qqAIdavLr8gcjtWWjzJJL5zEccIqhinI8X5oEbaVUbr7oFm
YenhXgnAooqIqDfjstJxP0UWRg6lofj6kNdXUjgyRGZQ5Y5MqSUAGkEyo84DgJ7dTValXm/Qf6W4
GfSzxOJo6H9YjO2WYvxp1pLkb0aZX2d1x+TcVkEdgwDSsVSIOhKhqPAtvaGl7aIHN0WIXDWuPLlS
MUIjoade6gNkwhFpWQfqcWDpEBUkSUqWNTfI9jzSNfbhU/Z3Lr6SmqHjsJkZBzifWqgPOKf1yvQW
V5L4Fh1oeqeZ5eVG5X7Oyj6wS8Rsaxu4b1cTlYoiDqUTGI1Oa0BLv9luclNG2mdc3IGTRFrqIe8w
3jWtdq80Gu3hcl4CKpmJ16u18CFmRwHEn3iyxaUs5IPWkQrOxPk0VrUvbgH1SaG7iyBMdEMCCJ5B
tEgkD0sA3KHwEYFZSaE6vzKZZKcItjnpeuVLskkq1IPhI3xwyBbbol+XbVrEiYvDUkVwmyGyU/iT
GC8TvIR11b9YbfYWOJtyEGrJu1vKHEvtPqWolvFzRpmfYC3opsnqmc36hNIiZSbw98FSV/cqJsai
NKiwVwgoVhmIgcpE2XdxnCNQq8ush81CDV0Wh2iWNOALfvdMuUtsENn1Mr0bq1Lx1haxBYUKKUMj
oGh9Cmz6/YGjTZ91o3oPYVOjkdifrAa5vsisBkr0UDLo13e3sdLiL/gwN/klqVXubTQppsyGIVnB
UwNT3CYf0RSZD9/sQqcCqn8tlSLzYEqa92i33+VzTQjRNR8W5A/C3B0lIs5ZRccGMHBUkQeNXWmC
RUpDPKHXe7XMvzcAYRobJR3TDoqmqjw6tIGLPpmkyHiVNW16HozkM8lhz8XLPre0GciJR0rB03eo
x6DXsupLn5Ns1bBqGXnny8CoGRiAv7yxMTN/leVxgK/sl0UKbY+KeJpophdHb4o4/z5ukt6tuVh4
CsCiX6H2let6VKbmPhdvEwAVXmKtT4ICKMWXKAAzcGq435YOo8m6eyfzBgyMvO/yqPdjGx6OrVAB
BWMi6A8Pn4pokZc6tTxQdxQPx7z00DhjqtIjXzqxj32c45vJqkKzvfQrYKAYIliL5uO3ZIrv8wQQ
OMivW7u3eJBn4yot3Bvdmc8JLgW+uRjHNLH0gGIsUhI1OkWOSrhvY92oR/mnPI+k78TL11qqCLkv
HxfoEodmND7EMHxRopFPs4oZWYIfp/ahVqcsbNpYDzqTXKiQau810kHy3O6eZJVeRUOEFntMc6VR
EbYxuhUFkvE7as4NODOIPdGDRWKI76eC/tT3ak0qH5Khe6r7tLoTXeyAQFov2pQ4XuV+0In0rytU
FDyedXHAJ9LAz2q6U8Wt2/d0k3Q53mEogSlS+xUbjdkHPUL7g8+iOhKCsx99yuTPUsob8h5s9DCI
CBhb3gHveqNPzKxR2n8zrfbKhWV1azgY/EEqiS1gWPMa1iUjN8ru0VWirCfEg8D96G50yCEV4DbD
Pp6POivGM47nmLJ+33RbzMGdvUSa7xodQdQMCZhCbHyPYmx98SFVzccFyPINQFGii6WijiTfMPQA
FYhRTmqyYGLeoJJ/VYr13eLQVBCYcXSLfYc6wLOljO9tFfyPYX4DF5Ee9DwjvQZ9h3C91JePzWQo
QZ0tbaDo2jkHQeB1hvaJMKICcPHkbI6veHbEYdk4WbA4+scCEswtX48kHywfnG98DpCodgx1PkuN
whBSgJk3Dcs7kwcjmBq/j4uvPKrrWUlAcAgTgBM/8VLohDKQOEQ7leQQFe1O5crCzBpZRkQMjfws
mmXwBknVJLJxVIisRzWTPm0O80sDDKgx7GBFmhlhCMv0JFFU3FnJ1eBorbfazjVYPzSrWl9L7paV
pLKPkfjPDYauVPuGmgiVLvgSg9hgEWEtEwYeWkVJU3zWBWp9FpLlbflZ761Pcfd+HvEDltqxdPTQ
MrllBxdLhVOfWO/GfLHDQaR+iWJmCWuVG/2QEX+sWXHjtGSSU/u8QmunwQRc0nzUmvhGd6uvOn0h
dJcueq9d3AUokFU/aQsIL5tbTEXq3muUE3fjoVbX5DiqxnhcidOvZOl+LofvfdINR7yiKbdP1OuQ
0/gyR5cl+2IMKBNk1EW12PnQldFNF1tfbUfXAxwUvuGViqiN8r+5OrPl1LGlWz+RItQ3t+rpDBhj
L/tGYWwv9R1q0dOfT669/zqxI6pYBmOQZpMzc+TIkYeeOl67zmaQPo2yHlOJXEVkxBI4M/dGCydN
iJ2HWZ0eBe1tIR19pFWzq5S1JcDQ0/MaPSEzt0yHUaodw0KtVlmcDtePBevI420hE7Xoy9m4k40a
+6ueCVtz9SvFVtlW3yqNiTSJZQ2v02+T9Dij4sE93f3Y4CClQ7UjdcKGZipuLWjokaKGU/4Rmvy0
LMO+rCJPMMN6hMjVkmyFlwgJZqd1xcXIaGcIxefaUx8ERoRpmUnPD4/7pjXRSEOLkrD4jWoKuoFa
WRSas1mDTMoh+uAql6xR89tbgWRlyHtaU+W0dEV2UiIBu6l1/FsTAc+qmhzqx9+Ku2AFq7hfa6lf
cz4GvSp/WHl/yGLhZiTmsyYtVORKugNpk1TKolFHqG7GBm2yrqY1Qn6Rc2GyFV17Qf2iQTuTSqax
O5B+kcjRMf2jfg8rtdrccwydmsJ2SgtK/hTOQdKpk4cuHqWtHakKQhM7WtMuv3mhQdDbbdLSh8j+
/VEzB2R/5pKU/po2MmOB1M/vb36fp22buKgl0e51/cN/fyEz9qiv/d+L//7m39cMOfEj6ZGGvx/1
7+v/39f/vvh7Yf/zHnjaO9jFVZAPVS95v+/jhO3+8yN2v/vPdf7+qtWkkAZmFCTBadDq4QKc2aBU
wi39PvybGPv3NX3NmP37dLgryZqB0qLoAfnM/IRwxnf8vus3m/bvW/95Td2K+KmEySRbujUz85ue
WcqB+qgUZVztNxfz++Lve34fKL0DMFnZI53+UieIt/7P3//7FPWShzP0RuK0lFkV/2R1fr8Iyhm1
L4xQvXJP5hXmhCaPlwwhlvQDrxnjTN4GErGTUwbnd4/uPP8iickKLyblTLuk3x8HgVZgPQWyQ9BO
yV44dOoTp9WiIaWyQ7XO9DI0z3o78jipt2bmzO/TWbnQK/RYO9Qb09D8zYrt7loGtGpu3pY3PNKV
7/AFzOxVWAsXPsSLRPZXLS/mXheCjFQ5UZADwv2THS3qgezljXrTxjgXL+ZJmRf7S6GHa+3fH3sJ
f9gpXFQ8R7DtyR9+2L/EKkNuy7VTfiDDmu5q3RaMMP1Em0UsPbEM9KCUtn2NmH3Qf1WaQ762fDhg
5/X4MUc0x7ITjhZXuXWHiLbeThcob5gSm/rQYrA7h6La1+aFFna0E0GOq3SB4+XCFS50ZB040g4F
PFhfelHVLZ0W4dq5qkd/uqcydk7F0TwtWAuoIEE/+CJlGDHBbHIst/Vz3Pv1M1yFe4GqsK3tK7Sq
FvS/ZPnPUtmziL7dg/rPA4+SYZuC3f2MJicXFA4+Zpw3xD36Ng3KoBDtTgjROSRkRfuzh69H8yBb
7E0CzJAsLKH1Vh5EG6lHaqlfopGH+TkTr8Lnqav9PnKXUKMZ0K64lB8Y6OKE6HNIV5RLdWnPiSPY
mh8hrm26cWjYqLXS2c4uPy3/j2EdH1AlYycigyVEW/img2vp215EFyGxUV9KcEFVEj+pSzVZ9qna
VXj3Hn/UY+N9EZhCmz/0k/v4U5FT+ACB3seyrZ3fqFY9AvrRLcymTyiNk0kru4SHdhE5p5Zq/tB0
T7kz8jLJ8/WxzlzBUU/Rt7kZbdPtQ/U9ejE3WmwH+ik96Bv9u7rx78Rau79BhrmlV6kNom9h8Ps3
+nqzVMlZeIu92LhfDIASWh3rKqFsdSuVtu7+iKfqrXT0E6diPdn6RvBo200w6qYf0fuXdTVP5kkc
PS13Sm9WNxEKgrWby7asnQCRENg1fBSSCztQSRvFduzV1/Yn/+gFxxdpgOt+1E/H+PkPGRmJuhhn
Z0i2dDRqu4ALpYX67ND4i26fqoxEoCs5KLHYSyA9P0jkXaO99vSjPD+n40ZwfnpkjG5Nb9N/JDum
nsC3S85wfcncAT3qHc0nCGnZeLTjDIp3ZGBJv3OUgeZ0pOm8fCQ4En7ouHF8eP2+OaIjuoT5dUKw
GYGzoA3oTE/OhruHqLsTUn9TX0lrxh/S4v73VQANP96WpgeH/VE9DzU7gNrLzKXvoB1vl8Vtr3xu
dqQp5w+6Xaxlpw9JylaTOzvNa7cnQpGtVzUAZwHrcZYvFtvXIdvPPvwQn8xV+jQc7sf+0iuYkMfR
PMxU/6WvaThvWifxf9TNPaTjTWG5ae8a3j8r5Sd3AsspiFFtMlX3t688uIeCY76A+XB+V73dZVwK
rL7efahufhCeIhKB9myzeMp1OzOZrLIdGbV4uw5m97OR+DUN0708suzq2KDQFG8MMI5tXO7ErfYl
lDb4/2Y5k9OOwkFnJ1NwtUmfklMMsQ7eymG24w9AksxZ3lIvtmH3fqRevm1Bh7bEOfUZh4mRqwNk
L8by7E+tbdyQ+s098bBskmTn17qPWE759FE3J/k8/K0Gh1G5C/7gLG2oJ45eenfS1k+15bSf3VP6
DKdhYPe60/1D/kYUVpRe8XSBski0pQH45OJKjQRJwG/0YF72guRY6uf4rXVu1R/a3ldn17I/Fkgq
jvk3FY+ZYt8oM0ZeE0L7k4aQ5jVy5zcaGJiI0AgjFRQVCjQ2SFRvJ0fU1GqHPVH+1MEdHrXkKLfp
p9I2sPSHiTpjmzoju0UbzK0DRsWLtxqr6UpvwfMUjMaR0Vl2rUM7U9W+30zXWJCUceTKUUy/IIwn
R0x5y2Ovju/1AbX0a+dkf/LRrbSAhidgXlt2YezUVKUse/ZISgfRZyXsAvoR0atpq5r7XvaE5wy8
RvKTtayHTuEOvVxrb2bqp5/Mxb1aT4yLcuOw5AhsnXlXuDHGYYo39Qc9bnKNp4xBG8TnlIPen28P
PFVEdKlC5/irZ2ede6Ca+rPcUroXSrYmfsO5h/euHxJ/DNV17TWdIwyvZTBG67SnuHiZ/AxwWbx8
kCenrf25uJCiPj5zieLP/cINrzd9wPTM0SZNQvbbJkPBbtP5U+wuT3042v/8H0+b5Rbb0i72/O46
i5TO2IsLzvrkGoWDbNuJPjXXOAYZCaMJ9WAbkslUo5RLNj6gaG0YbPNnUY8azm6Q+VxBjqwvncpa
ryO9/eBIGmltIQQyktLX8oeTATPyRtmYJDic5xPF1kfWOcdbtG1t0RO9OGRZZd/mX73zNZlQkzPK
Zwl17JU24IDyOUm5wdlGweWG8BttnD3pJv/QkAZzXlhfBppHMlR8e6SLVXbpLX/Rjul2o3IQ+T5M
O63b8rjV28BF/jBzosXWjacs9nrSqNGZxpQ/2oCkQQd3yXhqIBiN4mvyYvUYy2B5yl8IvG/9m3hl
o/6g5ohV3yq79iNzWwfjic1o7UR2tJuxmxY7j20/3g2f+rbZsA3+xJ/Rh7BTNu0u9gUXAMB0Rp8j
dlt3JwRsQeWLk/wZ7yg9oJylcyg9+TVMLsbJnQ1aVTvF64mWYBDqbJj6d2t8YnK6qykFDKHz8NZJ
VDgyVDtzX9ZlSnNlUCO72VFimmYe1rHzUZfpH5vis8JFw9bBy/K7wKQSVXLMU7MTsIUEDQL0Z4Qs
Xpf6o8KHU7c8inSrLE/qWOxQmHKF3MkLV4/2Y+/Iio/0uzFcDDNopksC9JsmtAMRSVB7og5JCdXE
1Jeec8dwfgKTVsrhzhUDzcb3vFiW/UAyrfSgldHVlClXfLRDho/7MfEz69SEhhdEPmiWG/lwMB1W
+TM9EpEX8abzfIymY9zeUDAvv1rh5V7EzvytEE1SCXwQdk0lbpPKEVKoNPFJGuBetqUnvGZL/QRV
6ou7Mj/jrLNnSJBC2BufhcniGDYIJdBsM1peUBD0xA2ETI4rYKrZuABxatG+0mzVy4VAqL7kl/uD
NhEQiXy5HeloIoN9H6LQGj9UFyQhYaVgdqQQYsoxcxd07m7YNs4THOlVqRHTxvYfmLnyXJnMrY+7
0l5zjt8ZYGyDo8rGO2J5EliE2+GnddorNGnJaRoMh4sLikPdjBiPZwp5tOdW34PHV9r2QXvY0fta
dmNEOsY2VZtKU/gbY+fkQMnyVWFrc1x5VOYWbl+daSPbOffL0oSNr/6oPwKaS47+M6ELgRvx3hzZ
58Zb7vUbsbOhIScelTcPrmexQVfs8llCIX2Cb+YBEt/7LVBJfgeBtmcg6NjVH9gKB2HmFCvGjqeB
j6Nf6JiHvyNPO8g4MkhQ7WXVRl7ZsfN2Vo9AKktxuKe+8BxlT/HskKz4MP5EqmuqT/PoM3zjtyC5
/4wHtq/gSMk9lWsOOBOaesNoF0eBwIPmp5vmgusC/ChOm1a1Sf81o6Osc+mx/Yf8Nd/CHmE/w1Ak
8cTZ+6JOoYYmq4lHrB8eW9FD5q1Z9nV+mne1A52JGevbLbzKRPwR1H2WemXlfqQiPeY8EbdI9qIg
oWLS5pxe/mSlMzwhs3etJ49yHrF+HluvzYMB+erBFa+UUAqw37gCeipO8LkPSnd5CK/R/G6mTh2v
xqWAWfvRizYe4VsPwowLniBP4sjPy3FObcs3LB/5TByMRxAPRxzUZUerR9a8dgRoNLYDp4CIi5HR
tNhpD9E6eiwlaGyo37+Q1NlCQDCnjXaD0ZZMp8Knk3ids35seXAJzKRwpOihPOvJdm7Qk3xBJrTC
GtRORQHW6r4oWDP0x2jA19W3O7wpemcZRFvKaZCOuDOcj32zxdhNP+bPNLsdkCyFZg/fMoJWhVIN
JFW/oMyERfKRgm1pxUZhMkNzJEkbj0FmYNvon4tIG+Kv2/weGrTjit0S5azhL3HChJ29gIWodLyo
bFm0ydHRYHbSAL/dCuG1JihyP7K8h7BHo3xWPfo2VnFwXJdfaB0rsmFWQDomL13tC2UIZK+NUPJ1
adtk+8fDXp0wzhHNJdPzONPCokhoQO4hqwzzMofNEHWwWB7PZR67MKpglSA2NDr4iPyXFeeeZOaV
CVhueIOpLejbPOdcbvMTuhiPwaWv+iiQLtkl2EH10zROd9FvRTrG2pLsNOpt+qDzo3VrBAd3JP3h
VJI150eOQrizjyEUT5qnk/zaqzFnOU7s3GxBvh8/GBtxcEGCJ/pzdlQweJTAqmn4wF8Wrprfl35i
hXpjV293ySuT70iw8d0dBHyyepPOL1w0NqcwbaXZxmAhHEU4TNi6pTjPgju+cDxwPtn9kX1jbhVS
2P5R4tebpAUP9/E7+gsMeSw6Gm1P8Wf+2e8/mk1tfzTfSji/fS1EYu+W4PTfDc0aidMIStPPFMP0
ODAJbwY+DUv0FVgAZfITsWyYHspzhkQMGDvILOHdp3ChsG++IJllfSrueJx1L/vC7TIcSg5dY//S
+I3gFrRfu5qb+218w5ZWbnteK/+h3tvzPehGQiOySWSR8VJ5rI7lId9yQ3Z/0cIVPAjuk78evKDu
N6ppMTdEevm2OlZNOD3P38PdwaVJ5RFZnpC+7HSiwilKWq/sPmC+CZBpUWKQwT1MClFIL1BXsg4o
qATPEK5RN6m5z8nnnhKX/tfrQYKuWQuDFG+UqOqKGavPQ8CGy7m+FlFVbNa+urB52ZGFT64cvACb
PmODbBn3aQoT1O3teSPtk2xdZY+f1Gu+kQGAzW94RuSW2zZfA1mn/SteoX02Id9SEjScenfIv/Pa
Ln/Sc3k2dnVgeLh3+uH3euLxmH2J3rK3fI69+oCT31A0dIyGY5W9L8a2k31uKrYzPq50zeypBkLA
LV4TpsNVwaGy3rI/xOSGL422Fso/AEzCLacG+cto3OEse3g6GMiKRtUu81DNJ5ZWfyRSld5wL3Wn
f4eprAIX+EfUqb8WI0BVbItKhgnylPoI4Yt4tAxOSkLKkb4AjtKuwxddyyZgZEYELgnlRj5SXZjZ
9EN/7+CmkuDD/gl2fsBp0qyXH2P0Y0++0jmWoH1UvLpyzfc6kFwzMKCpS2SIPSU/3vVjWv6lL9sb
X95PtPEFSccBXmkhWe+JIzxKT3wRfHpC4cIv2r4/xYY9PE9PReLLiOMlNt4sOlh1FIrvOtiHfjLZ
Xz8soE0UcA+y06UOJmtwkE0b3fzzvodi2rzQFUL4onFfpjglxIXRi33rNJLEUZ0I5IWS371e+W/t
lxZM++kl2UVv9+vEgUnQOdnwjGPTTs40rXQud+OtFqm3cj4ppKDdOKdO6bvUUI+4EG7lFPQ1u/vt
3c4/o79QQa19zfJqoLbaeXqZkCjRIVDbtf6SWq7Rg9rvm/HP9Ml5xtd8lIGGL9S/vzV/y57kB3gT
MZsq/G06kqpO/lFcXihejffdGW9k+NA5rldZDArDXf6yqkMYF8CMPX7sqg30A9F+7chCNa+LMJv4
o+wC6xnffFd6RJjkRV1aFQf0a3jPfCZSzJ/ip8dE4Yj/kHc5Gd1lD1VE9gkmOJ6rC75A+SE/gheD
bBgrtXVAQAAwQHqw03YK+uyvYMdPdg8Kv3C7wyMPeFWUdwJriHJvEhrdQVzAmr2MNjFQwMPSuDaR
N6mnGqzmDcy3MWDD2DN+qNntylezP873Z2b9IJIAHnb5yK0erTueQHGrOQhaMLgsbuyGdxt78fFn
ZbfrW9HYUzKoLTf+A5FZBbLWf56UaFcqmj01V8s4z91OX/1QPT2NthI2dfiSU72ffBelOwo7voOm
F0MQ/a2OrPovsBFLDeawGzem4d0jF4O2J8Zf8RGbapzITxFidCOXD+qeDdQTNeaLYgo7egenw4Wv
wDzweImWACybrRA5GwaaCsX2inKbRjfkt/6Nf1bELdTerOe2eq5BnCPEAd4HISTwemLd9zgrwSg5
RG9vI+Znoe1Swu7KjkQaZvUpTqPNUWVW3IA7F6hou3wN8DVRG5s5warj/qb+Pcx8CtFSzbWmVz7s
RnAJbR8Kz3CMidcBdOUdvOOSaNOe34QnjqHaxagisamT+MGJatCuD0tQm0DOn9LcvY/+HK4D8sEV
dROGlEQYfWHWKJoTEXZYCoZher8WsDxgbi/E6s2lJKrRs6f5xmiNb/hamLVkNVfJuvowevil0ftw
Tb4IXfCLwXIxkKmPWTJCRB8ILHY/CLxF76l6wcXMAP3ICXXkH29Yt/lPKQUj76H93rKbSDodmgeB
MqAGW+sJr73YdPHhAaFyCiVO6TdKu+abRBLbURqgmUjy82BDaG/PKVyRQERZ7k2c2GlnKBWGZWcv
ImnK3BPSY0ePYJT9grR1MrBC1bbI4Rymq+o9KB+z8at9Nplyo9XIptwDeLSgNTig5jvefQEuLDmg
/4RCuBQSmBU+gs4cvFKSRZEe5wA0FiWUsuMAa8ou7e5vYVHOZ+e6A+ROveXkaREYDG4JzIgM8WFQ
pZ9Je6uIoZRrvM02f4QLmCgmI8gTlHNsLosJUoNx+omBc/6qHIrtIyAjUS8ObtWUBYwoxJScECnf
EiRF74/pgF77EQ2EIzMzhWL2FuFnEX+bIDS5C9wliLfZNt/TD1SJMA1cTXmdb3wSZmVtniTanPDT
cKSEZH7RCWods/bNeq/cKEKTMXAfyWV6SpFNBHF8jTKCBC86ZPnRgIRfwcG6YLVkRobY4kJB5qV8
JZOsPfZIzr8mLELe38T7hkV9y2PHusw7NjJgNUywJ/PAAgdpMjl86gZEES3OENuFwCpgD4H6Go7A
3ZhQrbEzi5RSIOav2v2tfASk2kiGEr/mL7wXYKfFucg9WfOZd2Zj1EgueTOQEGF1CxfrlODxIejf
+BM9Tt05rHn34E4M0z3go6xqEwOOam9kZ8xNZb3Xwt8edswjWmG4dAvWPusflUW5Vdio1NeEnbIr
tTcB0881CxHCHsEjDtGlmMXHunjSNfLAZBNaQ36BIsGqRPQD/Ri3UB20HhfkRlsvobMjJwFL5YJj
osaOAlhRh1w918on84MisZ7B05ndFoC0XceG++2VK1+IJWM8GkzK/MJvaVxGK7eKekLZ42dCrvoq
zo4qvWRa4ahjSGK9Znsn3838zaAO0zt/zves4YrLQPeE55Wt7BhW7oj7ojZRQXUkdwUl5JKo57FJ
gfHrBXrNms8xRmRyHEac8ULbnzHKRJd6fNygVZzKNSjtHgB7iIsbZhGI8oPVyWfq85lzLxLCWvzD
XReAjW3+CuzPEy4fZL1f3RGNX1FPc8BScvIRUku08CGbqSGXB6rJKmHOuFeiwShfPUcmlXOeUZW5
aAANyeYDGT8+hRtg1vuRAiKPtXXHZY5o9u5wjUwRVoGlFGlYuLPQXQqXFCXdshzu6Cvx4SeMdSgK
f1Vg+4MZhxIY2uiDkwBVDqa3LlrT06U/rBWeArnK2vrZ/3wz32D1NCt3VMJqmG4UzpEfdwlPGjTY
WKiTx4Vyr+iQEcjyqZRAMfx8PQd/dXksW4aVvyczvk4ozaFaj3tHUoZp5HZY9KjyxCGbiN/wFqZj
CmY0wakKwAtgvc8Ol1Z0VN+uQ8A1pprN/S+Ny8dx5/wR18siWCepgbbp0rGdFBITSAxqC8mavhEf
3T7aEmzEBWcPXhJAi2MO7uMwffDF44UsgUDE5PO93A7/Ld2FD9SBebQnpgdcGLEcgD16IR3ZFZq6
YcuXyq6nmI6sgIZ2GUlg0YX/xiTyYevGSFFjDSjGHVqSdS/GTiX+obwnpZ+Nx3fwRqadO+Q2VZs7
GvWgPcdyKGAbFm8pzy00yTV/AA0U7xeRNLayI1lh2VBh6c9kdS1XetGLHeCJkAMmXFjzfHkE61mA
yuk9jFPWO4Xo1saJ+5lYSviDobHsmQbeay0rgBJBTAF+ltcltVJfQdxxd1ir0Dqv0492D+CNMspc
Be9jGiRzyzQgtovHfTcOCYxJ5cofJOhbWHvydawPpnKmRL8MWingm8i5J9ScpdtMYKuTBLR207r7
DMI+rorLXvYkNtgWeeP0w45F1p+GZxKkMV0L2YuUMr1Q6Qzq0fQ0rcZtgaUTkGIzAbP9uFrb6olV
wNWxj7XEw3OcB59KXNFyGno10QvmebFczIk1nMf+PYMmRsldXWxK9QClTZR9U7c7mZbwXrL4iDjV
4obUuKV4MMZyyYs1X9TemGMuc4xe2HtGd+Ept7syuCgdpvEhrpsUGqN9F1xpZN2S5loHNt5ZUHRk
j+AJhuPSbH6H3y49EJxKoabdMdurOtPich1hbCkFy3AqGZ+8comFEdalIaT5Om/gunFn6MwyJexF
xkfrAjZctWadnPtJfQXDYzQ6CmfyEKEeViGcAkN2ZcFjwJCzot0XU8dAkbVWEsSU/ALCJwOLBeL5
XfPWQKryGq6bmje2IrWziyOpOBrr4mBDdjaa/D6Y3Df3x7yyLCPyduqKT07Fzrq154h7InBiMaZb
BpYwj0vi/ldCkAG5iOZZXgSYb8f1GpvCj0T24V5eF5SMID6wCEagTGdkPmdq6mCcBAg/ITNPahKK
ZeXNVkANzdjYw/iwJ6t1AqynQ3VjKcMFek71P2xGa5d8wVItn9f1Kjh88mhuHrqPYhrRA4uMAJcY
WCVqq6eX3HLUeS/OkdeiTwbH83fbmaqvj+tIo4eHJQPlK8+cmbgWSgcVzm1YY9Um1YKuhVHhrQOu
uyoZKcvRXhNiB2w59C4yjLCn3Aeb4rEblTOU/vYFnA0mh2XuJKGCGgVCdDaKKGAbrPtHpQ8Y/EK3
gX53oqK9Hva8wFS37e7eElS4FolzOCxP0SsjKsoHmF0ZyD2tsBAcwYbIttWFukb9Q3g3b+u6Vs7M
JUArdeN30p5tSrU7SCEuW+Gzs+hGD+ESJBcLVAGTQucq6e9mUE9gbrHDsmxh/Qnx2ydkn0EVLctB
jKocQ00Nyt7NY5Qz3Frdsgy5i1XkavTo4qizQe80bnf0D8LdNttYyVMfQwD3Y5HN4/VIlsUhOw1G
JjWp9fQpfMFYwYypP+1WsMLZfC5rj1ZVGu6N9YfWd03nwkFcVxLa16KjkD/FSaGEEEGK3X3ZKfET
mb2YRhHJ7lG52viHhoBr1gsoIaGpPT6CU6AFwf4DckLKDmqyArDnqJ/ACBZpmqBpQxYmU8GShfEP
JFWlweOJHaiB9eFkGWgsOFV85TAykeoU1iTeZO74FaZ99TmSTXcWbjw3kw0fFScvtNfTmg2zxkle
0b3X3Ar5MzXo5WO9C95ZN2tJeqm7KKwh5VcluwSytYEwQ7h60ux7Ae7nO4gIX2+gKUP5Mu2cydA7
A4LxfIDMaiTp/1gNyHpmFyBpGywJBOUFObfKZ9kM2pltCTk96l5bDH3nN+NWXiuhvT71uv6LBU8O
JFLObN0+xdi5LKgke565IcgO7Aqhc5fW1cVAoicA+3KtycZELMNO0UIE2JEMFIHOYwpsz8zOVHjN
uFOXECCH4Raqc4THhWH5NUZs1uZUvLNm2FJcGZZooZMmV/BrzjFGWA6mKBYDsdgwaVieEtKK7nA+
8jbMZfcJIQQDxXknaBvePgQTcTP+MuoscNZKGmcdMWNDerib8Izxzekw6+A28GV8K2cfYBlPVzG3
u8NuoRmgnJ/I4GgWsP2aZGBa+asypjAHzvjBkjjsKMnJZjTr1FcBLpl2W/09PgoXJA8wIcWCwOeq
vJAh8VmNrP54csRhw54BTyuUz2c4AaRk8MS4e+MLI38CGyVYJ15dj2+YJ8CfMIsKR1tpBn0H628D
0wIwmcP5DsIU4ZGjFC1IaOHMFkognYpGEQ0RsARWCiqEwOtWafuZwVyfC/eKbNGo6Rkfj4Ft26Xb
DveWRmRxhoekT08L0lVUCvXGVlMBm5RsdEu0WsBzRWqbdfWcNrOylYZaQedHgkZGSaRToapJwdpH
1lNGUfYPGTED1pTY5htxSkh0CxS1pPq98oR7Pm0j0RjpZB7FqBnIMjsJuQQHETnSixbA2X2VwHnc
82OT6gIV4sxIN6nXSZ/ojBp1BoUVyLY5PVLBdAloVZNAai2dpP1pvTUW7fuOxMu0Cvk0CqdzspTB
YHgZfg2tvqpNDmnannqr8HJDusymUvtUh//nzyMdkZooN4+/L91zxAssRbz8fnRZ5g+0+/GI1rKg
SkZDpuz0fju1KUM2jPt0VYLK/+9BjhdIkr/P+wRFpUFuTEdq2bh3tWm3cZ7890HpAk2rOUqmR4u7
IT7/+4YMTRn0BwdPWRVxfh8QnysKtBz/+/z3p7Fj+ZVVSZ8EWJSpocFi/P2xEGt+FOomC6pq2Qmr
NI2Q3x/urM53qp8M9kgK39/tI/U/V2sipLK9/8rX/P74ewv//OH61zA719Lo9T5/X2zyaDPeicH6
DqznbsCE/P3m34dsnZn893J+f/x9UaOOmRZmYFcK1UpxKbbElZx0zTqwvw/T+vR/Xvv9xe9r9AwN
lUxPA8WY9qVRSCj2xi1Ul7bxpoxALokFLED7ehdlRETaxHB78hty3E0uqgKaI+uwzK39kJm6hyBA
HXRCc51AZhbIYpq5wtsZyEA1/0Ub+U7kF91iDcEEfWy3NLvpvanVSIwscNoyILTMGCEQjFV8rASI
MgpqpVKzFtIlHZhnY2a45B2VTat2WSsydo/BtIXHdGp6DuQRdcWhKho4zQ9CogIh0rWa0FSRqBzN
JbRm81Z2q0h1ycaXqheRVEhKuC6m5eTHZpsho9uQCAEkUe/6+SFLp1Z81IFCeyN0nREmmHFPHnAO
A+2u1whZDFTLr/gc4sRKgvBAqnKk1ePw3MGrbECtaBIaHZpy2KChJaaSQhLu3rrRPJA1NIm1LJrJ
dcUEDtWonkVxn1fOjHT88LsKrY/7UEHYM/ZoldyJyNvveRA4oBFZQqh68uKGZHom0MCy4BCi9tBw
yCokrpQRFQpkZRakHvzWLBlUWntPI/ioJSJnMsEIKSUijLJOX2ux38CnT/WJBG1G/FwbRrqRFjhI
dIRITQBCGhhEpImGj7Fm0O7tpIK8vioWsUNFlz1HtHQ8qdkdSyra5g/qAweomSOMf8VOlORP+4gE
AsskdoyhVoOizpAma3xNypGRVNAwagqcx6QiATMAVukIMBMgETKkywSnDV3PpR5oDNrKF3mNuiiF
2JhAiFC9qKA1YB5ZR5SX2DWjYARiMr3XA1csCDmkQMHcD/2sPYmcXcaQbKs5XnDsIXs2Sf5u9Hij
onazMkvbxwMHHHJK6I2sPWd0IkN4zMNGkB+7IRlntxWramcpI4US4h06m1a7hbS691JNE92pKg6U
g9EAY9x391E5VHJzXqYBhhSJXkpQlp1kaH9aWYFKMApoXKQIz00mnWyCQo7j81QdO0W33pC5Gxda
K02KuStnmmymdU/nEM3Oo6beaQLt3QwEuvIW2e5Yk/xpauGqrA2kW8E4D1LKuUexvlvEZrouIuKc
1BhBc4zvqlkmNDGobctU9bsVcOdihOd6HX8EYe3KoesgZIayqzZDKu4SQ9I2E0zabHmUMJUmivey
4T1PBbJAS5/7mcT5+1C/jdiYwulOYR9lH090v5S3Sr5s47rA+39En5qiU85BY75ujOPg8VK2KL2r
krW/N+2eepp+R93Kroikv8qjo4CmATjDNJJrgJDUaztNk7JAyEbaL1F5VErtVlye6fK4Ys53eVtB
jqDMb2OOBiw2+UGQ1GQFLZf1bkuF1OCIETr3Jbq4Za0HkVRwEty763SvPia9oKRtkAJ0+ZDnRoBk
HizR04RC3hvJ42bmTerKaeKZtIv20MmdWgQNZ/xv1QoRCAintKGkGdFyu7LgetyXKd1lnCNWP6bu
ElHsPREVr6RFaCBGSwVsqxkbYcDf0uRa9OXY2JbNyMFiRA83HxJkYONuI4nCspmU6nFWkySkOe2O
JVLeikg+mBXk9b6er1JJHDdQ5qZPZNamDtgwub8jghmqZi/slhSahrAWSDbzEvuK2V0fYjFvFFrv
tEwNkCPs7zixnMeg/GgT8Q0VV0ixWHhFkvT4f+ydx3LkQJZl/6X3XgYtFrMJhlaUySS5gTGZmdDS
4VBfPwdgVTE7rWdsepZjswkLgUAohMP9vXvPvQ70d/swYSEU29OtbZnfgaNIKh9TfGhikzlhSSGq
GVvWhDOdp0rRmzXdcCh1B91gRBeZDMNAN9eliU0HvMjjiP/1OIZWv4sDP7oB9V7MhDqQdeVZxZV5
r+rkKdD9estgnB6M5BvAK+3aBtXZDyfzZNDPctLYeGrHjqYOUizZCP3Uu2/D6P8cRhXv8z7+PcK5
QqIefSvXIZbTQ+m9iXjqzn5VXoJ6zHYJpmPcA9p7NksktIB+llc1Z62q4jOZHc8g4lnn0ckYM/2i
i4lh0+v6rUjdaKPn1TNHKYxFUV2cvGV53vXMm30728RS0AUM7UdLNBuyf5wNltJfCaHSiTRM5LR5
djNVTDvLPoZ/yWo3g1a+qi3aQBDAnJMKuqeWxLFDiEOHxsNcIsE7HDZJfInTemu5+W/p6vgD9I8A
kzom0L4/SDNON7ZjfG/zsN9Elj3s+q5ytjm5XLVNwHhvGc6WCLObzG2sba5lz3pnotGQ471wQ5pi
Zke2JkFmPiEkGB/99mwMJnNbhhYF4Gjba4Y6G1V+1/fT61C2t3BFqRGkg7mftO5sxVW4g/3WUYPu
ibcc5W3i3vDllTth5DFwttBdu45dUOockbgIE2e0ERyMoctYWojm2BK4ObNaOdm2RvaE/ee2H4cz
4MKrSBx/4045Lggm9HVV15xR0c7rCRWURBQ/i6TcZIm9Yf5uvQca3mcO9ofC0imVu96ByDe5z0Nk
HU6kzmL0H3RsyGHR+LRMvAIB91qUMtlXnfzmOzpDu6CqqDsstqbQ+4gnZpulp5DKADVMGyM8OBol
zbRwQW/1m9HfphA9qVohNWnhda3KltqcV/Of0XS1s9wSlXnSXXA9DmnxG+P+SvFdvFfTS910HnCe
AChqx+d3cLxMMKEvY3TrkUGGcul1tAbErPADhXEap+TU1s0A9WzQ0A3/DG2HiXnYtM+RgCCFHj31
Zb0Nku5nPFrBo09nSStj+FGALy5h2H2E0g124mDa1R4iq4MRcKAMMJWHGvz2ikDjU9Tk1r2dyg+9
7XaNwXSDpNZk13jTSxwgxCAzOaxG8GLhmyvlBiR5u7H1jnazHnAKIvZZHy6jGRPgASFKeIm57XWf
BqHLIodleFvaLHhJs74ZyhKQaeS+NrF/6A31ygnnwfEMcF0zUQLIO//TDVAl+1z52WnQJzCOxVxj
0soZuVoeEnRwhEzxIQ0MvjYFerjFtAelif/ZqTdNfbZjY7p1Y1VfABNQ1h+ZsFAh8Mga2IDUuzVB
QJ3h6xE1hhEnjYCF9QmQ7dFIf3hlkJxBWqMOSsBXOTYl18GG8NBr5Z582Aiad1DaJ30QcuuO+nfT
SW8nmIQXPWuesa1znvRQbyYY0g2DIWcYKe6NhX+XEqp1AhSBqskwV7AO6HNqfbV29HsqZm1GmGLc
1jmYgOJSWDKhAt5Sq3Mqe5OF8ph0Xf0skS1uK/rr0B0eyC6gfGERa9ZkTOg6jS59rReUhhuLVL2s
fGwToialjeEOR9chVoZxIK/mTtZavFcJCVNMvqmcubJ7Ymla7SQ2bOTA3My9rN1kqf02+sjdIqs5
9ZiMKVrqb41V3+alOfO1pvZm/vM4hPyyeOTLtR1r1uQyJRX5tnCGcWu1DWnmMdOIOTEwU826L6mD
BIn1VjL33Zi59itvSFgZtD5HEtJEp7gGcs6ftDJChjGTAzygXZv1Sj8EXe7dmGWO341hsuhxWpik
5WwC+WRqmXepOyq7pVHuy3i2ISD4JNFEPw3BdNU0KPsGcIg962nQ5/OsAOl6GmpbOObIGRGEsaCG
9tmk9yr2k12kaK6nsy2SJJcY/fxonrUg3elQBqmaxcGNbw8Hp8d+5LkqW3nQECAodhHnq5SaFNwo
S59Mpic7z8yIKDTG8NmzO/SmaYF3rNRfwhcCYEgnYFK/dtwpPUufckrdF5zzDC24jm46+wVon0At
/KZp1EUcS9fvKg8zrMXUZmWB1N8M0sMpb8KCsNxwiwww2VUBJPmoJUzH1n/Voxsf/amMqZzIN+VU
h0kUkpJD1m+nUj8GZDisgOoBuqWMVoR8WM0Lb0HF0cifGJ+1iYWhTeZpD24KkRbaDEG4/LYs5IsQ
8cipt/OZsyTNoRmRo7OKoOQUo/pvp/Y44X+R7VUYXXjxtOTWsHrxxHLX5Nz5MTWyJuL31AHtvrE9
eo1KPJSFewjAarF+oKupBZy+s5YueuFeWQwRsmV+9GnkoGuOtVVi5QVthwn9VvtCQOEzZQeb5ZPH
KGfLPSywGgOFX53h3fY0JLJDyuL+6FYNY0sdHSWdftFowS6t0w5PJD8nluadmPJi1fb2vArVuuNI
DH2dhvQMFVPnIkMZqpu4T/Q+PxBWad5ZfXfoKI90YRBfolEgbffr+srxyXBKItA6sTXGTq9luu2I
nwbOgpOnxy9DzGlVi/g3crTwh2YKi31oKLZzfpJE9ip1htHRCZ1VFVoeGzSvJQS+DVEQb1pvNzQV
Y/6i8FjtaHohgOFblNAqnDra8h75Psj/afUH4zjRoK7forjWN+YQ0qREay4r5P8ReU16FHUsu/L0
OpDBQqhityNL3qXvMa28H32I/HqE+bqJwWIxeWiyTRPdwz5/nqYRC5lPAViV+bWQ8tsUFXuRheFj
Zn+XXfcxJOCgAfJoq4oyB7TBGFwutVtDakc55LhDUJDo5YBewTt2XnqJmjP5V2/NBJIhN/0TEQ3j
yrcdD+1t9yD9vLtPtf6X2WMj8WxcIV3sE2zrpumjHWcvTv9claX9kzzYIk7v86GpD6qYaAMlw9x0
phMkfcqtqXUZOCFtqEb97mq/27c+vTy4NR1n+snfQVCC16ujaITf8i4mOgu602+6Ee+ZQMO30dPv
DFjdViUBSsmC8Z2orI+4zH5WblhT1a3vGj1Q5wItZcdZ1Z28n77U9I0zo0Hidnp+V54+XDUlNn7O
lwS3otzVJpxyY9NksXGnN93eTcEPFn27LRjBb5Q+nLsuNA9GaDLhjy5TXnbUElxaF9W0H6Br3Azj
iO1AAY6InUNuzDWX2ZjYNxQxxraiIK7qdUQkO/O+6haPL62Lmv9uVFsvhe//MnNRbhMlfxQOv7gB
jnU3Ts6tmelUpBN3KwWzIpe1XeVhpbEIBFOqqLHoIxgfLEggPr4tfnX+Pla0loOL1iMF8Tt0EVhK
/p4rkY7BtSOtKqZN2bb5bzvoQxTyeFAbBMyMNIGvvYscOZEeTuSRZvSRY5pxwnLo0jQ/Ch0XVOBt
R1mXh8Yi/BTnPPXvLvqupHwZumm6zew7P8dpnAKh3cH8KNAuAlUSghmzpJbusw+RyfsWht026qX6
v8ji+z9Iofh/DvRmsJ6Ezfa/Br1df3XvP/9zEN/nU/6JedN16x+aSYWAmCPgPODU/uNfpDfdIPTu
X+EUxFZoHgUSa84v1lzvj3AKm4cYEHjcAn9i685/B+2m29bfKaEOeHkoI6RgmMDiXPuvlNCotYau
aCrzEoUULjv6vm5DNBLoUUSKkaJpJPC9JtCvquhdKYoAbRrZZ2pnOKeM5ltQkh3Z2eGwZZEBv8No
NhamGtHgm3Z0yvJNDSfDaOh+6MO7zqASBT1xwwSF3vQURsF3lYcO4kum9GJLCt+3BkrPBrCExnFc
3AWSQjhSgyYN5aUjecco4ZhOTTXeFFOcoMefjtKMvH2TtI9giupzY1tPnhli8FIBzvOGtDR0jVT8
DWqXrWAmVEGM0uGyPrdh82Sb6rmhKv4dsNfWLIar7wXy4Ku+QepDXVITCc0A5oaRawSAUjlB2KH+
4Qo/hIiFk5/VgH4KDOuYaSq/E1QpXT3q176hvBPkq5yeSHYvIKS3ad4ge9C+K9el3jSdWGbviQGu
XkvsbLE2XoidwUPf1cDsiv7oRXj04ob556BN92n/asMyR+QHW6+eekyCk/7ghx2Tl/kZTgi4wnP8
6cbwCjp1NrQKJ8ryG1eyDmgHqkMNc+2bIL2zp7jatWXOLHWr9zETv8zYljXmcFn9Vko/NqWmOJ/I
CvpqsZ3MIkB6/dMBy3ojveAmi0zn1Kd+cEWTOQthR4kgRmvzTZHeMrtHDlWMLHH9/rcr+9fBzmva
fXhTE9hiPu7lWA2k8iRxhJUCDXBcZPIALXxrpyjW7aIpblw3paFXdnhoDBruFj1e6rvwOzhboEE1
Wq87dipPdmCb6pXZahGVPROHjWAS2ZDPa44NWLzGvxDeQH3cTU1WG76NlOCIiz0R8SVLsc3M3w0R
SuIJk3+VUdhmplBts77jf+BBIQ+JAkS+ZWTZXVVr6GnL9uw+sq4L96Es8bqr33ZDwhW9rx8FIzVL
jQLndUIhOfMieluV9j20wE+FXm/x9cCL0IADQX8qVwKFZwfy6mpKzDx52JxMiGPl1Jvf08qDqQ2o
obFTFos1eYo+SgQTgWoRWHiOCW2CZRKyyO+7G782OWxbDRVrrl2NaJC7SBr5JqA0fmn4FftY4ceJ
jQb8H+VtpzazvQYiyOnRLAWywZVfdHscePzn+8zejB3CyCwtvpdxIs/EJLPaMp/MLFKvtSoes7Bg
zi4g6nWZvffjgRbwcBq6Pjw1uqhg3Dbuto8DLG56Pz07MbZDO2zEuzDji97Tdck0X24qnTHEC7q9
LsQhtUzt2sSq3wWTcLdenH833Ly85KB+0EWDl3Ah0+yyIDKvhK6cI8vI9/Nwxfk5R1QQhpN41Shx
tZqH009V5dnVgvPkQSdPCblcRXoQnaTGdzAaEQkkoi0vsfC0XRSUr4ZdBaewJnOmH6iH2WRLHgOv
pWMwOuTNzGnigZ8yE3FjiuCVlV3MLEUZXsw1jwYJht0KuAZSGuuoI0WgdlhPBzQyNqJj1qWxWNs1
HZqIJMdn4QbBM7FjyZPCDlRC1bnpjHhWqjnesdQEuHs5kYF3bYlM23oGhqm4M9DMJ/mZiDXn8yJL
EiwiGJXdef3ATy7Ip1npfdve+ubwC7SJ/ZiGeMpznBJUObqTKoa1beMdqzXnbRSVtfMw3zP2Y8az
ggbXHaoJnYTO43JhztdUJHvQl/PV5fZyDYpRh0fLIxHl8/Fx9Bu+L24vj3/d/NxyudNtiO5EQMKW
f1xdHhpsuqxy0O+WXSybLPf/tUdyNmlfp8Y3793waF8zYyxZ/U34xaI5Jefzqii5utxeri0bLRdf
z0ldjgh6oGzoSaLUVl8PfT3n677l2csDbpZZq0AhtB/dTKGWmXfxX78DsbyvZYPPl1v28sfVz6ct
r/J51fSTE3/3bPf15v/Y9dcb+y8/6+eWf33O5TlDM6sp3AYpw/wlfe1neWnaO4/kdSAG+foel00+
P+DXR/9r139v/venW/bxxzv9evrnM//Y/fI+3FC2ZEr9+x0SUYpoQWbwXwzBN708f7mwnFpqm2X/
f7yJ5aGvz1b51qHKkEUwBL6GNk7Sr8cEuSM0oNCDtSbVibQtJl4ksMkOKnR8oqGFTCdW+GOr+1zo
aAhG5ABJlcnpZig8Dpfl3q+HWuiwJI6I41/3Lzft+cnLHr4e/dyLDGdu8x97DCJgH9US+JHWp15D
SkpPPe48QkOWq6IeSZpZbo8x+RPRDDH6484iSKHjlbTd5qcsDyzPC6JRxznY3wZp7DMOzCiqkGWZ
vinGmfwYpevM8091SjAWmTo1BjauNRbhY6bCaGrNiYEGeV7ldI1J6Nt9/UWrZSiojKvRGgb/yPLU
+AC7spTfjDlwcfAQa0nZ/XLlL0ZyqALF+JaJihqS7pJgRDRzcRznVKflwpk57//Vza/tlqfxa1Sr
lIVP5bpqPwzQ6KR0D1Y1Zy4MP4rIb7ZNI2F1+RPVWcvsX4PceSwDTvOxI5tVNSdqOTPhqZ3Tk5ab
xCcj2muL/djvTKY4gIkVhiAfe6nvJsAFIN+ShRv2x+WCyFzmaGWKbCXPu5DAA/qBo+rYmLWfNl9b
blbthIXEKw+wPaPTctGTU3ATjpzNiciEbsQZuDjJjF48UzeP3gCcrOXCnWZdWuDuu5mpPvz7QsXY
u3TKt1VJRQAttBnvnMG5a3oZn0ZzMhCHUhIYKm/tZAjVMzr/ggwguA4+ir1CULdWDtk53cTUsTUT
opIM3YQ2Jc2jgD0KFA9VazSnGhGBgKqwn+uhXf2qV86lYUbC6YzvLRkect0aD1EVoZI3UxipTt0G
xN86wUEzN/Y46UdfRPpRt06u1VfMjT2mfjYj+aL/WK71OIEbk8SwaL5/MLAQZjrcxYJ1yzEPlcEZ
S/zzmk++8441waWrzO64/AYc2XVLZG9NRS0DBLZ8/0TdoBNuPf1QZw+LXgeVUXV0l/ioIDP36Iv6
3ZcG5VOT0s9qmUWTkk0FUwOmeWpm3xvzL2KzLs/3ut8gnYxNqv8zPsyfQxS+LsIx8iCL5ta1F4W+
hSANf1TMx7c9zlldGk2IfUKjkjbTnwfgcij+dd/Yqmwd0eVfefNo6Lsl+N1wK5kFovfpLPLs5o/0
x23HRdDI+gy7TjwPLotq6fPjzLqbRRa1fGS/6nHCTz3omfmYWj7ecsCRNMZf8/N3mB/xgoMVuWig
Z3La8oGXa18Xy30tHZ1N75kvwZwrFc3pa6wfi6NoDYJSvH/fScYdioBW1giPOXqWQ2i59nWxfAfL
Tc6VM63a2i9aNfjA/xSwhYuK7d83x0x7pV6W3RSjdtfGxPlSOmPk+ryK5sVfoRexEGYTEmDMWV3J
clTPF3/dJGkaOX8Y7NqaEAc1Z4R9XYwiYroz3xcaXr3jsDh6vUnmWdobv1qNdJFijtFaLiKEPpsh
4PeSNeF8qPB2oVS/qzjFKj8fT8v3183Hz3Jtue/rZpuByTMa2gK25eyUjSYoLTiMJtNYj73bYEYD
ljFUSbVOegMKIdoJuRs55y0fyOIvbZe0t3utk6tCsgik2ASUzRD09jO9gXYmLMJLgURpxq0XEHBg
dC6wtBFyFqhNRe8I6MBgJucwTp76Hi1oKCF66I1F4Xz+AApK+kT2HgM6kZf75VN8/gsEVUgC08EF
yRZ+aQjOxR0gN45ivxwdrZmn0GWzp3ROsPv8pedrXweDCwPrSIlzQMXRBCGdm3ltZGXvgz7LDJvC
PsEFtU+CxaCooXTZM56wXc5qfh8fswoxru8fHabW+1iLIOKoZ1X5qIwBnazrDKV53dEbXBm6fSYm
ctgRa0470irUzpXVfZ0K7AYTnU8mh8DdbKtcj7XC+K9pAJ0RQ606tywIiwR3ENFz0it5MBMD3GqB
ZDidB4t2xhxaC9dwua3TXFv5Kada31HBsSho1ls6VmbfY9qszRNs+v7MjQ2TlaoSzybeBrIyr8TJ
dBtX+ndeQsiv1zRPvYPRyIVCu+zdKrk7SwNvvbxOP5U0uzUIn0Rmzx0ChD83etsy03HKdS6X8BPO
7rJvqmOkz9E+rX6uiDVFLjrf18zn/imJhptGtk+RYqyZpvBbEGTBNmnD8iStH5Ml4K7KUD/B+XXJ
hT8OBULOuO6+2UIaSPgKtMVZSzMzneRmeWOFl6CFS41z6Ze3DXWBjTa5zFJ+R+jOEDd3L8DCx42H
xiQI4Xt0HsLzwYflN4+Uy0VBhZPKvvbLkvwXPQqqk0SMGdRkB5KnQspZNl8s19SYtsfAR5TsWMo5
uN2t6w2IhaJI3RQMHjPzH1bjsgH/3kPqvLtdA+ou6W0QRvhsWjL/tED2n58tqjp6BkNP5rozD7rz
RZejuewosqwzxTAzTt/LsXkORQtANp5Q7roA010nfW4jJ8NmhY3XdOPxksD6X5sVytWWs8Py7eRL
HIsVzx4gAX0spzl2ZLGZH5dr3qxm4pz8rzv9+REhx1MutGi33G/Mo+xy7eti2cz5eu5ye9lrGhfR
rtL5Aed9/rHdcpUW9CzCcH5/Pne5L0/6Q1xoyOPtj1TL1abMyM3qy1k/NBLbKu3kscjT6eJPevpA
J23aJ/1D0vhiYxoF6CV3LqGhBjcDE78HmnB79H+Eff48VaOxIb3aW6sB8Xg1oZ6cJqyrg4OzG7Bp
7oHMMjNyJSKoFU0BArE2OzhMzXDq86z5CAa00YRzvpV5gO5vpKYUdGQdWlLNGnVqkkJLh2PfTeJh
MqIPJFgIfa03aXoz2LgPbpGINnA80VUXaTy+u018nobS+WZQ+9pTYlL4B+3uLRWn5XH4yj2OuT47
dkETPNa6+uaQMPZuRTK6ifPAvdZhJWka0aeeSy7vkVE+FEagneEMh5hHY/QWU29vlgdRauqDSt+l
TxdcTbQxk9AtvjXRhKGPvfKtcajHtnVBKNDf2tSFV8sDBNu+RrQJH/sK7ZhtYSPM50h2TTGvLzG+
x4M/vdY6rbCisNW+lv703FfRYfkQY9sLoEKxea5krd+x+uEPwXz9znMahvkR12+gNcG9O8X6SQ0R
wIL5o0zUFCbfSV9y0Uw7d2j1HTK06MUOKDjObxcd17COEsdAzJR56C+QOH5+O2GEjbuNzbsuHPVz
YY7h5y5H19p3g208j0UC32As0aEQAvqaR2ix5l1GJaLZVprmUdpu+qi64W25H3SvvcrDYLg1xty8
TE6Ls3p+gh6VV49kw29UBsuDHJoch6QTvtsIN+Yf2Ko5nOJGOgcET+opTqeHZYd9hUGgs732Sk4W
QXmlF33+gLZXfDPoZrIsTLONVCo96nYyfP6Amjz5kdG/TQ6s09Sgz2Vorv2Nlux52euEGuRmOcRU
4ARoIznslu/SqrUPqtHGAzojcs4AQq+Xt1/oTC8Nt3yOMcLquTZsxxr3buSW/n0SUmD1R7P4KJR1
BBNufB+8qcaHLEJCb5vhPhwE4JZ5CxUWB9sRyYsgwWVrjU19rBiQ7qWwgRCiI/yIB2sX2PH4ouLC
30RmPTF/ozoKOHfvmxxoy37yUaEmyKJXZlvGJglNjwDNQN6NZMB+7seOwU/1onvNoKZvhGvnzB+K
6K5pQgwv8yuFORI2rQtepe9WKPby/sTCQL+lTIxTdX63DSATWY7tWzgSptIGBid6L69vtSBqPveB
loBlu+29TcTbrweiYc5FSR06i7CJLK+isPnSI5PvnqQ9mGRkM+djrEHqxVezvMrAGOAn3ntWesO6
GIR5lk5UXV3Z2J+7oGHqSDM7LxtolcJK1TYxlkDXv3CKAEwwfxzkhVUyuj865aA1c1zoWl47cQjq
OJI7mX3gTpi3UyVc3MHqzYtp9eBAeS1wH72OImf9+X7IyQEPLaJrIJrgHMctHUDTyn7k4rTsQZ8q
86bg1HatuoZ4+QAxS0Cw53tnfV82kOMw3jRaTTimPlZnSyIKasNWu5aKn6dDz0TpvvnJlJxSZN9q
D24IGEkLZi0Z7cOHyUOw1elO/VOS3505ynonphG4Zcw+ao7PU8F73HRJLDC3hA+fe/Ojx4pkwudA
ZGJDNys9ubqwrhxMPse6R2whP9ayaWoi+MlVXD/YJdbLMg0yQEul/VA6NDSWTQqAIAXF2XfL7eHq
kTVxNXSrP6U28gSjwyCgZfXdsin/nieloROjtJJuW/4Sx3ry0NiVmKEQNssfJlIxa/7E5JjQGEET
fK+Po7Fn8iR2k2Mmj25ISbpglv8z56jUUKy/JcIq1jjPhAyvkTtYpzb0hk2c8/eyJuu6fD2O4T13
5Oo8W7KtSf0ZyKCJi+Z2kEID6AlYinDpZcuJZOeV6nT9fghQkPQj6ogWufWgavXYu4Dxls1GvMil
5Y9vIsHI1qnWvvRaGJ0HhaRCBW70Mqn0snwWv/JftE6Z39xIdNup8IjsJeL+VncFSFfKNh96d1m+
oJqV3Cqcpua+k30K1bIbd22KkpMYFdaE8xcTOOHWo131FmiM1R6Y9otriPIcWHpBP1q2L3qun5ZN
qdS9kwLJeTLvy5MbZPlOF0N5IIvHu3cmwEZRZVofKm82ht+I11SBwu/bUsL606OrnaTxmklk+yP3
7keyBj4GgfSx811xi0bKIIDQgn2O2eA7MUKXZV8oGX6LJEye6C+48AHUsEeTJThsFQ6jeR/oIvYI
0PQX3566zeREwymZ8FvkEhLQ5z7mN7XcVKEP/ETjYNLnoWl52vz8ZTMzPC4N3/8fgvY0Vr/+x3+8
/8zjYs0B0MQf7V95Zp7xv+uNH4qf8Xvxn5rjuuXNz/lXBpr1D9e3TNs1fJ+fw/HIVPtnDJrn/UPz
NdeyNN1jtbU89K9euf4P1/ZduuSurVuO5dFSl8T6RP/jP0z3Hy4P+ASr+Z5v2K733+mVo65kV3/F
oJm6x+582zTQbhq8wT9j0JQhmdZHgyD+bDNZapc55NmLJM5vgzFKV4S10RpVxOIm6COdBD+VNWLO
G3WswlZirE3Oteh+eyzycbgSLZpV1We7HGcI4u/3VuZMfFPjh+OSxWQV+n3j0Fbu0vi9dqMId0QE
WQih1akkgXqd5QrWUg7lo3fw3KNd2UylQFWMVOnQDi+tIliE9Rf2DLM7jX14jD2jWad5HaywHqmV
mZdnPyuQiIzduRv9dKuVEG5IXrzYaAXwHAP1qevkx2i05LZZ89l5CAjcRdhWteqBs9Wq8S3JChDh
IPHdELRHtDGm6d2Qp83AEAXr0XbfSjFE2zGHRFc12QmvxopN4NOG/U6EIH4YJ6HUyk3TUIlNrOKn
7divydy6ziEXplP1u8Mfpm+xIGYnVeKkoNPqr40Ia0mSuzs0aQmnuLpZBaHFV0yd9abTMTjA4Msw
n2wCG153Se6p1r1Hyv+VUmGsDfecZ+CQCv1WC4nJrlHOTFZfP9t1sa6qdM8CNmJNMLRXK1HnRpFd
G8fRXd5YACRK60doRe1tZDnEcqVOvS9D7VE85pGOUlGS1mTmFcCRQtHHJ2beKPwrpXPtvla/E1p0
hhF+70nOWOc9/EjTNT6U5brH3lE3ODTnlW88Xa1c4U5xH8YY5+uYW85tnd2n5Be5HbMMJ2URIicI
rZKMkUPeigdh0sKoy/SnU+Ms7yaoAb6NKz4RfUirPH8oO5YfzLomyAKItxOigtZU1O+lRyufBCCK
N1X2EZR+dkzcakc+DGuTvieEyBVyH3viW0x0iF805n0UwfBTXU6exhgW6Bx50wWGcflcsnI6GPAb
0eLra7Ps5SFwqUcZTnUm/X3jS1ZpwqzVaoBHYdhjfxq1PrxiO/E5640KuLDz2Kdl9R3p2Ah71ctC
RX++tJAWC7RroUURu83a9RRBwUCkuvZYhK5K1e9bET+nVfkop6rAoQa22ZByKzIXyifKmr3jj8aN
nhb1FnWYZltgwUyhjlFugfubV1z2m9tbw9M8kfQDlGVTaIyHhHaLp6htjcbcn+1hEJY1JQWroycE
b1zl2MIN1z3rZbqlb2UTr5D1VODy6Bxr8j2eHPRbI2hTEoRdX70ZCZL4kUqUFwNdTNvqQXihfc7q
eyZA3jVN4JckyRy23WnJunN/0ctNDn3eMfVDeEtvBZxwG/4QgO5SOUY7f8o/yHa7RqYYd8XQ7A1+
b1BBESMNWTimjV6ZiWZMITFNKcN6OvZkU08czogoChwUCSdbOXdjoYHBtqhWEdTn0Ma/6VtczAQ4
viRjfUqUBykWZobypg8S1S3EHM4lTCpAQkMFpShs75WtfqVa6N8Io0W8EY+oUcQAnBn1eYu1MCPQ
8qG+mHxdVguvvysUmUMmedt4NQx5DXUCuMLx2tZdiCYW/1wOXN+lxBWVBMG5LFdvLDv0NljW9l2b
XIRJ/JbpVISadOpILctaVZS2gGRo7o3qzzpHx2Eohj3AN3ChoYMPrCC5oXDHm86jPKpI01NEFlkZ
Q3vsm2JF1vW6080HrXLR3aiAmlZ+6sX3zFAxIQ7pd2FRq0G61xEGO8JnS6174aN1alnVvqQtar4B
E6bWFowRDjxWzX+J+gG9gg4FdjI6b4d88z2sjWsXR4gv0/LZGysXnoMt1lFa7Js+/qWXZX/v+wXh
YpP3lHci2Fqi9R5LsHQhds+dWYZ3waQehhigaujQNNGbtj/6jOM60kXwbUikFGYD3/sd6jGsDUN9
q9rZFhH/8tqh3Tk5C5nerjeJGOxdYqmXKQcNNjkvOM8upZY9YNB4aLX6p+Ux/Yq7vN26vXcOMk55
8aja4zjc6pokcpo6YFgN6F8JsgcpNECuR0EzabjrDHNdaVe6U9Wt0t1vRaRPF0+XxK1XgAzM+rXQ
LNxmujibKYVaOo3vQ51Uu0mPfplTOZwT9zcqYmIp/EMhxho4gHkYKzqYia7uXTODxjvdmkEyPVgB
Y6iRBhs1KINvIRn3zURwZC1jEPm9fZv4o72yXVjFWgb1fGoIBJRYD0JLERvuPobEWRqCqbXTBisT
9RKVVYWxRolqFWlTfZbe9B5YRXJMq/TZcbX+6lc2SXi4g+xqqB7yARlp6kGGtRgNcIFiRgztS1MX
970RgWST6ECVX5WrohEUE7TqV+UX2rlJDUb/GJmZ4cBAb5zmOELR83IjueATJ3/DM9TOVmjyM/Ji
ErLXto5tjjd64JcnU/uf7J3XbuxKsqZfZXCuhw16M8C5IYvF8kYlWzeEpCXRe8+nn49aPb32bPS4
+wE21lZZssjMyMiI3wwfswI/NK6oHuu126nWRw8lym0rU/OMWIapmgHOy4v8Imj6TgpYbyNr/pX0
3Uc8dSrCb2h6V20+7QlKNOgU1vEs3Oemdptia1wJPhgjFban080SriRt9SgmpDjgWUG/YNNcStRj
xtBAqzafH6tyUYdugU5lrIXC1Cw0Y0qrgfQYlhZaDhPhrF086mvkRmJd0LcUalBqiMPJKZNGhWuE
4c4ofct0jjyT1qPRinT6DH01gdUKZ4S6kowFutpQdZw2iRJQ3yl1si9FNLyYNBEQY4IIfGvCxc7p
SU+vTY0LZYvpeRwFyVGDZ5yRP+0Bw18CuD4IbPdspLElo2gsv/sVLE7d6Ixj0IuhrTaC5FGCshxR
bX9JgTYeKmh6Ky3NUB7hl7BpqawS9Z761whJeF1IxZOuVveWduUmaVhGAlXRkW2nzd2mt6itlRXR
0JQof5ZC9gKKXV3T1kOuKkUYs89VGCR0b5NyFFxZmD+iBh8/Kc5PdaGheaWh6ShF6rPcSjJMQ7a1
6bq36ufyIvqCV5gZ8h7Ygq2kUlLXZotRTNynbheg4y8W8yd9D+xXyPTQjO6QukFwuTQyInyZ7wa2
4V45UUbMZulN6NqGJK4msCUBVdUUwcEJDpQVTQ4TpcLgnrgmofhbCCX6kb2IByXKzgWioywR3bbX
osHRqQSzucXYRiAHAXn3bCoVrhjZMRSsW5S08Lmitoc8NLlqBWBobugxmPOunSJkGGfkJ0YA1xbw
fAL9iFXZaBXD2kzNNZvtgM52LK9r6N+oAZIFGliIgECVt61/DEH2nRJVhChAQ2Eiy7c17MvBPmFc
vPdDrfJG0KGJkd9kAxWI38gMpaYj/IPfsGQRI86yXBSvUXb+gXPoaQ24pvMfIzV8jHygXlNfY+wd
LKgAU60Lty0QdzYBbu705R+tQCFijaDCPx//PEmOLW2T+kEZLLot9YK7+EFg8NkYGSZ+r1BE0E41
dUTaZRhx0FiaNDnlmbXWieeqoxfMKgJwY/nr3z38d8+NvWzAe0Q/5uezaZ3WiGTppfO//Jaf9/mV
hAa9PoINJiOCA/KvY2pJhp/gn8ctOfwqNFOQnH9e+cuff04q0JXZrswaSvG/vk3AuNIOgkKGqkEy
9ft7/29/pRTgbKKVSGAyBe5TpdNB+NdV+v0Lfr4qKekoZIpg/T7wz3NFnaNWYiQm+ik08SyonlVb
KJsfQzKjVpYe1PJCsYCDfv4CM5Ot0CKZ/vICMgazYyyjLFUx+KUFt5DKfsBq1gI/qxcEys8/fpzj
ywXwS0q5q0uo+8s/P88B6AtheSayneXx7IEL2Py07H+wCUmK3GcbQphswKkCMcircJ1m6ZO83NAw
Y4T+QSr8adT+7TlVpdsV9503GeQte7nScg+75506pWSAGnDrn1btD05B1hIEV8Sa3W+YI5weAmPs
I0p5chGARv2fERHTghwofrpM/3qh0OGlIc0CPIum1Q88IqDrg7x1coiWZvCf5/t+tNZTIaO2Tcur
M0p23DA/gN6BL7BC/SGUcvR5f3AWQVABXvh5RTHwLJP7evNzwn/QPn97CLayW8/qnhF9+IEZLGeQ
Ni3WPou0yR9Rkz/CJzQCsZcK6c7qDXCsmsUOqBQCLj8Pfz/HuENPz/aS7WVaz7sLNg2XpXubIZGk
rl9Ey/ZSWIFN+FC7wzo55LZxfBl3uR1sp3W1alZoWWJDamyGzom19WXevQxrD+KircPjdgF3TfHB
8l0EZ/2b1ye77JCajuffale7Yva3Pug2Oomr3qHw6gGQXyEy474tBzsQnKk+XpJ69RKbzmExXXqh
V/xiCmv9PH3yRLfigOA7bxpljuKXhPNHcmNie9nhxb+1KeUD3KQAiJsOhnVbsuAr5wbGiYN7fDdj
+xsmGRrZ0m52hhXiFsMKrmZRr0rrls04L3MtoPPw64bXqDqq+ZnLgi4PsNdC++TyTCjrz/PW0l5B
cI33cTrn1oDyMIJ4gIEaegMuWiWisG46vOddazpX80WHW4ep0LylfUmSc+LY/jFtAzclUx8uw5pb
IqEZTX88PqQJ6GG7/8ZXjZqFgW9e6Ijojw84W3rJoTM9TgMbsnqCOWejU86igLgLP2umN6Y4nWWb
gcsfPLTUdTlvMeOi1R4h8Ze56jlEWGrYQ9HNCpubQEqgW0eTDfMnLFcZMYGB7fBGuve+y7Na6ZQD
OqmrOrkNLcr+YNaaXZSujfxE8r8cbDxJsD5Tu3idwW4AO+nAZNO+cwV9FW31AFFRW0lX4nlmXTtC
8bYiRIJJN+h3T66OrAJcLrgE5s08V1vTPKf+hRXL5X/qS+HKHvFOvgJt0GCxpqu59ZLnacIsTDkj
3Fk6WBZSVX/Ij7Lk9MdwJ/BLdyoq4VhN4GHkDOaHiMkRCnCQKb3wQ7zQX+eC9V9V6OR3rk42PfsP
REXbkmnYvHfuvA4f+1WUONPHpnkU1y5omuaAT0J9bBfi2FdZgFnZZo6CCU76kWfHeEAJIHlGRaaG
6p9UR/GBXtgK42nb+vY/SRY17tfsnMpjiMD5KX9Ky4Ow/VaZONXw1m9HzCPkjYFzzlaj9176mOuM
jOieMnjlt26mKAhO2Vq6U77Hb4Uzt4tD/M4Q6DRhLQIxRBkjdrsbDob4ODv1sxRvzdbLFKdEAxq+
9rNeXq1F6Kl8lDIvqK5N/sbH29qmbc31UM8LG6Becdcl9tgY4Y13IcU0/Mx45JZ1zsu8Ez89Xuxe
qZXcpXiDszKb9xQ/b5eBlM6b/NtC9BL4w4NUYkp35tjxxIBcpd/c/pLOLfMGGIx0VcsjgysIV6Gx
HBLm8Gze8vkYPvPj+EomRMiNNZqHFrsG4En4YCqgB3GUpAkPYbu3F+lrja3Kuhn2qrAmGEzyt4Ce
etu9M5KbeitLK0s4hMGRQZliHw9jU13zJKaxnMzebHbpz1XKcRsxn6ry0So/O+VXiFyjlWFyvS3q
rYheK4Wtes1XRvFBqD/wJ6VjiT7jDaOSTD70JPc91q05Dedh2kjdu+JfeoUUEDns6ppMgGnGe5W/
iSK6McVFLo/mDfxhhQCewB0ZQBMzvyWoE3G8pd/s4kjJV4TFrxdk0opnJACCmkRsxdyjFqjZNXMy
WZs2971THAA7n6ZkT7gTb7v5Yt3NM3dYrjdc1955jxzz3NqnKHzQvOmTGYw9MuGJaUJYGOoN/GJj
k1lneCDvyhVZQQQWEQyyk8OcET35i9theP2ud5fYTYx9YyhxDE/adZ/EVZp83Gc+NO/yb40HLqdy
yJ+pM01wYR2k5vilgfVeYsl4E75qCnV3pkqDetSnuC5dVI3rjZqQk58gsN/0M6qtP6Ep6jyFgkHm
KjsGIWcy7qZXbElOXAPqblQxvFl97aSVDufpPK0HID6PRM7owI2D/sXVMronTkHlzZrh9C5aG68m
Xet1OnFwog+hdGSuAS0zWRb9DYhQb1k5VCAAbuRgfA176JlgSfNzGahU+WKI0PwGwzOjg342E1ZS
Rr3wpLZe/i3cCxZ3Yd3vuFmUceSzLqEG7GZbvAL5fBbf39SbcPxCY0H85NJ10F7YNa6YSUzH5evj
FyophF0tgnzEzIetsiJU/xxeyTzBcOCQlM67cXe5+sKTcUX57xU55LtxZfnjPhoeFyh8Hz75w0OH
o15WEdTxgHHAm2UdZmEXudHLSqiiU2lLO+GpD7lTjA0lv5QyIxJ5Ecwg1vN15o4ytDhXUMxOdmBj
z3CoMS8bd2jseaSSyXb5yY74+c7IY7kwHNS8dtWB9cs8c5esK7N+ZiVu1rODrfg14/tYD7wX4842
7FDyxXDTeDtBQfHEs3AUnqQdN4n/XuLn0fnkIui3Rad5xWXCri/lqq74/fwsBj9LaL9b5qm2L12E
5HJburK8aPpKK57TZ/nGbSwOLM/+zTji0IEkETHKs2JCFtfKOLL6aVdmGfr1AX6nYb6XuX+OHLjC
tOGIs8dShrY0csreYDFmGCzsSfkkoZI665oo2ry+8WFylIwhbWX09Uic8nkTHbjxBJ/0mTAo7Zh5
9EsO/DJiwCuLu3ZE8MlW7vwapABYQ7myOLu5jbDmUMb9rW4OEQvqnX+oeE5IQK6CR4Z9tp0CF0Eq
gQFdutwXhMbVdfgOCLFhndy2roqE8jJY6flwAobHFYbsp+BttHxqXAapPq4ZZuk3p7VQ4BqXrfi8
6epN6V+aT6a1b3jcFZzeWbIn1EnQYSWuHkFTRFuyKAFoAN5Wm9G8LaNUdVPJA3LIOBGxPUM77DSS
LKhrTKe+qcWbZHvBA6ixGY7zeKN+AKpa755YN1GyNKs7UFigjcOFS1Acoks8gf/zOrTU8IdFwDXf
+912qekz6ltgKTJ3EsSDkxmwobsj3ViKgZuRS6xJu9JqDhQ/emolYdPwPpB0aq/v0zDazAjkZtvW
WNPUwjS6bMCEOK3+WNI+SGUEsyVHO76bNzbpdolZ/UYalyBH595yhvEUGE+XqXrN8fGF8XZfXBlF
qgFOgClVImA2gWdx224Nfz4sF1/Kf1K0dTTcXmhVK9WatKl0WVbNfo/smnTQszMhyqAsMXyOuwUv
DmAhVkuHjgjwdo5ZQ5hD8zheFJwPIWL8/rqwjmXxrB11a4ftSEpDRPJ8H1TVyRpdtV+GgVkcSxwa
ONJT0Ej2bGLlsJ6mC5m5OOCIcAwZrmTEKlaAQOMLgj+ZK/fnIThqyB8jV5N9mez1n1lajaeYHSUD
OHAV5ikWcOeKnGYZYIeKOEKu/8mYXYRAbB4b2Wa0VsMFRaTmrZ8cLIxbzZZEL9XW1evUbcUtUuEE
824TqyB51qyBKMCF5qnl4XU0T5LoQGjrgXAprud5BLm2fhCeaoxpVLd4JV4xAkb0U6lpj+vOOmak
Q8EqKo9qtMIQ1yvQ+yEKEFaQCKIAJm9pCrLDIFsZHRGJaE+BtiM+Dv2eE2bHwdjyIOIBBoe50ZG7
2XJpm49IglF3JElnxWi6jXTC6Z3cICVPIREeWKAc5ThOqOCuskPzOTbfWU7z70p3D3katNS0nfwo
3YGYu6rh+Ti8pew39rDlTVJjAjKqxPCOfarsqTheKirSSF1ujA+rltjwh2+VjNnVO2xola1MZN3S
GEvV58TjgwFb1HWUPcwAOSjqbrM7LnmjsVO1VVy7YWeHrYMBbooG3Dm6Ci65pasxuDYktrXLAGxr
2EPRQSQhUY7NW8t0xw3cdMha2wd9Q8siRb8XQXu7PKFm/8mUK2KXSRwjBCfy3YtrA/ORNgOJnIWK
75bKF2CvF+pNE/V4bBioDn223yxTxt7KXaQ5hSPBhJsbqsBAjkW8CiCESE52HI4UH2l2NlcxcuYM
v2+72tFpoXsSrkUKiKQuwIDmwBZ7tD1cVM5qV6clNlCu1bcY5gCvFJyxplF7MpWL+FYJyxAamcqZ
3Xe/TCu0L5WAz8A6w82cJ8ILtjt59zzQ6dZ2sfCKXCyataNyFCqs1HcTO+/nYrC105SvkZRWifzY
IY+voAMduXWaldih//yFRpA9vXWaI5Xews/mFbpHsdPlaxHH6+7ahmeEFmio81NQBi3zTUD2rK+M
wtXFNQIijw8Qk9bh6Scxkdm1YaWFwzpiFg+W5mVfwdN0YcGzYF9Ee1XE4f2xQO4CRkhPXYBVN0OF
q8sPsUIa4uED9iugSP/QYYi8z1kGsYDDOdvCzfjR37DpRoe+C5ViVejpTowNnLnagWbPVXtoKAyr
qxjd8JaZ1OJWXt0N4k9179GoaQN2TrCbJ3JY26od7cG/olSi/EKpJXv276pAyMjsGquRGzI0ua09
WB0Q0w907Pp8W1beQDMS80YoIyvCmHT3D9ZDW0F1ayFn1C58FATblTu3We23kWfKB78lvoyArm2G
AhxdUlXBhjNTGQetPdU02uv91F8j7RIMj3P6CkK9CCcvDN8UToCKro1DSqZCzNYBHRwkbF/O6ees
rLpr/jbcq5St/OIKTJTco828ig7TCsMSa9ccWJUxJ+5bu/7g/+E5PctP7YVGDDwyrBwoRuv9GRdX
YA++usKvaiRexK4AURgPa7ei0gbw4J2I0WBoKy7eQRUl2ga9LheznAOq+960W1Ru0IPz7/N6PGiH
kOiGjXcAWstEhYf04N30jsFmfsQ+ZmBvGeZuwBXpYduuAv0OegH1ddxZdmgDkSuz33Pm8B2JzotI
gXBVblWnuFtraU3MZDF3q+fAXJlH/YkiiytTGhaPqsYOYwfDH+smzETQrKXTTuGOPqq1Rv+pZH+1
CdcSOQpOH4Jdp6jmLabX+4CE3joL+/2UbWlj6Ndgj2/ykwy+F78mD61QjcLcmWiqviXHcQ/HW9lg
hKNskGh/sFAzCQ8h4WwFOl3Ya2dpRcWbqJDwtvFQAN0P3vG+BaIK/+I13+Y0f/BHqjyxogLgLboy
u9JTD90WnZ3qcvNPmD4cjLNAScE2zoVb7MXJHm9ocQluSBYqH7Lvke0dZtSr8TFyEc5FsG9+1d+C
ewdCdyWGO/yA0U/fEH2O3CwsxDCaw5+6WpzwyhfpAZ/6Al+wUyHvC9Otmxs3Ggseoge2zzji5dGa
1tYgbGpEsgKSLa844j+yxEQk2Yn5pxJ3263hNq/xC1EUNzhI4x7ae62yjWLi977AoteAGYIn372M
HvVoxSyWHtBFmErYioiEbU3pm6zLrDfkCGKNnimgRTb/qGNQDRXtN7ZOLH9kCJDjyUWzAtBHjXMB
LeHl/4XWcsVTZvPBdCE/ugF2MFscYBJi5j4c7ZS6CucSbDOM1s0AbS6ndbrD8GoAQSCnNV+yAzbw
GoBRHErrFzAKBV5vKSJpduCWwp5mFrsqWjq02kyAQYg+291VNVfTUbYWkfMCOSbdFnFOaLd5t5Gh
5hjeIDFb4yfSTXbo02uCQvzkkuqXrmFdZulKqV/c5sueHSSJi2wD+zTWf6oZwnFavzMKZJsQh2Qp
bZspvmMglDpohZ7CzfCL1h+7JrzsDPomdvCU9uw9Dbd9sfQdEAs7eu4MrDs26rHA72yJ3sETIHDi
1Xp8Tb6jl+4joQpD+X0lfWpUT1bWJpmgbiD9hJ3uIZnuGFlhRaGAmCCOY2DMz8Ex9Brgi20T40AX
kHEcJOgKoD65OM2BcoBMGSV04apuaTOBD6J8AAKIDIEoD6IDf8v4tbxhO9R4OFNrG3NLkn+bq13j
4CSxaDau/fK9uOIxiGA88NfFfmteWafwjDWXlG/SF5O1aoCOBiXR9n/FueQm28zsDo2iKQ6XMcdl
bRe9odZDpUhZdi/hcy95HdRnXH4fEODE1WKyqrfymZLqZxtfybQEL1MvXbsK1JNV7KSGkjDOCQUK
Kv4q2Vm97WOj1m+Hk/RivnWC7UFW81B4AwOy7m/ti/4WEkVpiWNBjtI0BkPjJogvSQd6DdN3du5f
XAF2gd/ZSS6+NDzOWvWgPIzkE08G5tv9MXmX2fcG7swQQeEK1+zM8WuXJgGUt/yl/Cg/ik/rqO1q
dvbUNc7ABUALKNUtZUJ3o4Mbmkuq8hUjpohZcHTBYG/P6Ig2yKKZnnaGex1QX9i1O1H69g/tR/RU
vpTukpWd/cdc2QQtBtaLRZ40Qm3yv6oG5oy+BAOWpBSrSmQCotb+am0FXbpNgD1sZrgyggyuSnCz
yQAIwJvI6z9afOURvoC/ByZ01+7HTbsBTyo5y3XcEEmCK+nt0TphdobxaXFKjFfsfcw1Xm7Ap23A
G7cH6xTc6VeFYJ7FN/FGje35nQaQvkTb5/CFFAptLazWHKMg0pkXJKexqsMhjbDfY8qKAjN18bNC
JE9si+KnHa9l9vE4Nmkv4y+Zwu9deSie/C2WW8ZLtBsfGYlfVXzpUcCo4mc12BkPj6rAb/usnOgJ
04fF6nxuHOGU7BDUZUVmKPgXDKsxW/R6fA0X90ggi/Y5CTdw5GXxFaM7R9+RnFHdSORrO/ibZNi2
1qNRCIdWCC6/2ViQyqgsL33UQVl6QfVEDilinhwM0M/EFiP7Yen7TJ1gAPDq/8ld+nnOqqJ9CY7H
+yE+hQvLFIgEBRm5piQZz8P0m0H380q2cOn+vFEN0IaOxccWwhyK/zThft71562tiuQgUV8LQVvC
g/zb55OFVQltO1qY9T+Mwd+0weXhz3N+OZCih6b2boEZcnW2w4vW9p+3/u2TPy9o/+If/jwsUFxY
p0lz0zQT8F8dujRqN4j1oimy/BNUyzF+/tRo2Evuz5+mkTSSayDMDeIZO9F/vb1fiI0/X/znOSsQ
oH3+efzzHphQWGBPwfpvz/95+PuvMAvxV1i+9c8riRoqIGRYmv68YCotB/l5XAzkZVJZWqufj/zl
8L9PrAH4VAsT06oJSCCZ01lp9S7IKIpfSw03yqd1X6KKU1fZNu6rjaYZ4ZrOvujJSnUMMnpeUUzt
alYepQQ6gjLcGkyuupLtX6KoWwGFyxV6Z3aNw2nbsrTrofkQBcKHmbTHRpXvltF6Uw6OshUpowlY
1nQ4wCv14Ci0LCwBJ+1QXawr0GJywPLmqKdiexTFptdnkkTFuFfXPWKaYg2sIPENa6NowGTD5CUd
YhzGGjhbUw0GT3wsf7A+SY+xiTo+KZa06PzFNxSF95lPeiZWbt5Pq1jCYtLCIJvcEnPqOHsNAvIU
qhwDmzfNtLZCgxENwi5U5VIM3+uI/Up0RjRxrUqYxilKcJnf0QLbGR0mAFos7NSsfioj4V3U52uu
YcMdfAy9Qi8oZ99MwLHk81yjoglGxaRLqsmYrbVHo0MTTp8p6vgITAMXdUYzvwA1Q5ixLjFqSUBH
sgOg+8oqgmNcEADWK1UKOqjAC8cwPSFD8DW1I3K2pfwLJMlRDIzXIAHCKnezNyafkrRDPegzH2DW
ovRJEhA24Fe77zA3P2gj5/tOVHocteYQfmS0LoXNXAFN1DS2060MTLfNX4wpplcu4Tcx7QCTbLOM
PsvsH8ZIfkCs5AKPw46GGnQUkhEJHaEaR2ixXWfwgGuYsVlGuPdrUI2q/ITqUW8+6mj7YQaAu702
e5Ju7gNqnq125zJ9QBI6SlZ6luT4QyXbSkdrtGcJc2LVGUqqHhBk9kosfZVxh6W76NNsUMn2WOMx
Key4YpNuHFoDdQSh1jDpmU3bbyWVp+nVIcyEgc94hQyofs4J7SJfe8AQ5TUra+qgVkc1FRkmo8+/
pACt2LAT9kNTQBcqclTxDW/MKINpmLCb6tKnJrGMYwG5hSr+VWSOKhviKsiGp9JkdZ1abXGWacZt
n8QHaHmAdjXs4YW6tJHJLk9RI77NJS5rlWwKq15hP5nJz2MnQZDL5js6voQUWQIr09QrYADCCmzg
G3t9uk84zqUgLyOszy1F/WIkuZLUPvuD+d5O+tmnKz0bQDVmcXwax37fp5Fb6xiwmn0WrCTxOBnB
zQhhqEoKLsAW5Q9lkB/G5zqjoJNavbyN6WWWyIggIq0+KZ052pUmv1efomJ9V0m2KJtwucaqZ5Gd
9rIm+euh4sutaWLx6v19q+E3IFQjBkXaTkKofhb9NQhf/wT4dW/F7Zc0WIssEw6Jpf4EmrwGiAn6
dqqC49xr73oOfGEsyKPpiM2ZVbnIp9K1mIpfMa4Bk69050QsTCeZT4Cfz1KVkH/UqGargf/tK0N8
GLpXTSLMVeK401JddyWF7jb6K1gN1RZez9l3jfpuaw2s4qZ5rf2GJCMnIe+/1Wa+gXaOAL2wLfR9
7EvjIt7ryEFHHbuLTB4wNwbRS8eaZkdqYulaPqdShoOlNp9KQXgOmZtcXe010i0sLwUqMpG4NYOJ
XiW2hl0X36dBeulD4F9y3QaeKLBjjkINcsKkUB5Cgh/K81Zp9KNmwgCK5IYdjXjKwpRMdQguxVdf
l7/8lj6PRgMy2ynhLK4qNTKcEE46GnlOBxkOzhY+q4YmLykhHRd/QqjX7PBbo/upCZQ9BWLPpk5R
CQYueQnT6q6VzVOVDyeu+Wmu5U1FQjt2MV1TARE1k6JXYj36aI9m8+wJZXmJVAylhJyFoTZmhMyy
6Fsdb0ox4jeu6JAjivAiq0oCNDilIg93ObYWPX8Qpo6gIdQi6yJ2YQkytX36KcD1BFzdfqMB09tV
Wm0DNflIFkXTVgk/zHqOt0CDRzhQbPmJ32mF9EqZoHxPTJqM9tZ00XeLGvJFQjChngPQ6pAbKUGw
CgJ7KNaZ2UeUBzt46E31mowldtttflYuCpUQoUzsIPvSMll2fukq7YIqfEvbDz2cmeoiAvnFJOIP
hy4yQP2dnF0Fvz4FY9WcQFcvqFIK6hLkZ1v2640/pHRr2uxZCLsPTVYWEbul1bXU6hbhhyxNnaHI
BZbn4SnSZ1wz6E0C+5RtH+AcAj3U6wGwo5yU4hQ1GviRFMi75Gj5DwUV87KlCGKC7R3L4qLk9L6A
4mIF7A8v4mhNdqSa27rw4YuPcgOmWnsRoSjCKM4ZtV1LIaROHsVZ/iwQli6aDjCPMwYUaxd1xjQF
XGJIaJzGk64d0KdZTy27z5CKmFtkyOL3ftpvcxVp6KFx4AUL3cFQfNpNIm2GwLfAmozpBmMW/wgT
ElASoE9DmT6tlOqU2FAyyjJKtD0F/cQ8ZV3ho9zWWZwtfZI8HycyHYlCe5k/dE3VrHsVhzG9oQRg
yjuokwTEaBxXkY+AdC3FTgROEFpw+Skl+ub/U8ryNmqn/wOlTJaIlP87ShkCs2EUvOd/5aH980P/
g1Mm/0OVZMuQVEvXTFlUUFL9J6fMEv+hiqa0IMM0nVVAt/7or5r/gOclyjC9FF1UNImz+CenTJX+
AWRPVGB2SIalm4b2/8Ipk5aD/JVSJpuKpCiqYkBcE6G3KX+TX61gapNkN9Je8KUbSFVMPViJdoWC
BvlgfYzQZXZiV4S0bElrCzmaz2RG4R64M6UwHrF6m7ssta5TWqvXLMxeKxQkcRLgkTYSAwQJdWGp
DD5VFOlzubkWgqAeQhg8uBzg4ZLkeHPKg+5C28/2QaIjOF0tW1PSZ+ROM2mjVHn1wKJOdSvR94be
k4g1wVmu8QQHcK/YEAQatIhM7FKG7My1vjStMD7kho6Zrr44r1F0DO26y1ikYwzqQ7k5q3Krn3zR
yxbDIEnr+tU0kW1HWtOC4BnCd72tNhmiklhS9fBuRim/VdBi7AkUvBuNOWbWoU/R2FDU6yx2EbKK
+qX3ZThYsfauaI14HXsE/iNN4KSrTx2+2Y3gN3hznOI/TA2rqOTpHoigm6yO4ioCk9QXMr1eq/K4
b+WQonfa6FS0xP6WBeUmqEyLKs3SSQ2TDNV+dGu5faB7FMU4mVPfYsLXaI4qxeEBbtC5pMpb5+20
ldCHhI49rks1yL8mqTMO3dBYN5Ocs5Plwuv7xLCbJBbPhezrFKpC1uU+SdwgavoDHOabLoa+J6vk
t+Sl+TmngZgYmU6mN21QcTAPQwOEMFSo6Wi9uS54+wloQS8E9SWSv/NZEjBejelVyQKibvy6LWL4
+gUOr78PteBqDmJyxGflYcaR70Eb2E7pMuS3CgqBoKRIzbF/v1oUQHsN8cmwFe4pNh5u21rV3p8o
tKXUuTO0+SUY+E4olg9DZQ2OZhQtuOjE3I+JgdnaaNAbNANscWXJNcGcO+okSpfGGgdn6NmOGQjZ
gQ9kbJfDb3ru5/jfgq/iUqQTgqz/JUdnt4jytvnP/5CUv084lXkGodkQTVlj3fvbhDMbGJd+TQNv
0A0BC99CX2V+f1DakS0cnpCN2IVbTYlubRhI2zxq3lQfM9VQpUciBZnv/iVg/ZvzkSV5OeLvE93+
+s//QKxjobVKhgqx1dQtIgGvf74/RHmwnP9/FaJUKYWuCPZWEA7bNMnitaaVdALL4aFLMhXSIo0P
1iBKVp1+z/BTuvq4KNW9RKqn1C9FjFYKqxW9vsy8VCkSwEiQBPdBHQ461fxMJY03uG/gFuPg0fos
LQ1+qWBN+75j6ylppopGf6J7eWyyw2joE7e9QBOGT+BrgoSuDgIEZXkopSyuetmv0FdaAG1Lqlhq
na0a1FxbrcOeZAIG0GWbcpqMbdVj15aXZwl7oH3YK5Er4hXoxID3Tqq4bRU/+xD6WVvBVTA8XQiP
NXu1x6BrDxNmKmRahumYYt+6SSIpYO/0YyJIwVGXyOXkkuUeX5b2iM/GTZ6E+2AF04NZIztXi89g
d9VDgZqijtjVZa59hF5B52j4lK0tC95JXMqPkMULLC3UeBS3UjA8jKUc4y5B2zJAOgLps3GLvwdC
s8N35iutV8Xdk4Rj7sGM6D5UCmX+Bg9bOHNMY0Ms9kEQH/SYPb+SvWUZ2NNoyDUK9FZLM0GiqAQ4
osgx6Ui67sXQRzZabZIALK1WZWalWwGUNeXkNnDCNiQlwy55mrO92uTY8ARAnvCg7K+5QWFZzrec
EqJ5U0FvGauSOGbvoFXDeBjnDu8QAxhgid7AJjYQlJb6X4Y1gJeI6TK3IVQYKVDpRRm4yAjGIdTi
Yt/X6cY0mmYfJuYKIlqyReMkc7q2fkOkXERiVoR6FOi6p4Yo7bctbsoaZmiY1PKl8TJHao1dvVjz
cX9inwFPrZ9i3IRVuqXtBE2pUi0oPQ37hImWbYqsgds2emWroaru5Xl65DedZ8O/qXpvYe4W9cdG
0k/pjOkxMkvgAdSIUypSGzMVcdOGbURar0Zrsl6krOXnvpqoEDE7HHHyjbWB95pe0xqWC6vdh6K4
KUzFOmi+cQ2xwqGJoSCrlWZ0fnzLPARadK4RwrVbgIoaYyC1ppiWJs5vFs3pwMK/vpRCEIjRoiJ6
gxW2CGIboJjZNHaZlTzAFwj1tqCPV1ieNUL3yxWwBV1n9t6oVm5RNo9NK40PpgHwUmAF8BthOk7k
pLmKS56ggiUaS+2mjJKKB89/p+y8duTWsXD9RAIkUZTI28qpczv1jWBv2xKVc3r686kHOGe2PbBx
MECh3ePtUqlEcq31p0NF2sq5Fe4/Vk2q9bTwOVMTvgov+FhKxgaofo+N5Zl9nZTlbab0dSbQsXp6
zDzVwiUq7quEMPLQtfU+LMxH1ymgM6KXJFmDeUCSzNM+iAGb23kQkHcYcndIcRlDQcQbDEoAkn1m
VRXbTtEY5AWSqpZTqp4a+YKpWnOqrRYvoeyJmgRik8NkXJs62s/zpPeqLT9Ew/zNqyA7eUy0MIXC
ToKwnqNpZqSLxCnjWfGmLdS07ztPvTRvsa3K/RBb7pb50Meh0B9aKLgU5PCzp8LyduN6H8pGXm2U
i7uUiUmSLe5Rhq8BxFlNHI10YBtYenWeJ8+yj7rNJEg21X63T3z31JNheytjhNJxZsE2Y0ZTmcy7
F//ki4vVBb4ufT0ePOn8HE3Os9iG0F/i76Y1/l6vi7EIYY/6zckpAJ5wizfH3sTQyNnj6AtZDETZ
bNoAg6Vp6K5zZ05Iooj+cGR98cbmrRzH5GRhz4Ih1LGxu7cKVfGuUTBPlroA0Ufpm86JhVJOinOy
rlzXI67K9ZHajQk582OBpu9ZhhhF93YLRklAZDcSQPm+InMyx+MZK6QgIOK6paBq2jUuvenvy6Ws
noYGMxtvaW7VXEEp62ZkzWEEtaLufmC83dIXYXwV9Fj3udV92DjqUaPrfVRqRioU4UHvjYw+B9Hf
ZnibXBtBzbm4+LX/ZmYwNUI302d/tq5eNbfXLKKELU0MngBUFORI5mprQI3t09dnwj8VVX4Q2RLc
akCS2ri7IAEOLaLCvQvnxEOVGlu7MbbiK1FzIGmLjR3XSCZOH/wcR9Zf3KVkYioCH4dC/PDZjU/p
pOq95zBm9XUUkBzH36AqCbdJKIsLyZJyK/roe6rTAuM/Q9Ncll/s0EsujeifyiDtrgWbyX2TSfdq
+sUC6cQxj+7hnHkTI2EbolXbaTL4uupAVNd9WdynNmJtrODxWMgubeaiOvDQV3eeR4y8yMhc6eeD
59OK9qt+P4j0HSZFFGSZ394GcGxw647D6KGI6UTj1gXAtWuWSU8Ljh8/6vd8Bmh3qvvRjus7pZS3
RZb+te9IY687FuHQde5eRh5aTtXd6FH1QQ24fkruGPOOeTy0YdcS3xqvnLDJRnMQ8NksFqNn1fKM
YzReh0ktMHyYhpuVjE+o0ILd+5/G1GrJZKrMkaOGZHCO2JfMjU9yWexTLQdDuDDQQQ7ZkGfsPfhP
751oOie9Gz5FEDFs+yiUCj/luFNs56HOD91kP2BoA2SVuHq/SByaAjwnhznq9w1TgM2wWkQXkfeB
fKBqTd3FSVAfzbrV9gjQ9/4iafRZSmennz+LfIlvZHuBNlcki7YunOUEKwG/7jnim3jexvEzQcc/
UsIfrqlrOa/tANNaUzVllLTULc13B0hCqcC5r4TzyuVAY03Njymyu8fBl2dBZjNwJsF1SI8+tJXj
H43HvNSbYNCMdbvshvVrN6Nr7pdx+piO6IjZiuw19DaXGoW7dS7n+oEh1U9ji+oUQ6OxeVY9JIJP
UxzfD23KYbA4/0R+dsVKrT6KmJkMi4xFuONCIUsOHJRzkiCpKqxnji7Pn537ooHBxbZ78pYWMupk
4XIdZwGyh/xLkNXNtTb+0xLXxXPVpJyAUw/PL+9r6k5YwlJPz8ZmcOMkbBYig7ucWpiOqgiCvo7E
B7RmBGbCY9Vl90gSEVoaPzGHmDiQ6/tLX9jfy4TBjWvFNGAYgF5jQOt0yPEQ0JLTP4DRRcBy32Gd
gCl3yD7MJzlNNTr0ri2gMPqyvP2ngWxMsDwX2cEYeGBpz7lcGYLN6mXpd4ZqcGdjS7KZG+Htwzif
SPmGvJYoF7ZW2D1kTVwcKqzxd0GVktGE5Bg1it+dljz7EYY+TgXDMPJXU3htUeydTdAtm8lFNm/6
Cj0BT2UeRfPjMMa31JYPuqqrx7he6RuTrA6unL7FdEhIssk9KRublElN5V15c3WogvqTS3e3hVRK
JnIrqwtmG4hoCt/7ypVxeR0s9Iiaftf7aX5MBhwqpmyOSd4Y4baz9XeqhYHUVzX0hfRc6tGnDa0w
Bx5Dzi1RXsuCIK6gqCBuxeX6pJMTbeXfQlu39wnPaOCzg6kzYt4am2ZK83bwn4VlyMiwMgAR/Q9i
efviNeaHZ8pvtLgeltp1cHJc+oaBVPqkqtPNRF7HbkxR4ehYpG/E726zGTZKhN8dhxxLmd/7x6ab
S0D53lm9NWCHyF7vI/csQNduQ+9+c2aqnMjTcEVdYJmK4a0pIFkUzFd3+FPWuyH21Mayqa0kZuyQ
5uBxlYOb7etYPYWkwXHyaARj7RDe5JtiZ7sfC+dZMIiwcFVl4FxE2NmocyZLeLsls/SwAItfmkA8
TNOb22V78YTBhTrNOfBVObkwdSg1cos4ClxuMe3BIaSh/OCsEJd/Amey7zMyZok1qf1d4bO3g3ud
jU1xjZ3WlzpXzUvawYBX87HHjPoW4dWLnQGjFRp8d+cmIPtRUjSbIEoctPbeT74Vc0ElD8O8FCg8
m7OHrv5ARjS23y3BODLOn3rA/XD1AXSBQLcJuNLBaJgqnsMGoPP6W5i24iZXrU3rBVcnTXDOOA1F
oe6yEW+LMta4XTdWe3Oke1f2YYoZUPA1nJbgSaLvP2IPQZPoSvsOVybSMmpq68h77DAp35gW+FrW
LG+RG+8jVe4LfPohcNEVFBjSRegllSQe27QPSPLxEpLpjKU8k+iApEjgbYa2DIa3PJv0/9mdzJvq
OqK92uUaalrtyTuGtHgVr9UcDpnACEl0RwgZ0mafzoEgIfiu1O773MbkPJhbjamRtcUkhbDc9WVh
1u556UMYO/a+SdwFy4Fyq4LSPvkFTW3ijt/xZByx/+QtXGorFOREjBZ9eR2bdji269jNVOvgayHn
7n14oxs0CRQ8Z6uch2uD69I2VGnJPoWHu5kSc33/qXbyXTiY7KK9DqSvrGCAqLK+UaGpk8Dc0MAX
eGY+WTzIPqdDYyOArljOG5ff7YKpR8OUpI+slfRxsmMkAz3NIyDdIYjc6qFOx/AWrtr+zeBM1KJW
nF0p9aGYKg67Bk/drWMv4aXJHNjybtcqSvTkn8WH0A40kj8zAHVOztw7ZOasYC9ecXUeHLwi/BL2
XX7DmpaVVfgw/PtEXXpJGzEENQKQxrVeRzJgqHT7oyHXDJ/7+lzySILXERNeV2ZGALVAo8tCs8VJ
Pr+mzB4iMaXPVklSbCaQktkQ39ZA6auK3fxhXIde1iTukfXCBCp8bIn6yLxGUyEvRce1WDg2v7JL
L7e5jL7fRpClF7sOgpe4huNqOYV/jklh2jZB5x45xpOnck63xsXjyi6x3HAb9kYIi4x1a+AmECIj
5cDMbCDA1+TuY6/Cl4GO/SAkshQMu+DuTiUJNCkMr/VDJyKFGgVYNzfunVCNc/f+rHSOc6Ybfhqp
hR+rClX7+xCywiv3ujDK2Hmhi7HeYDbUydmpDocH9B5ANuMj3ReGfCnxKKspmBnVTL0c4HPogZjh
BnIX1x+WoFluJFCnd43lPyM/H7e1hJdaWvbBqbV3q3Gg/JEsMWKNkW0p8OyO4Z7LwduQg9RQegHv
mOBaSrJcZn3upY7uBnBDpoQrCRMKQ6rSEELqVO2A01wqeD7SCmMgfuObalX7WlBQnJop7U5tgxdS
QIRjnIXjXY6hIXhzbe6tFkpRVojxTtgYkNstMFCxjNAOjWm3yxA+4/SobqnnNaeMDZ3T1p6O8eL8
KHJdXYmTwdQeH61tNjjWMewFuBEaHkTseNu4c4xMrwuu7y9e6SI8G8cXAjyC6zDCDRzyCdLiWoAo
kpaXqMl3LckxF+F0vPninEsXrLotbJwE/JL9glSCPHFwjhhXjxVIbCRrFBbGJqb8GgmwdsNsfO9y
Qh10p/ot/O6WoQdUaKHOlmT2YycTirZlgLghZH0Kk/u+TduPOqs/NJV9hyW8/oA01fXJmSTcPbrP
C8e5k5Y52JMVnDgyIEfO7KB12qrHhSwN6l311AcasuCajUpEBYIcI651Uz00MXabYHqfReWwvjFm
9E2ANmiKvLP0FqQG5WuIg/p7I1m2OX1jn3/uFAOdtqW5tfLypLwOMkjKx29XN39Car6advlBjDkU
k/aTNRG75qOWFsLc4a9eH2acS6FKTZAOE385LqXlk3jdx6cFg5io1Xu+ZMyi4D9Xli1upTU8dUVs
7giO+RwTEEflqb/iEYDQJ9tmayk9FYPkHuOZxFSj8UPk8BWyxWsrR2YKCb26V7vMm0Ie2jzyt7S8
DPOAag5sNO0hYxsHQeyiq2dgBIIjY86havdAsAkdIIajPZXyh6RJIJEjJPFLYb9Gsoo2Lf4cTGhK
mwwmbgClG0ieteit71WfIBEV0JNIxVXZkBwcKMBzIj7OOUXYnGf3A1PQmw4U3X3k3pYMeGGejYfg
vhV3c6EOTj96R0ujsvIqmvwmJUizdVo0xh76Gc5KoP79mLoINnxmNlSC02NbsNAt/GtgpXS73J9/
jq5f3xFah75FkUTHpPM4RFaELeAoL/lEjLfKkxOzJBKKRzbCpg/YKhEs9U3R7CyJe3ijBlKjCJ7f
VEa8+iPtzFQFxS6xUMlgkFNvI7X6CMVH2gQo8A06DpkmzckQBr0hfKy3NfEZYcFdiJhiUumYy55w
0ugMm+izSu3lvvH8Zxy9G+Z50UcZS8lXqxHYWUz3Ony/T14bfk+TYUc/zJll59CiTb2mB0PyDAvG
XOhDMnKmk4Bz12e8pJgM/wwKp74Ro2ph44yuvpxhO67DlD6sPwN7PFdTiqXnkA2Y0y4YHDZY3/mY
LeUffUzazhF3aQOrC+8wv/wuGkPKijscekF3gUF8cJE1MnAHg1u92HQDQWGfYlwGKbEchGQ6htVC
Ri/VzDFbbcMDn7GN7zHfYf7e7/Mas5y+Ggt09W/pSBwKlqJiM7pB8TSM9SGq5IXKy4Oonwx7e8jH
7fvVJ0Sy7UfCkzfl17gbxjfdyVfiDLdLARCVhHdiHoonKFa7XglY4mmtaTOd6otyVyoIqXj7InPM
bo1A3Rj3tascDQGhM1jGtsDm4+JfeE4/T4yzDFPQ98m94LkOvLq+F515bn0abVzgHsuONleXWKLF
JtQfB63uG0wU+UcqNtBmtPBQJMvofSLRC/bwIKHaUskybtwMofII/hVFnxLT+qeA8MKN8iYm3ksF
tTXQ5jR4IoRnTOHH9sWMy49figidgqgFeknyDDe+6OOXdvbK7Tjqci9hDl6D9UWa4C6zo+74XrTE
7vQUlKgvdRZEWI7Ai8HRDWs6eAuHyGkTrlthOVfhbMlMoCR42E/Pkj9a2s1ven0pfOujT441AvsY
TF6PuB7XGqkNW3XXOU+pk5LUKn4qqxOnIhjeRNQophke3VMdLPuxcxG/tlFwZUz6GI4eMTtphccX
HhL2XEVEIfhvthVhV1lWeC7WU/jUjuYT5/+3su70S8rOBV5SBzh29uUpXTy0JvGUvfoLppldgnM7
xG/GR9o9VuCmm0pwoU0wQE5cun/Sluabqggn4QTlq9fkE1y6ftzrqdjAFVeYhjgt57iPq0SD8Vky
lfnrYueX2lXIKi2UNt3Ug/+GQKwYH8oPlECngRyL/TjgLrFkdniX9A3zGddc+JdX7wq1vBLkiEha
AxvoYDiNuKc+dkn+1lTjIVa2+1p731tlI5iKAvtxSeob0RrZoXZNjjsbkXHeyBRMLN0HXxIPKZqK
YYczCqxUyg+24nHWYgHR7LF6jKblc1YTWynkZ1HCj7CTEbUAjqF7Z5xcWnEKFD3kxxww8GK31TZh
rilce+eXHXAkKO1t0d5j5HOrM1R7n8YavlW60A4ydbupYTrYbKWfi8p9jhJmN2mBF+AycrDwFVlH
U5n2ccDKgPHBjdXh3GFl3e/CsEsPcUFVuxi49xkpxFEBq3SKyPnVgx0dllRVh4TYYdTi8Werm6Nj
MNQQ2rIsRckqrMuQBQ3DOHZJ3VFh+uQ3Haawrr5UfaauOlywDFn/X85McFF7yxizuPkW0Usl4OO2
wrv4igSN8Jz5oc9p0pKepGQ5P4Z9PJwjK3bvBhjaiT+Pj6xDVJTgHcBi9tZTsv8Qxl+hUHaoZUPv
HCqGJvREzQ4IC2GmnJlTa2r5vohxaYVq9kmW3+c4SsDaSobgIfopDMfia9TjxZAkOSmO+NKUVq2e
aN8YwgIBLg2GnH6+eHeF3xGNGSJF6xOL1RjYwQ7Dtts8OymQzczGtSQUJHXTPox5juYA5zaNp8cK
a6cJFb5O+9ewM82LgiXku49+j5ACP3iiso36Z8g6pt8GCmXciO5l8muNJnZ6tObl+9gX3XMk9gzw
Yc569bjpsNenK0p+EjTu75pafCVb9dWPfAhmNma2sChXUaS26u0czfjpT+LBa82hy2L7aJLoIZH9
i+cOhC1w5A59iEqEx9wnwzyMWm8XWw4hZT2tRC3pya32rqO35V62EOtOtu0Hl6ll+cS2c6W/Mdw2
uEAl/gqKNJdjMJ6acHgiarCDApBwJUP+3bGhliaUO0ApmEGNB6dQ0w6D/7fOojQHfFcI2nDUy80A
fGBlOTPxHpO7Q2my6o0AVpclQ+kChTmppIZbVt/sPMXdLMZf5v2nKLJuaTvqc+fjtLYTGcZz8Ds+
j5H6MEYrGVuEQGJ1HAHt8/L+0/uLRZzKZXCtE/ah0T2E1Pg0dfH3WogUUWJWx/dVOJ7bcpghqKy/
69ffje3QHeHdo1AQkBl9H6+tsQwqVGdUYPfvL7YrokMPH+c/vwuJVj80HQhJ4E3JvR2p5J7SH+V7
lD+mU5Hc/7/fv/9EGphPTYAziwoOtrEYp/SVQpjrlzdPKzq0sv7BQc4WWwe4YlD2bjurQMIzTPaB
fz/YRgOuWYKBMD4vYmDGktoXrb03d9asHicl5tvOTqQyJJRfBaTmpW72jqb4tc2aMK+Iy7PdcHxJ
GU3eBlPBatXPvg8TbPZMgiFXug075n3M4h/RPsZbi02wVdm9KZiQidB/G+m8EMyYD6Vd/SxG81GM
8YnO/8I8uQOUmGmea0Y55H4eG2EYvzdYU01AKzmkWVV2l6DMgafH70XxxfeHrw7gXx81zmmsj67T
bJMs+JQ5EliNoIom8m96ZlhMb0fV5qOCiovouQVHTWXQYxRSQ5VmcobWB+hIowfx4WlYKIhiGW/L
1P5aTLrdxG+98y0AL6KT8nDymgIyV21QmyFCv56k98S7qK03wKUseuKS3IQIDZ1AXJ6GEw6YE1Rp
x2Yo/WVxssscqByCNXz/WAVPGbk4HMXNPTbuB9rWfsBS2ma2hmUacLS2zmFYxRSrTKJj2T+FjMRJ
zUGlC//23kJXPcWfhKwCeCvUBwlFo9XBzJZddgti/kE4DF8KhHT2XLRsuzVu0mBzZpEb1fJv2tna
Fban1II2WZTfskGiGpXIdIel6PC79LdJsOc65E446bQJ5sdJwwlFnhOVK+e6LPFDdHxYiBpao3sA
taIezrF/cPuW1nf9FI34TtLaB+o8SLeDfNFVsDOL+T6RTRCs66Kx0b0YUtu8KvhnwQByU2ZrDqga
n7MKyWMePoEd1+ifXajnKa6KfhNeXRGwCiKaM0/NW+g3yExr+aqAiXSA3YIXOyNBDPKHTr+nPdq8
qY3WgZ6ATd5XWFaS8JFHYt6JsDj6VdFtZ7jnextHV/72yzjUSIf6+uomGGS1BWTpMfNeYtdgquoT
wVnhj8AZjT+lbD65ZXqcJGbBnB0/ZGCfKNsPborR49ilZ3Z4hvHxwS0KvoGCjIF8qZ/dRtaHfJEH
FQIkCSt40sEIohAhpxti9NhDhLCtiL87k3jsG6aPXljsCBXBV0R2EK/Mj8Bz+CJNvwOsVIdgSjBZ
aaNdF+IAFAbN0ZXFQ8uABzYw3P44V4cutd8AJb9wX1H+iwkSfOzzUCGGppzvAOgRrYJac8aUjFEq
ZGUZAUFs7nw/IZQIDKoLoIG0Pcdde6LnJDAhWiOTseimcyFArRg57cvsMM7JY+uvPWmKNLCqtd4x
QePAccsRMVzbvPguZXM7HIrE6/aDQVlmezintX25W8jwyAlYakaYtXTlCIInjoooqG9RY1ISwHGN
dhk2YbGS19DB4dTtDfSmfaJwX7DSJyJzvG0occNaLA11H1hn7i2PjbAAKyuYb2lH3AOHItRwlnoz
+ngjj9r+1uE6bZya0j4l7DyHsbu1qu9zgrIrrxjaL77GPSD8UGr3lOXMUhqngYY/JC+9Qxg8Xk0l
0QtRBroyf4XZ9DVlR4MLjkYohlCTtY1/GEP7rZ4Z+TDB2NST+NiPDjrK17x3OsItDqGrplMQdHdl
DlQb+gzivJnwa6ckwph60xtldzb+gIqTIt5WI0bu1VsD5QW76lhxe9qXecRlXxQwKcs8ukiykHa+
7R+8Nj3T2H1KkvQbQe3lRrIZF82MYdoYH22lX+fpWovwi8tOtOuAow5q8p5txvWxYrjsKTpfk34u
lzomWNn9pyqjj6hzjgkZBJsknSjUy+Utx78sGNrqWJXXcFDYAzdfcvJNd4sYgBoWrJPW2OrYZRjR
TERkdPIwWMOj065qfys0d0QifMvDpNtlHrh5lZQ35qXfYQe8ReUwnv1O/RwW/SOUq7llhodNQ6zQ
n+lpK9P1F3JaEAj+5+hAa2IUfok8qMtcqCSrwkuPS72Z1afKr7otnFFMNcZIIN6K8TlqMNgr+pCg
t2kEJyQJZ+h3PblRey9Fgpuxwo4R1dFfLi74HxcnEdG5PiTfwNNkSfw3c84LyVWKwRIuSavEuVnH
X7422FPH3p4RPfP8TN9p0Zt1ooVGWsXBYcFZyQeYtRzqsnEJaVFy59b1MFHd+fkvFwi7+Le75wdc
noZp6Nr2L9S+IS79vtURPma0eSipGqoJ8hbSxVjHmgvfkq49oe8HcbTX/DPMP4Qryvs/X8ZvHGOC
AwLbdvgeHaG098t36Hh9a0VQDy+waQAp8F8sjb8rc/mG6yjkpfXLrDDxC0l0+wu9cf2n/81tVDZC
SQ3PmeiOQP7Ctqwjop5gB/sXsULSLXBhYozay1FjmLB+YqzYRxgypdr9+TO763f/yzs7kv2TJ9f2
Pansfz8bjiqJc85yCQRlCJ6z8QwarR2ZVc6pi8xxHnO2rXZ6LRb1swwW/PiQ+b9Xe3mvmBian/mU
pbtZD8zfikmAwffXLGmGOynLr7lPEQ/X4W/0VCF/v2yBna0KXOHxyPxKT51zRj6ayvgi+ob5irVc
xpVBUAI67JBBDo9ijRVsmhMEPW8RuC67S3aDgNvAAB3mA6zEZHTLW5SCuVsdNhp9iy+22zxVXdUh
wKv2fQN/LxDWEdwYEvnyPR9VfxzbBMABaGKTQ7i4VS5aNjvwt4yiE9gTiXsEmr6j8HZe//xN/f50
KunTkCk7CFxAxl++qLLwaps7TRQKc+NNywLe2KLe10P/uRVUgqZhAOwEyafGT+3Dn9/7992N9w4c
0kx8sE8owf9+SLLQHWG/Y2fh2P6+WKb2AEmz31dBuAvWsemf3+337UrJQK8JNr7WbFu/vJvfCbeG
LYklimv9GMuKgL988z7dTx0MMqrwx5/fz123l1/WgCRRxxbk2yokC7/c2rTOcTcypbykqD73Bjk7
JfHRaT3sFPp12LFCBKZk7B9Zz1XVFNC8BKdticHFO+RVN4F3FlH1/E4aRdKbbAtBV0VuMMpS75Cy
YS1dJB+itr5QQ+u/bB/u7xuo8iXbFzcMV3Q+xb+/oMIM4Txmvrdm0gWoWRnfJ23z6PQqukyBnk6E
WHwWAGG+Bs2FUIUbaD4xY1vpiKOCIVIhpw57/DC9WQNn+HfKqj66popel+JDKOvl+Oeb/j8eZ+1q
oF1uO+f9r/dcu6Oxl0q6F0YNDPglaAdma8UJBuCZDFgcNlahA6PwKLevf35r53/seTzJgS8YQAce
St9/362A4S3vnbuXaVUP1MWC852CuTM06dUhV2ETNsN853QKZ5ikA+taObUN9vIbOH7DX552Z326
fnn6EMh4yvGIVfGl+OVqBtsUIkaoeMn8mv1qZQ8tK+fnkecvPi7VB7pyFhz1oRVY5V9WdvD70tao
dCSEugDA5vdtBaxLkWxvXyrb/sJMsII5IubPUmHVmj0vBghayJwRaLhCODZpY9T5gCSx/xYY9xRm
lvOtcYLT0pfyYRAXJvdb4zTVDhmgs438ZDgYgMuHyXMel5gSowrxB9O9c02HerhIuWx6d7BRZmIm
3sVAbhWc2vtoNXRjzoKyO5AHQmM4/bCi35sy0zuSPJ8H0Z36WhdXQIkV+JMzPj4hO9jJq2DNOnMU
b/3YhfrVUqbrxuEsc4q3xI6e3UW1h0QDFI5OiEHGlohTZ0dS8HSLEtc/jlNdbaLKujlimN+mUZys
BFaSlafPjUXhRlF7a4dxARfTgJ0tHVXSo3rz1KBuRZC9dFH62LcxHppx4fzlcfkfB7a2EUK5mmOP
BuJ9M/svGURh6B5nK5RoyD2FgZo8wjT4lsSteho6+6oiaBgpmR194tDItDjpFEnx2k+hPNtLA7jM
kDWq4RW7fXbUzsicAC4jYEmFW2stP8gFsSMKBfcvFy5/X/FrNJmwKY+1Eur9SfyvC4+yAdoKNeDl
nSYq4Zgs1vyzjyL5Lc+bN0VUcpbJ4C5dlhDpE0pUt+gfO41dEd2D8wqFJqf+Ys8yNqkqZsv0WcAe
xC8IsFOc06hkrph8jECr9gMo39EL8Y/oKrCGFljL0Z8FyZtm41i5dxUZSL4PTf3iTNXje2XV0fff
8kcUU2yMenLxwzbMkMGWr14uniYLLIQQ3SaE9LybMgNSyJZ5qpngEcmnD9abEhWilNwIQqRByxaq
e8EdfsjDCecx1GCnsoPnJd3xy1+2tN/lOtrmjGYXcQSL2P3lCLPrlmRPUiYvmTpphj33bdDVe+hs
6It0JjZRl88M4oAEUzKLLllN0OoUQ4pIdRUdm/Qvu7vz25FKlty6vyIhYm/zfr2e2rQAl828XPh6
x3PQQqkI8DUq7ebeeEwSuqe0W80XKniPk02AxwJTvQgA3kxMJGJvCAP9yy1a99F/7bNckkI6aPu+
5rT8tYBSiwsnm+HhxY2NgGbqb5jRAxiCN6Sxw3jGhV4X+PZ8x7x/Pvu4auX24F4FuV/bv1zLb/X+
ei1wjR1brMWr/GXPz1HnVG1ozxcZOegCUSec264mdWfUm7HnSwtdF+oruOeu8y1nF/RcmzVWDwh/
C3T4+SO4fsh/g41eTbdLM2mS6zItb3+50N9PJ5+CYm1KEDfRIPzammUiNsRLB+PFaly9QS1pn/PI
JgQg1/RpqToxgB3ZYtrwIQz1CTuRumRpawJBb5Z5FgsilJGM3zhqmnMzEH7QNAq/9Xm8iw8TRN/n
qp7yLdvdfae76oUdIr+CWCI4Gqu927MNl2lb7WYvbXDZ11/CovthL9A/S1LBSAjpcnhWVaF3cQEh
XCYew8WVWB3XYX4YFKJoWmv8TbsfXhvIs6wFVl4zHkedW2PAiljoKmNG2zDTDl6vgmPfktgyOEGB
sJ5tpadKPSxlQTpnsswPrGlyHxescRaJBZ1vKaIGZXGdBLDw+0vVzd1hmEvv+N6AlAB6sF9Fd1tQ
S6IOKfyHZYaCMGC2GrgfnJlyPkmjD7lbfclaWtzIZHvL6xziE9XPxoYPMohFbZm93EWxJB2j7/XD
+yaaMDS82mp4mev+CzE1aCOs/QjT6mYc67l1yWeIJrgUgRfdRdUnAP8EzYHWF7+ZT++dtAmbnxMR
70iDBu4GJwHGupGDh77hjMvDU+vJ6S81x+8Pv3To9NEba0m80K/NLhY3iuycFt/+VNCtNdv3Groa
9woN8MGqARDG+f9/9UuHZe8FHiBFIH6tN7vIdrthipuLStPuYJXeXdYP+ppYRYbPDh52i8LXoTNM
aWBl5Yh5/sNXkL2vbn9eVO4vDY5HmR4ol5MQMZi0f1tTBdIPp26kBzRtvdaBKm4sIo5gycAW2i/x
DjwFfhzeWV4/71a9xhLwJMoy0B+T1DrEePU0hRrvjCm+UYgwOHYt/ADs7WTl1E4aKH+JnwTwH06W
WHAvZXOQ2HqW0+T+badXzm8fhz1e+L7gs7iCHnU9m/7rYPfwpjAepO0LFsBmp6wY895c2pe8TZhr
v/8ZyaJzef8pLbJtW804NeNEfEk6lNCb9x9VCOVpk6k8O8zC+jhN6XJ5fzFU8VDcJwrPRu7efyWt
kuEho4tNVHfLxZ1SAIWuIywZKnpv12KXpggoHvr53NQLYErii4uRCcZicTX93x/JcdlbEYNnlOPi
ksRqNejGJ1fP1sWUy8T5jjF9k7ehxHyjjDciHKAtZSI/eTI9JVYFrp144SWDrh2qio+NW9CmW3+c
EQsBSFyK9eX9J90aGkqbADdgmxzjEhYHzkQdYpkmecFbF7V0WEcnetHsNPne0f0/jJ3ZjuNIlm1/
5aLfWc15ALrrQaLmweVzeLwQHhPnyYykkfz6u6jI6qxM4F40EhAkj4xwuZw0s3PO3mv7OjKbMXlu
ezYtVjEUc+1LCTncaTV2gcQkVj55TcqY1DLoUSGzBPTimks2l0he7s7M3/Yr9IJY7sBlOyN+IMJH
qfcKu71p6afRiWNkle11thMO4CIdt7ChM9APdbwvIzgTI1oSk+HGU2YMxkuV9KFEy7IZo5xRQcGA
1ZhssDF4gnYFqzT5m75/9kqYtMqJto1tbO/Hs0k1NzsjE6iBhbQt7C7ZdxjF7u+SGfilYvZ+6FNI
eLpXOc9dbsJLzrkaKF+YzCMRCt1C686aVfdnaKLog90Gyb1JxKXo6DV11XCLolZ/yWI92MVoh4Ud
RM94/td5yz0EwsViX5IACxPvrvazL3EVFw9thmC2zlFgucp1D3e7DtsWoUqK0ZUmBsQUXYW9fcIu
j1trzzUYk+GZIF61tGqXkEREYgjldODE9VbK73hn952ljBdlQ77J21jDA0pLfqqd8ozKZVE7OWcn
R3kW46PYdYhcdzi3DDLIqJ+CVjJ7jEB/I2gmsIITWl3ih8zJFez8VGP+E7/RI3rAakUbyrD3fpEY
B7O09zHFPhr12ST6RUAJJgkC2FjVGl+q0nmzq/KLL2OEpX2CrxRX/MHsxVYbPGdvxQZWvpjAah2L
f5Pg6hOD+Y5wlrNzVdgbJex0L5ON4ptmvRhvvM1V52KP/92h1HNkh754qltU6hjJnu7G1GmR5Y5t
8GKi72IIQy/T4eh3rsb+oTZmQle0rCKsC3kVLKR3lLAg93wuo7u7OEJhe7MHJkwaXJ7vAmBtPLu7
QBrFTiXo+ya9MNdVltTYWinXcRlwvc7m44wy5kWhEYfHDyz0/rJo+wtGHoPVVnfRjdBd8HqFqCWx
xlsqOPVbQya3Zepne9nq58DRqr014HvOCsyLI4a/ja1NCS7syHpCL8C3nwUhH0R56I6+gaiH2cv1
i1XGzrv2c0ae9cGeXOiYiGTWjWh7hidQSK2ZCWtVLPojrLch6XsF+cwbBATF3o7rANFQvGy9MOqC
TkcCKZIzzZLkYIPqoQrnhqgsePnCymXYoRoJBwZYF9eUNHM8zk/KZ8P3mFAHtYVCD2fBSe2m/GeT
IxVF29ec9TRdlCkYTgqEleegeqRS6UAQE51GAzJYt15mEQ5ne+tCq+ODPwDQzN24feFcS1hYZT9y
YsKyEshL1fXGNbC0DE/EE8YdmIyiZ42Rci7CoQtoqNijOvHzJ0eC7dap7o+3zKmmGwoqomOwXA3K
a7eOnfg3LZbGQ8PN1FLOrmPEmMcUH/zSwAVq3mrnzMdPHDMk6/UvdTPSk6vUS24GpKljpg+7Jn5A
QOw/5/l3NgYmrNLyjyR51kcqyTY2sW0i5oXxjcliiAaEULdgNOQLbXljq7fkLeVJVRzHIj6VAIzI
fcNa0n0WUyV2aWnF0GHzPhTIksiX9p+kPjp8pOQlx4cAn8wxDxDBTYjftylj7ZVbGPHKEUP5Wuav
vbQAypnxKUVNvh8GgkAHfjeawxYnAifCA9Kga/RsjpUNS8qTlsfw39B/GHXwUHe6tx2FLnZRnj3a
Fa2+ruHGr5vKDjUdT1qPwvyQlpV+iKfylS2fhQqNKp+2TqMvkD2GJPRta87EARakkQg+hsG7uAeO
GtfqPk3NGlREti9PDR5c0N3BTmsb7mbduQaZ9SuP3XCySI1DF4BL2iEeJkU1VcXMuxHO1tCWOS63
sJgr+ysURBDgvWNuO9/h3FzkD6ju+TVkjQ51zbGZACucX9ouLjAK4Babr4wkabTpcxAauIm3Cbbl
Da4YcjzmFq9EYOQnoV/MXreulC1o1eDTPChh4eRH1oo2CUKeT89+N3YiBGcHU7V0+k3t1MkW6Za+
43MlDbeYAIvm48GxQHz3yz/NUDhdGwutBekOITHe+KxYhTYeS6jPGvTcmnEGN74fEU/cbMdynluW
ytKT1W2e6mqnhm6htLsYToYci0/U++s20o0Nn2S2cTyyaJJJLpaR9NylClXePGafevDm5lc77b0P
F96GdNoCv1Ztr7JRDc+o1NZ37W+dp4xZEuez9FxUhVmRHAINkHek2ZeygsEpBnGjpPxhpu3eH4L5
QDqwzVGKwmj8gZwD92EpHz3PIJmgJvXb7r1rkcewa/v+wZTTxwQ3j0jG4mxKPdibotTXs4XUNsae
uO5jRZiCozY9Ec17iXmCcG09pRdH1ZHY6dqdaDN0ktSWUncPZd4aYd3az/exTN9ZSyKLcHnf1VdL
R8HRDe65q9qTvYitxxjdTpGf68wmJCnvGSdHMUbrobMR5qlxTxLBzigbdXIrsmnjxDg7pGbMfvGj
7TJo9MiCLBo8u24Wt3a0cn6MCKIaib/H1IBYNZ+qKWiu6MuQFNuNdmDyDORFF3CC+ThSIA20giAI
TNlTHfjJxcE+YUCjO7fCDX3iYkMRqc+7sxxi08pvywRymTy3AB4BFEKQCcgtvA9DuoZY5H4AH9ga
Rjgibd2MKT2imkb0hnk+mlZdHfKsSUK/NB4buiNZ/10ngAIxgi2i4JCiKVklEZwzR8dwb1dY790G
67taLIw4REMdsQyDOmhrgTfum866oWitwikTBJC5fXSkyEMnjzV6bRAXeSZSs9mlpvOZRpZ1cWa5
GJWyg6kXX6JR2VvmocYqKTEveHh9Ur3qTsJzn4OiWeeQYo9RCdPXralA80Y9V5bUTz3RMgxRyTuc
7Ipmsdwb2H5NjuZP9PZeysnUT8WMXkVF+aFIC+B22FY3k2clV+QkWzVjbwZQ4p2NvsN4oob0SP/R
2GDKKI60BUsKZufmElPOMi6OiubRw8xmbCFvPVh+wgLS5dd+doIHWiduioASuBggCI+xXyuHr3T/
mkf38Q44iXNvvN3PoYimt0VgJWfO+2SY1Ui6tbYTG407P9TETHqEF6Mp7Lk4Z8j5dtcfEHnIMLb8
gehqddDHWL90vUbIWEzscOO4+a5KvIdMt8VOK2HmRzPCO5gFCFVk+s0b8vkwqh7HalA+CSNnQyu1
Zz22yWSw4Px5dob4xFGYwdPoEIxt81TNgBIMjXxNe4z3UcP3Gof8fbDkc1uOb66hoie6Reihmtx8
GDBZ0x4CMDNlEjFf7pd7mVO14G3CmjfMJ5iW84PZAx4QpdK+TlbxgBOpdzXvV5Rk/LRC/6Qe1kJh
dudUMB1tYXY2XW4cRE4IiW5zbRSLqQoHmGxwHg2uVGcLf+jebf1v0AFMnGOntmNKNkdTeczrttnY
TmBh3IDu9FsELIETIB5lnIq5aOXC1DvC8XkFYLlJgqZ6RI1NrF0C07JL+kffKr1PxQ0WzNiC+kJW
xxhx5FMDv1qwmhzS2Md+DPsQg3q07BmUWmMJJN/+4rYa58FKIkluZENgFZK1o2za9JCU0y1u53pr
23P0xU1Q24wurL5suMWDzT2XSevqzezKAun3lCbmLbLsh4DU4q2hrOI84aUO0iJ48S08jsj7Ln1r
nxo1iUdHNvJxGFBEDs0MGZX64X7dKjThayVguMge5W/vWePTqIRxzXoreGP3CTbOhB4eo892agAS
DOhjoTX2IgxI2Z416jwq7DcwifaJtHYMlrpZ7fjNvI+icpjRsdpGGalBAerQSpTx44KUaQTi+Ak0
I4Ama3wuO6AFKofVXWDspm3oPxf+RzQ7AFCM4FmBX/nNFeG2Fms5p2zry7igN7E9cbVhXqwjxogV
4BZpN5usysWKxhmaq2o8lHrHPilIs7CHYQQHQNhFz3mgaIme84t83gWFgm5Q1PaZrWaCD0GqUdtU
ZEvydaYq5loKYoE0c5wOuoErIhoda5sh0rtYtbVFzJOfSoZNhCR1Z3NM2uPIkMV3xI1/DvFvBpp+
yvNm1wVINUa903ZimrpdHenPFTOA00RD+t7emmXyvRqY4QY4X1dlH2WkiJkszab7wgj+RVXTVWi4
umxOcFMlMxyPUGM1maBQF3g9jZ1W6HLdLSwjmTlvaYoHBy603ESLqwmrvnxo2kHuqjjAZ2X4JxYS
mL7p6G9Nml9h2stPs+stkGTDzDQB5c5qiJc1rJq0Vx35cuxQGbiTDsDUvDIsGz8KBwvKtAVJ6XK0
HTdupJC3x01FvVXJq+q6/Gh00bHsivoE9fRb3BEqU8Qjjg6bKVhtMQ+7I5I69LMbZFvJqiOiO6UF
dYWJs60cKR6tjINklIlvUxJMHLXRZfnpsJJRiffTZO7ipmMRAkjpTkPcWccydWiY1U5/5Dicnp3y
1IB9vIxtogjoJsNIMCpBAg7mxGXI6iR8hhUqqjV9C+xmozr0nnD3ZGxeYwSX+9E0f3lici6l7p8n
H1+EtPGktFOm9gmyzFDXrK82iuONS0VB0TTMxB3axt4Tb8pnaTAttvVeqac7CIqzkc6ND6ISMtsd
M4HU3LgCWl0NbSIumtO/tKgWIYwKgqd8N6JgT/vNEBvFhRZypOrxrJyR7BxkvQ0IsB5l3QbFL3Ts
xhUnAuMfDOXLJ+pzLs/FIFum18Evj34e2A/4ck91X0BZLWyw8DkVUQYx14tjPew8ZJWTlrRn0TZE
Qor2wWj66Z1APJgvjR6LB4kQ3ca15g2zvHq9c4qJ4Ny44CG2kVN/VYL/8W49dNRcgYGtHnKsQqER
o75scVWscr97a3vrZcCGjM1oAnZir70sAhMGg2jNyv+t1BI8aIXZXhTf8xAo502rg6+cVVat7ZO3
3AYcc2lq7ApRYaApsksry9W9yhQVwWCLLQ1UsHWoPGMryZRmN2Pv0peuZTAU19ZMOPD2xXNk/TSA
cWEPbyeOVc5eb2vz3Y8+oSh+i0c8M7anSLAyoa4WBmX/aFr+BpulEUayi7c42/Yx7ph8tuTGHmDH
JEFywTn4w+45yHk0BogMbElH63AEIZjGrWa+5BYtMcPo3R9wv6uv2mzFlzqpqHZ84yUo3JWM3Q9r
cIYHMy0OQveKU9aWT7Gg8LItG+5LND6qicwA6Wn5pstdIq/Txj+knXmSfTyRXmE5n4OROqTzOYTN
VBZRo9OZS752AU0zpzJDLcVjfD/B1ayuRsr0IkV1zI8EItcFwuiRIxPhF9zNuvcrMehH4crE6N0j
C1AT96pEsZp41K+1YtkJpPVFcq2vknjqDtY8jDirtGoT6NOGZSLdpp06mRMj0MFor79BkIuADPjT
GGaRbmFwoCsxZnYReg6d92ji2hx6dMZVjZ2FMBG9zJ4Dd7FXSoSDqH13fmtrIfo34su0qOPkHLkY
ZrILrjG1iqO5Ar2DRWiex5+eC5xv1rOAjiCx3HgFlwVd/miyFOzu8q9y537TdnB5cPwEV2WSWuYq
k6giKxnCO74LqgDspBHZfmx2zVGZNGvvokkGxfnRpXm5yh2ALk487mxP0IWlrPOrRu5sxbE7KCin
2ILcAT1vhbF8ReLCxoSNeBy6/LPv3PTCUb5dCddi7+LcdEjq7lF1gQXa2WNLmfR705RO3vI1XUxn
ozTiEOD9QIbD8KFs0W1VV1TrPHfpfXoeUbS+otAbF4tKpxDaJFLf33f8voMkUdfDVlBttRa+MK5J
bKhA7caiVF9caR5SG9ezp18x0erO2ByqkZHZBHAI6MoauOl4Q+LprTzBpFQXm7E3rUPEItv7rjzN
uv44+7lxhaFNiJTQcGwrxb1DIeovxU7RRd+Egprgi56ruQWy4TuyXumByo426K/17Lu7Yhkm6njz
KKMUcvq63TE/sQ4N9qDVDDFjH80Yq4yo/cqfYX4x+02XpsZZqvZqqtE9aBMGcHrpt+BYP6whtrh0
ixq6UzhdDlmuy1AajU+ys3xuClM+FSKzD6Xd0UrUypu4usqxH508Pgu//q77hb9pBrvd+YgTaFT4
/ZaOr/HSslUdKqYetahvBZhtYHO4+SI2BAzmByTN01NagLfIJzJ+tDK9ZE9F6zsnty8IQR2ym+dO
4AJUG6/NjCV6Tib3zEl0mB7oIYeWgOGRQTt9RLPKkK51p5XjKsndmE8PFi43jMPktuCDtB41n8XW
NqW/j4DMrJseRyO1ssMoYrlyW6gwWH3JjaeoRe9UxQzCJZkGbLn4sFWyKUfT2+ZGz76mwTXXg9T9
UNMPP8GdpTURJaY5FlddlJ9RUH3tHZomU/EiwWC/msOM2xT9I1iPBuT78IOaPwkxTRGAhvr3gd0q
tF2zOktAJVsL1/aKtjZMhdh+Eo6zmVk4n2sWoynxjw6Hpm0y2t+adkrf0Bt88Y1mA+ZX/HTod8b5
q1/51rnv9eRisyAbaMrO4NYxHdFu2TvV/FOldYK1oWByZQ32WxR9UBG9lHSMnuo4t8I0yR+6vtCZ
ZKREuiYJBlOV5nsO9GdV0U7Xsmh6Fo3O7dNNDh7vtof0TkJbO9OTStxYPuLxejM5Al2s5qyZqb4j
sLjqj1OS90yD2rfc6WXY5qL98BcrQqSa8aFta/1RGdUX/HTNbarlr6qHRmaqrNjlSvPe54mIO9Yl
7VpPeD9yRYi4Sem1l31AOAJZAJDEbz0UpHrnwV23vAxRMC22NQQS1ip3ARU4XZufBerpY5QCwy4m
8zhjkcHPg0z2gJKTRldQ6KvErJ5JzHiPam3cJiB0z5GhTtbSGnGngTgBPL9hWYvpio5uuposZaE2
jnR1++k172P7Nkz8wyubt9a2itNu0TGE7tvhOcGyuXcHnZtjeTk1Uf+sBwfbLfSHok52tVcbr3Gi
Np6plx+C6cquAFOxFbXRvXpkj3DwDwcXt/tqE+FV5nqEUAMqUvs0mulDwf94SwJs4H7gbwbixIsu
P5czMrKgdA5eB32KKt53u1Od9MCH+d44QMiuYSSd4XcAX9e7m90T//38eRvIFcL/zn/s1xu0lju4
VSfnat78l+Ld/UE32CSUWa2UhcEfkgtjo7DjBEE63ppcTWcTsApDB5j24I3FWfkPqXpGx04qYiZC
VLM7O9xsrpvrxxVn2erTXxkkAo+bcWNunWN7SG/pbXjzv1i/wN5w6m1cwIK0c9Z4RHmZPbWEzDqM
PjZ5ufW/EcNY7fVDcZpu6ma+yA+BaB2fCZ4oD/bTmsZ1JEOcYFq37dWOXj7uVZQgOEj0azKV09pp
kpekb7YSIBpuKQaVfeM3e0CIwy7KehsrviAQ05q0g6+qK7a7+ur3yYeqy5Eb1d0wt7a+5RwEVhxn
NdCgubePK1J880F91g0wgH7USIJDcnfrlf42x9VWqqF450mGMqmOOWOmxTud5LUjkCAQBdTiLbft
d4tA0mTOOG5m1cnC8FHxJp7fxcZd8tin7a2Dd781jkRhgXR6vnmP+CrbRpFqKontuT+0dtMeW3Cf
v196SUYfscH1k5mZOHpQ2wjVkeJ4f3l/lksujb4szwbjtCOTr7OWnEs6t9vWHOtj0Lg183Ke/e2l
YDqyn52BDFWrOtalB8kjiVseDeZl27Hwn+5/MkcE4qSOoENslNUxyqyzx4Bwe//DqB6qYzvE9XF5
B0qRrf7n15vKowmHB6dSRnm8P8RZVHJz8/Dn1+7PwNosyz57doFr2Vi+p6zYr6M5Iv7p/tadlDgo
m5nuOjYabDh9c4xkXO+mrhDypDdmv6vBu80OuVD3f1PKtPr97G9fy1oAToYoBImPxetctclWeCZG
JpmkXciGBhFKa6sjlU91lNg6iyojEaLMTZYeM8EhxKDaLPR/f7h/LfZEQUuvPmnLp35/YB5L7zQN
ch5HdwR3oyGRsHRW/cFJoWzB9f8dQKUY7//WDv7nX3DU8p//xevvdTMJOrjd317+8wW7fl3+1/J3
/uf/+evf+Cece1HL+lf3//2/dj/r62f5U/79f/rLv8x3/+PdhZ/d519ebO5M/sf+p5iefvKpdfd3
AVZ7+T//t3/4f37+b8j+yGR81Bb/+e/f4Y+/ufwI//0fgOI//53q/8df+IPqD7rfcGjo2z6CURwU
/yL6u/9wbdM1XNhZgWe6iwCnqkWX/Pd/2NY/HN1dVNEYYFAT2uj6/kX01/9huV6AUttFuOYtf+tf
b+v2W2b3+zf2/+CLe8HfJILoQC0HbRkGDiIEPMv6m2xkKrtuqLzUP7ZW/j5ioIdM4WwWgHPfBvVa
j7I335zSs4/ZX6YzsOUGPpU3mZ9aBiFba6diR3PiAsNvODf+14Ru4sEKYVemrwvzkEisX9PUp/tp
Cn6MHjnNmnGyC2/dT4O29/LUfLH0eTM2vnVqdHFOB/JbevUaCT0/gO4VLN3FCyc/63HyOGJAjZ/g
nQD6QRXqVpoCYhCRiqH8Z7vxFxGCh+6k3JkLOCNmnUFFznipYYLHrJYcmAiFWQx1W6s9hKyGlx6q
3JPEx7vvSXAH2pcm6bEFjtF4vjqeEWYcb6CR2NZjW7kUVEgZZDL8TLHtbmbhnNOgGw+M6l4J84m3
XiHxL0c0BGwOKjScJtC93YdKLe2KxiQcFKgTBxJiVBnja47NobHsi2n35TfEnCfY+Pu4nqfHEQIg
aNDuAICFTbAEBBvV5iJQ8GkvDfo2Hsg0F4538FuCEQqNPoHRPKh5U6V2tm6DETwLAd3W5KQn0QAt
8BVUUW78GWmytbeLw9TF4dgaEi/sPkiIwbHSZBPknLj8ZPrmaoUJ+CvQN57Ko5VFXrs99MZudOnq
ieqrLeQr57Qei6m9k9hVd0bk/GgreocSMOwxajiUKXNiqR/w804qdw91fuukMI+9a6mNMT/1pUEu
YA1kgAklZPdsV9CosZKNiRp9DWLf33gLY7wBP2hZ7IORAnCriXM2asGZPKet+4aOgWI9GC8FACt8
Wsk3W7UDLXQAkUNuHnF8XOFQlfTV0nGf1j813h6TNMJgcD9S+Wb9R+UtVt6Z2CSGh5zYkWmbJsS+
VkcS6sXYvi1RIdUtunB2pLVN2VGGwftR1Q6B1zZpN3oc/TDcVO0RA9hwuTgU5emUhp2RdusGtzC1
aryGyUOcfcyI23eHrxXV3R4NziWPZ2yXkbOyatUdSg2UIpDd02wuchfO83X0Xk8PjKLjRzdDDMFQ
NhEs9Fxgu9awQ6fxvziaNZ8mYEdQ1qIDMsZHIQbrMhCIds6MX7YYi0uiYXt08BmshRYRZl4hNvSQ
DTHIIGsN/FOYCf1Ugr4+NAGDGJR47/0C3sYYadP0IL9Br79roxQ7ACgfdDyYifvFHJqEIR7JPCbJ
wLnCHTgLQqlIhGcATRlOznJJ16rD4a05GrAN2+PWZn5XMClJkLL6etgP9jP6lupSGiXTctdV+ypw
t25jy5UzVaQu+LjEaaitA1RljLuks+eEvx294lvlDuCR+gLPgyriHS7/L11hryJvoExwSDT+mhKN
vpWcfAOAKUKxcBnTtJwu9ZVJYDYKcqKFsKSFDEaN2Un34KpJy0M+RWFXbPRaPhbm/MuO9NDPoYSl
xO4Gox+mjv7Td+ODW2uMXiImtxE195iV33nf+AVzj65TSno9p6yNDyeTdIn6NJOXWqtpDGv8Cbsu
/RjJz83Bqm9kSQTBMPsb6IpIUS175U4dOepFrVA/4XgWbOvrJwiP7WqGxRA67phftScEeFuPudXB
bAqwIQrClON+H6joaOBl8SZyW9DbPVF+E5I8FMv1vO5AIKPUvwnpDpugyJkTqXgH1bANS2dJ49V8
uGcPLga/dZYTRsBpVV8D5Mw2NEu3QTtDQCq/NLMA/+g67brM0G3qFEZ2O0MkqlRY1DMsiumHE7tk
Buc0kYlP2Zb2hGbHFV85wFCsj/yUbec1jDq89/LnGCiqwErMBwEZK9ebVZLW0zlILRX2afW9HoOz
DnDwmvek8XVElTCHjZJV1DOy4i0zn4hXtqgDiicTTL7pNNte+zkTn7VNmVas6lEHXKl+5p6iKbYw
I2RqxW/suduObK9ZBGmodwY+dnqHgHRYk6rym+1qr5oenQy1tHXxy7ixCfNXG97bsd9oesB4IUOD
yGBkUwXEI0Npeg7K4akd8HTPI+5pC7ki5JaWpOBkIKd89J6nSJfIe8CGe1I3H3Iwg2+T5WNgzgg9
lKY3hvQcKboaY9pF0i6vugctzzIbYhqkpALzKgSl9nyLctFtgr49E+nC5ePQWJwzABCY9WoudsG9
QUx1V/fkiKNJOvrkEqxyQWYV7H4rBHxD1larGWuAseYuMTtIzM2+Tnu6SIRRMY6ZQ8a5JBInvUDD
knU07+bQHchys9wGBq5LpnlT96c0UuwJ/thsA6149ScfMsjQvoK2Y0oUI13ziMXDR4TspdexYrsm
xXM387mJGYaNM9TF1a4nFl9mxMoVF6bm59KNcYsIIYD3gsaQ3CbOWGcPkBd3boyRoAnU0dToaCUp
uNG0pOcG+yvymNlrnUETEsK3WZoMqxQBAQ1gS04t2tY3VDhmymVHntF018kj4rUqxPQV5lrbnryu
3BMBSz2fkoPmCy/YkbvC2GlJp6nwK6Ch6QDfsgGnJcntAcQB4ZN8l5j+pW9scy+eMfVo+8SyMAKl
8UvkJQAtsePv3KgBgJSM9V6QJ7SEIhaY48l6AEuQZJlDRsNAk6rZtriSz6VDr4Lx6aHPa2fjKkGY
B0rCB5lyDAhyJ9Roz8aF9uynSXzQO98Dj+7GTHuw3PZy2pEbGNMhmPR1O7YeCxBlVLJUUH5RZP0z
oo21FzfmPp49Y5nlMOwFIu2EUePKMEoYPoqlnOyF/8PsJiIZzUMMUfx4/+r9mb0Unp7Zrz0dRlEh
h+dxkRf7PUaotvYUV5nmHhHGk5KQZPm65DI7uo31NcuZr2TVMK4svCeCRWyvd/re0ZHc3h/mAiSs
YwefeankJnaG79q9lONsUB/1cvltF4ueZSnqSmfuaXuSBzli3LCTmA5bGmD96fPqlJk+g0npA2Nq
mWfRNfTYB3KsCmttSdaLtWljdN23jjP4Cscp8QfLmxwrxSjWdDvULKl9HHuQMygBgAbJV1G6xJrC
IsJq8xrlQLoySENHrBzNkfnYGX4uKbPLq7jxzzDEqWrx1iIL7dvj/ZkptD+e3V/eH0qbI1eTBvve
UOJ4f5D/82wyLY2xO2KjKD0xp6+PdfAEJyk7tRE6j2GJIeh9Yw09Hw8spDZ0V4jAO86vW8Nubve3
q9Dn7xIIou4c4UWKzT8eLNVRXf75Gmmst4kj931cwo/tpYodmrig/bzc9mMqhhWTVbS8gYBOBfNx
J5dy1x4EX7s/lTYfb64XI7RkrjfdeEfD3BJPTwcAyLaG6Gt5Wjgyh5GOy/P+a82XToLv9IiVfz/e
v8BA+jYT7LKuzPEjbimMuT5rUor/8mAFaXMUS5/C1svQNWciKpaoZtND7EcvtDk6y8P9pUCRqTey
3fz5pRzIPP28nnNWVTW/Pxvn/rHcPytpIhs202hrvlQC5XviCPsYzSTV+9Dz2KWwo98f5PJM+r8w
B5H2oOqJ/QzScR5To9QVxsvxPqJ33T0ZVsPxz4dA5OqoF169hVH8Wi4S9yZJtGOhlmsu5f4kwoQQ
xl7S0+TBH5h46K78Wegz0+hZ4RROpLfXlu5OdO/zLA/+n88quyfqfDZhT2jdR7f0iO4PnlGxXPpu
S6LbwNoHzpFVPQBtuWj83bQnWEPEgGdmEneJXgUXrabt/Q+H5Wa3kMqvuxZOnh2D8kcvQv9Dr0sO
5Mvq4S5LhFi+2/2ZgQmFkOTl9dDFb6mvYgbz/I7uv4v7L2rIrXLrVt4zcVAlka8ZS06LGchLyS+4
X6V/u34lkh+ELgCE//wDjwRIjs3orPEZr+8X8siqUazsqZV7tJwhUlo+EPbxf/+8grFBdl5mfXKg
nPj9Edx/yvvPa6cm3onlY7l/jWW7YqKTHMoJqNKAYDvRrR91gTgyGSt778F3NKiIPXipoWMKzt4W
2mB9tj/oP659c3A3XZdtp6l+1SpEkJmPb9VkiLcKfNxW/FZ8KVdjoaYvZCCwwPoQkkiuQFq+DJp+
05jvSOblYcRtu/aMlNnbtArsAirezABZ1Hvdq8e1mTpPQ0KGaB9cWo2BURzdhLvoPhI2ers/Qn3H
DGOixJf2U93Vz629ZcfsqcVwpXo5h3cDsu8cVJdxuGRV9R26xZseG8Oq0DAsMEl4L/W3LMkhVvrN
FyS2X0xC72incgsYJbhMBL772h4fdRBYdQu4YSzPKbOuVYnFhaOF9Q67GMQWp/cVp51t76Ft0Wdi
pOOi3y+d/k3tDS9Zw7glFt2F6ae/j4vktTUmL1wOqrqd0y1HPIwMk/0VctkBc1m1MyyIYBPi+dIH
oI3EkkbEyf+m0SfYTGW5n3pfPTmgNdTkA5618SmJ76P56M9PTVGk2yjB+tHCgUyc8RsFCel3mnbV
+pje+uIqIaYmjHxY03nJXNONvJieg8ZvTDxnAAiq4gYB6wfqB9S2U8ICWsSfsuewok1E+Or9gqkf
mVx6w97JmidfHBB271ozou3uIzx16u4GKJtzAma3lV0Wm0iVl75mPjNnw0Uf3yKPQO4udi8Th4xO
CG4JA7EFXKyEMzPJEs2rX7DXWbRo9Yxzlf9/2TuPJbeVLV2/S89xAt4MekIS9GVVKpkJokoG3iPh
nv5+mbW3SltxbkefeQ+EAEiKpggm1vrXb/L0tA41aVfbwc5femd86l3/68gfAbo+oQwTyntyKz90
RX72S/2xxf8QdMEKm279BiUFh98sqDbZ1D/YGNVkLrNy6SO6iYv0WczWbh7Nj0sU1Xi59biFOj86
PIV2wmpPwkw8VNLivmzGEBXBas+XIcgO/OB/9ulQMX7CCRd2RG7OzrXNirB3agKtExtiZeqFmYO1
a6P3j2UD4WEhxhz9BtDf62rmj7iGQvfO3Rt0MQIednUlEvdoVQt09OWSE1WdjxC0R3v+VsGgT8ru
49p5H3Ij+BJA4tya/I7WekW4beUk6Lb+fQENGs9u3Kiwg6EmPXSu+Ixt06OMYjNGRhWxQTBgldB4
2UWxn4nAQSMRbUBKxKas6dy9FFMfvoZ4uod1ROGYh/qRIELwmtH19mSGw5AdmVDYjre1yuA+nfvP
6xKdPQdKbdT3n7s4iTYT7lAD89stah8EZl2Msyy2XhfYx+QTrNqXrsqDXWTUXApOgqYHVoq3j3yX
5rYdX3RTsPhpInSYrlGDsxy4AmYyE26k8ygMInjL2GoB5VMra0UK89d46qVxp99OCFiycpeZHX6B
0J55ea+lTiY3vByni+h7RkP4Li9OC2nCHmYSz3Wmx0Sdiaz6WbQOTDa3+ezbxIQ1hMLUhvFjwNVm
l9TjbUOJtSESG0ZMgf2OaAJpitjCsYKGk6ePS54sF4FCEOO1g5Uzm2rKJDjqOSYsnqedswmRgm7G
1wRfBTREenbfCAwxg8469I73GCTILcnoGMnZxbe+mL094b0/qSywPBDY1/Eb9czYOM/lMynXD/TF
69WwieAKCF/TXPHTEkGLSAhAorNeZqfTD2unf6kwHwnX1b6gKjXgb2qb2ZcezdZ3u+g8nIHXOfTj
iXk02Who0FLLv3GaElulkh/y6pp7mwSUAHLSttFhZ3pR9TFNl/uefLZtSZzeQR9s40wB+8xVA8/q
CCBwYaQcT7Rq3nSthf4YZOurq1vVjcn4Agcezb0dCudODxysRbQ23aSls+mG8TjmY3wqE2CBobQY
7fo/MwYWIW0IExMNpzrMsHFsgw+cOM3nHsT6yrK2S2e+TSfufgJ7LPsOh37LzpsjipwPhLGKcxW0
P5Ni2pIzwOWz7H4w6KDgnn76GVErWnX19WIIY7t4SBMo2vnoIscv9evQiTu7Lb5ziblivzTuS8p7
Nx0+i9H/wSV93Fozmd8Bok1cSIkY+547LlrAVZAdSb7XnFGTCdvaQgBAkjPss96mlOWSxg+JaFQN
U8TGI5U1r1f8UwkbPZfRrvaDe2MUDDA1VhmqWmbP+mSyDPq4va3aKwRQZ9csPvEQrmA9SB+73Clv
3WoigKd0yRAXk7fllYzCI8QOrTWmJc1OsycLrlvYiZs6ghZh21+72cOAb2QaiaHVUV9/dD4/eTjz
+wDrOLjGZKb4vDWMhAndAD8nL1qc2zr5UutthXvNLmidbTJOxHCv/fIQOTB/4jJdQws6dIhRCHwr
jGMFxOWx9fjAJga5ulHsR9N97LPGw7s3z44tSjOrna6a678mgXOj0YXtsBWHq2s/VTh+0TUwykxr
FrRYoOgb8WHumuOURkQTlvPtAkn3xuKsRoRNQu20XG1rgv28mGKfwCYuOlITi0vKKrHV3HrlT9OO
m7WOP8HOKofexka4RMNDGKdjPMac+oXBNJrEM2/6llv5Uy0glPnEaDFJIEkRbfgoTHqmQGzncgWB
w6Cl8ocDkdbp/UJUocHYG5is2ox60Gx1xwl2aec+pKl5D9dYYEv3KQffxsCQc0ptPEzpW8zhCMRr
nmwWNgaq3lJvvMEE8QIcakRch2DBDMs7sjHSnIt/jNNW1Fyw3tYPXmTCyBQY5LaoIwidveEyh25J
BLckiONsMFcfsvE1HS4RXkrhQEm08RoI4dD/P0KS52DJYK/mL0EESY1ZRHdcihHn0RkrkRzyafFV
Z5w95QUxQlm9s0bqli59sAreT+9N3wk+kobAV6307bD0Vupj+8VxluY8VI1Lo3xaddqrdCh+CNt7
JO5q3Az9sHOs7LUx7dcVxGPXDNrAWkSrKTjrfF+7MdORoNw6auEt1DGRuPy2irwqAQio3jV0SkaR
2BstxjIdecYGyPTRajFo7VpksaUVDtjBR2497c0ia/frKqGkqXzusNsOBfRywEzr5FolUmNHXJa5
cs+Ja995RkKmn59pm7oM3F2f1s0d/o57Pe8IMBpRunljQYXS5e0VB+ENjp3NDkCl36fOSzWO1U7X
v7XNEEEXqDdlk5h74Rozbv/By4T1ZUYIYVtuQZ1WhqYInUkG9HfCWK5eezutgBZBVz+VBSbZ+FSL
bWKQyDosBTmiTdwMZ3Wst/EA1ETX9Vz07gD+IXGEMs3EWR2/b9ImYblwWOm1CvvlxWgOuJxaBNjo
yW6Rz0A+BQJ81bP5nG8J8u1OvlA1Vw/MROY9BQ+vIG9634zThDWFRyxALV80m52ih3jUibOe3UDr
+OIDZZACEYiz7xU0mYsYSauBTritYHtiajdyXalzGE1DHE9nwdThPMkNb+C6GnEF0YzbdfdLZuLB
kZbuhMPbPIHkUAiui2PsJsimZ9zWEGYPTEbUoecORJPVsDYAy9pzKkGORG/L5thQzsRtmp0Yd/Vw
q7EZ9yQg8u9G3ySHYwNgrmSBy8belp38jNKTmEoqtbR4ciYTHf0cTWe1gbo+n1eCirLUJflRNs5Z
NkxAW2zU3vtttT5Bm4Bc0nkGoLzswFEojWd8n+B8q+P3G6su2dVOYUj/d77adQi73G2OmkNztM4o
/rZZxLCoczKBB8cwnAuJFBGEaW6iNsuA2jIEFYLplpbx/xB59OcGCctZ7dnyUO3JR+COj24+8Oxd
P9gdsot7HNIwjB7EyIkvo4500+Ajup29pWAzz6VrmphFsTdmbXzymHyOvW+co3yyy40zBdre6/I7
dVsWs3KqPXIlTWT2LgBnJX7g8zCHldNSTUhjADsajVPevqoDdTMaoAGJFHxN9PJntel+7f1xSMHb
h3ljxTgi8660GoE/PqtGzwdWwn61UTcvyEROc/0g+hWRKm1CfmiK7NawEw4L+WbVO84pErbYh2FG
K9+jvazG2ZUbdag2LrqzXds9IocaSYTha/JwdJWv/9ubkIcuXnd4mkuDAXXPwomQRpTMyZQ7YeQ/
2W13B+Gw2Yqkiem5NnWrfypjmpUVa3nscDDzJstg6ywejOrZio4+QuWusW/XMjCo6YG0CQcFro2Q
75oIktD4v+Rz8UoNtC0s7PkWE5Nco05/QFz/WA+cJfmChKM22u2aQ7FzF6HD9+XPNVe4oUQLvYTG
8HBM+zI0ACr21mJfBjqagfipA9xzfOS1ZPdT3xG3Qw5OhP7P7OILoG8nA3i61PhYG+MPreATuKPf
k+eG9wLs2A2TUs7c0TvHg4v+etQ/aJoBfc1F+K+YEH/RMv7BOfhFCPk/0sh//5dp4lH6P5FGbn+8
di99/g/iyF//6W/iiPMvi6LQBtd2XN3BIu8XecTQ7X/pSFVdC/MScFoTd5d38ghkCFwppPeT5Jxw
1y/yyH9EFjG9P8zDdN92dFxjWIh06W8oeSm/e4wUMChIqU7Ga8W1WFbibdTdKHbUv2Nh/ee3KUJX
4KcAx++Mrn/3NJ2daKSeoWyydwaRWXv1IEx+OJvV/xxtKyP4LyXSsjx1UfEQFRMiqACrA8+cDqgx
N/kwdU/J9Fz7tXnikoRzusV/x9vrS6mZJ56rwVy9oJupuk/l2fboEBvG9/aLEBD8qWlnh1RtyxX0
ZAm0ZQirhyloniI/+dyIDKwNiuGgWR8HgRy3b8U9c3rGG7Ufo0Krl3NUjTdFBuOx6k5F0bk3QdZB
wAky59xM3glVAS4zEaSVhoAoo2NGrS/oVeLy2Qvcl2lqLZzn52jHgr5tFpcwIR3wNzc1rJulVmRA
dkjTz7pnfTcGFFaskhWvsxEW5HN71ioGHvVNQFrAFkMyJoO+J+70mhTaIcXqyl2Z/C8ZzgtG7+z6
vZexYmY5s+ehqZ5JiDz2riNOtjb+pC23d/FUfcixc9kIEZBXkhflHuM75hMVUGfxHPNFhZ5/zome
29USq5sruj/jCL21cTQHZl91W41FsAmQVVXomw7V8j1KpmA/+gE+CWgk9qsTX6kdnoO4DLa1S1ry
2D1Vrvt9iANkWLo+yGzieTvVxX2XtMlB4NBdkm3QWcGnMTM+UPI6iA6bQ++VD2vjfxmxyiDBNpdp
vdIQXDCGIlAxYT3vT3Ou3fgZOoQ2DzZWYH0b05aGc+Y8SA37awb2t4PTTLCo+6xTQ+2p7dyNrXc4
4HiU+4lXbzOR7TQvrjYE60CyuPYFzAEU28xfGxIIkcvl1KUz9WlLnTrKgpVAGBMlCIWKLGYN/Vst
i9vMeUGCSN6YLHtT6t9FFsK+LIltWRwbskwW1MuDLJwbWUJXspj2ZVmdUl9T4brMx8TFk6V3SQ0u
0qnB9oHwcvS8z1XtNegMm3YvudXSMebkUs33VPW2LO9N6nzKWDJyknpryhbAIrUFalBHZdORDC4b
Ba6yMU4xNA+lqwPBmsltGUtzz0I7Gm4mtrxVWPGt91p05WvSih1sBrjH9CcZfYouG5aEMadsYFzZ
ymj2SyVbG6+ndxxNuACTc+pJWcnGOQqt4cGWbZFGfzTLRsmgYzLpnHI6KJ1OaqWjwhOpOzo5Y6Bm
qF582XZRaBFFb330ZUOGTk2C3TRp2XDRglcmhx/k+kqDYCNsp+pCFnQTyDZvkP2ebPw02QJWshkc
ovQnfsOPLI9w+MmrqWXjmNJBai4jwykx680U2si/TDpNlLzRUdMdzPgYcL1tPC3elPanVDaqGR1r
RueaDxommxFRN06P4MIQvn52zUMmG14vHw8TRtYbw9WJFKUp7mLGknRNWy+b0azK1rkSN4RDPg2l
+Jbx67K1dc8CQNLko1ZDUaP/Lk3DvrRaiD/cJ2cdaNAHMsYy2bQvdO+FbOPTc7zS1DuyvacShhJB
x89n+b4qCAAsYFaggNkeEeBuY7QxbRHT6MbMnzyZ6e7lHxcNP3+SEtAcgDbEnv/qtfp07ZzjLOEI
YD4JGPuPdeoXgPuAFhPoBf6XKfKoO13CGtiDrSGmRUuoSdCDnOjlgdiZ6i4CEcFTt5EAiWtmX+xg
PJeNBbqgLQviKVKMES9sE7shFtnHw19CLsb6owGBcSUU00tQxgSdaUBpenED1zprO4u8y7wB9pHm
8aVzb2PCYZCzmnYGmPCEAy1BCeUtkW6PBqhQK+EhXwJFHYiRkNDR2hhkRts9mFuUpjtTQkwNWFMF
S0hCT7BjKPUtmIKkxlDrkX+UgG0AdDAISPS9uRISZ0k4awHXkj+tWQJdkASWMM++myBgEUhYt0Io
NFwwWVFrP9pp/MyCxK3AZxi8Xuuk/t7U0x0Xg2sXM7XJJOSWgL0FCoSrr4EE5brpZypBukqidajh
8M8ij8Mcfi7RIs59njxlQ98coa/saiNe94M7/MwkDKiBB0I2sK8pCGEFUgi2XXDZAzx0JYwIVXkO
NZDFVUKMFVgj2ucYCtJ4zEAhSwlHEvvKX1cilBKqtCRoucxJfZPYxiuRW49IYa6DBDgTCXWO0Z7+
tN8EYKCGBEMrCYsOEiDNQEp9EFN4exqjQkBUBzTVkbAqibCQdkBalym6Gdpa6fj8aNpZuTOH9UBQ
TFT+CNKq3+WgtoQGMzkCxw1wNA3JPfoyMHslFdF6icB8bQn+xp74idLCY+YDLiwB4hWkeClhzAIc
cwHybKlfkJByDrbsSJDZB22GgT/CqACAHkCieUrkekDTiQSpcX3g7AS3ziWAPYoELjpTFZwugqMt
Ye7aPPDgFNl+u1z84XFqqDJq5jqjhMjx2SoQLAKbtxJAT0HSMRrrdw3YegvGHkiwfXKbz6WC38Hh
A/D4XgLzg4ToVwnWB6D2o4TvoaNNlwVEX5fQvi1BfszZ/a2hwczC/WnnQwnauixsYJCXVA4JUjku
cNLQ5A1jcDPeU0fC4JuJxQ6qZNlYLMdhD09y8OeXaIhm6I2MJEZmE/FZk4MKaHrBrmZ2YWaI9Ofe
ExdqBVzRCsTuY0cuSWNYBBDNjE0K+lWDccypo3+ONDe/anoJh9a/WwYkjCuTE0JnYLBK+05R2uQG
B+sBQhPd9gwndSB5pefL2ozEYZIcSELskoFOEc+IwDghAMBvfwghxzIWok0v9RyAG5j1+H0lt62D
x8jYkh9pY7t0GLyyvhlQuxhGRQSmq3MCzYDNo0W2xmLlV2AR1qKjPqXfK77JdjUX6qsSZ1a4IPup
CKBEztFyndAV7n0nhq2smfyMNDNc2sU5TOCnGBIx78oQDxS8boAyalstfbvX9crc9VNV7AYAgNqZ
9Qeth3JEtNOw71yjO4xZ8lhBbLg6SP73NROZje2KmzFjIr4Up3bVyWmJI07Pavzu9fn3NdNfeyZh
ERrEbWNDmcqF+Nom0BOZjzrnLoPDuXB9D0EcP5L2lRFhXc43XWQ9BevU7EhVpnk34FyP3+05QIeT
MPkWa78ZCzbdkhy4hk2hm9YXnLS+mVB17wIvDcvAgtbVaE9l6TcPNNMphFy/NcqNXXXVPg78m7ZO
611mcCFfUbTsLB8FIopice29ee9merttew/RUZtql4KoKsYR5Z1T6dPB8YinWSY8x7uVmj5etfFJ
m527uutu8yKJj4ZlMyQvbIbrlDx6VO+TJJOGgkN6m9UQYVHROVtPYiauVo5bnckqfXyLRXlCZWO5
ibXNqiZgUU6x+MricT/m7Q89yFtcCqz2ovaEOd1hIoxhnDZTNnrggjNUCqoFx9riAvVJWyAnTznI
uiOc28Tjh+2kw3HJFnGauGxuMr/AYF4ftZAi/XZmOCRxIMp2L8DVw6KUM2uovloc3SyGgNs7Ns5+
AtvI7CU6cqG4KvuAgjH0sY/WhyUboyMsTWYEOnClN0BKndv1PIzeYzHibxCkdn6KslZ/Ln3rngzR
7WwsQ5ibMYRtkqcWo91A37cuopkRp0f+TclCIoz62terfo8XwdYyluQqLPfLkDo4PtpRdMzn+qnt
V/9SNu0HJ2h2q155R7N87HV/vV91clnalXh7cuoifIhweEpNFxoBJNA9pvkZZHJsXEp8MSI6i33F
SBAymPFJ+ndQuSGxLCdkzVV9V03XOJpIXvYpThX/BivH8bxOyV+bP27z8+IbWsglVMScxh+5LMYi
AjfVJMyobtWJxypr1rNG4pCuhCX1osqxdvx1PJZpenLx7cWCHyR5LBds56r4Z/bG1flF4iH3h1wv
C7NjfCFe0sESCBwUK0WyeIKg/Jugolg9wdC+xI21hm9EGtiKsFm41h5TJ9kpRo26Q21Sq91pYyyO
woZ6emEhhzwNAc+bS6BkRaKBb/Y362ssYz9kDPwpcXIAWEn4et9McIffDhdNe2htB4EGHsrw6av4
N8KNek5y2vY0IIgaf5HL1N7YtRlz8kTbvVPKIClpcK7ki73fGOB1WJv6chil+IqZTnmm1mIArna7
ICaDz8D1ouDXoKhlwWD+vRtJShl2mPN+SbQ7xSij8dBWRHqze5jBD3KJ3gciwmIxwfwOghCSRkOi
+1Wl02+0EnavI/x8PIHfZmLADVIbTX4c95q3Dnl1+UrFGOkBUD2aukB+VWpvLq3VIMaC8Nw5fuOi
vbPSGt1BHm3P3mfBCh5aUv3lSkQcbfJaHxfg3DgK9KPiCCYSSMexlS9YHSu6IPXJerSIs8IxrjsP
rQMcL/fsLhdHxyPQSLIF3ymDBfOmcIAzN8qHwmMfBix6UjngUAwytZf6KZ97nHGTMDISAhUdKqbW
Yf4rP71ikgUB9u+ZZ+VhKj+xYo2JAJX8cSqJgcugZSk2qNooHlcjmV9TH50nndmCumldvZo8cYse
uProaGPOiS+pdr7kIirSnTqsMI8IZ0t8RxA17INleGgHC9pWJs/MTK+Tv3fl8SLljXlQGhshCYhB
rHEuKAKiOlYbdYhal1zJjlCxqyhpw1PZiOmruNLERXt14mi0DGESlZ9JqiTG9Z3jqj7L/ChqDKRa
xUhbsCCFWyxZa5D4GsSUFQl1wj23Euz3JM7fYYvVEXSesZSYj449GRDjlnw4Z7WcG8hNzg8FH6zM
wC1JCg3lht/0X3uLO/BZ3o/V3bq6kWhj0msXeuRf/8/VCcQO1fEgzLL7/Mezrb1Vnnr9x9zMfDbM
RZiwqF0bQTSruKA2kTdmIxSTssMM4bdHjkRr4iPDRu2pB44z12HQG8SUOqeEmZFK47iYhMgjgsE6
MiPlj8PqPrfYL4TqqMuB2kI91qvNhK3mTtpe7zIoGahg+BGpxzhy749D16gOgcuqMvk0qSj0/356
y0KondsYtqm/rfqzouzrz+pQbbAMIC/w1+aPhySwfI7kzXlvmkw1oiJ1KNLxJ8YbxwPwpM22y7ta
spdno53Az2LOwbdxsqKqql38Fm9SL8Pmcb6vF2c8+VLZGqnFSelefbULjNvu0KAQj1A/aOrbFPJL
/G1XaU2hnR89mBKHQC2SXMJZKmty3Y85Sq9cso0t8P2w0fRPXPr+mqupt68O8Xxpf1OYJk37ZZ2E
FZpytqambOikWP3fj6Np0Q++0A5vH+fXyByT0HAeYdYDE3c7E272b/N0PBSgV4BBMR1c6PAWsD+5
vvADwmxI7c74Bm/BtIetmpKWcrqZyWVYHc5xRweqJqlD8ZJMxnhSY021sbjqszbJMedkaLdoV/48
CeU56cYCeqg8eR3wN5zC7Pvfzm+1i3MgjO/JxRVSPq6xmD/hvnr57XHqzEYDcmugqtr/dvKrx7y/
Rms0OnHKCKTUbRDv+T1VMxVsaiO9U29Q/ReCFYkTmF3MTHx9WpFHJvDuMkmoTuWPPJF7fxyqO6Cc
ef83kflfyXhNm6Sj/2kic5dzUtXlPycyb//p74mM/S8bkwfPMS1DCmelmvYvOa+hW//SdfKMHLwa
gM187vprImN58h7P8FzfUKJdlL5/TWQs619gIIy5Xd6d/L/+fzKhMQ39jwkNN1geiU4BimPTsHi5
f05ocDz1q9lFVKmhoyxqVJUTCKrn0VIXUfI8deu2mVds6vPZ3AntA2uwBZHSmOH5lYA/A/0+EXW4
AWOQPMuFkrgCcD/bPgUYu5514vnOtk16jNTQIiVLpiq9COtARZNvrTHCbq8bXudWx6OmR7UGN2lr
oR2yFwONKUHXjLn8s2zMzz0pObssmdHg1QwvGtd5bpwy33a95CnrSEVGoDk5sHV/2+AhNJspKmBo
Ag6djiQwumd6eDilarclzhkGUtyTgp0/B9L3o1nivzZx35jnqKPmyx2PQBZ5CEcXn6u1N7fvD1Z3
qA1W5eZZ7alnUXt40QE/4T9mzFhglN1PkhFXkLAS5x69KHEAYqMborx0GB5QapshAlfzHPRyFq32
hnpX5l6yXdZ8xILAG06RWLfZuhYXvwx0JD2BhuNx6u3r6Gr7KzFGvQsebcXV5X2DGTwqaDf3cdyL
Mgj56ejsxgD0wnQgRePWfW0x4gn729J1SMzrERBX5Khtsq68Nyf/m9tQeY3tShOOC2mxlpA60+Yr
toEZDhzeQzTh3IG9gE9csV9d+pqUE1imO1hCX4SfSLoq3LJWw38+mNdj7ZZX8t1IZu2Et7Pn1ryJ
B9O4mfHtwsVuAJcKYlffZx2gb7LkJ42BmGf2iC0bgQE2UUQWgbs3I3pELLLKm6mvcG2ysdSxxBUk
EnzefI2nddwSiJJtKl03oa9zaHQMSiyntm6aDnWexkxjkxZ4rtQNY4FguRIvHoSd02MorznJjTl2
nJ3DSvBtEfTHybaOfVOVt3YS4OVVdpBKJwBuZiojit1uWg42Ln6zPax4OCU4oZQTKVORfbXcASew
ub8gw3GuepESV+ivz+q+AOILRnkECMiBgXoAUYz+iQr+YPDRbxZ/sW4M+a6HPnlGuQubMk326r5V
PsBNy7vFdDy0BOtHN846CdMxY8krgh4nPtbkpvw9HEKkTO2bR7zdfl1gS0zGmh2cRdy4ouM339uy
Xs4sb9+7/T9um7ovXUK68BDTCOZJedEI6DkuGolAFZ1QF5Dj3fPi1MByV934vsFwNdRQpm1YAIet
I+sJw+aVQdwv6siUNiK5Xi1g1x6BpyaGwloahW33wCTv45zib8q5YV4wblH9C/6eJm6C7n0RGztL
CsAIYqBXi8dbMuHms3DWBoCSua/ZplQLdMjGCSPzXJJvmsyn6ffLr6oZRHs+HuvA3b51hUrw9raL
6HnXGTkoT9Rg1PGt8KFJ2ZLhZMrNVLzYDt+cDwy1QWc0EKIhiV7jsOsJjT2qmwLVxBr2yGTR6EKW
BGZvGnlGaTMmu8nFb1yvyRzv2nwoNu99YeFm3/IZD17V1imt17sSTN02++Mhywvn0IOzQijxnd1q
kH6NT9oRnvQa4uGFXU0UvFhdUGBeQ5uq3tJaxi8G84nw7S8pJqK5/VnbUr51Z7wnd9iPTscl8FpK
NwhWXMbwSavAwmdO7G0LgYlJSo0zflybAFyyK1MtjerFBr11Ty5hxlL20iseENKJo5VOe92Jj2nV
osEOkn2puct+zIaP1rrQBPn+vDfr6gkRhL1LRwanpQYGo2OytEXtUIVcKvkaByvYTSmueuZiMcTq
V0IZYDWPuKk4qfa9kuqd1NkaonKgYAG7ykLZLScuFWr3vbtTe1PrbyxCGrD+0/TkQMxiSRg8isdF
gghqr6/rx0HH/Uc1fKoHdB0cRLeBKtaFvHhhH7MLoqzflB5GR6mklCnoxwaX2cDCJOJ6sIgFGc1v
pudhpAXDfw8z9wHeHfbPU29BqkTZ8MXpf8SyFm4VxqM6bg9qIL/UKvBkLwFmmPjuT1IPiFmWj8Sg
FclEw9xbPTrHwGqHeKJnrCFCr8yaoz9RiDsW8O5yaonzgag3MTliOQz9BYGmttq0A49TS5jjH59d
HY5IXWkqcQld+sR/+zNIjjWQ53pUf5S3Vlj+OZzZvRbm8jpVBjoDGeTC0BUqc4NHWr0G+tksU0Z4
IHwo0BgXyRM0dwgGX1YPQSceVTjvoIHTxuC83s6eVUOIw6VywCsM+gPWnkSyF6aWgJuTfYDNF355
htZuGFsLiGQboHc0kkY3n3V938C8OC8BVYA+Jh/0gQVClE0cBhlEw2b2BP3JuFP9t9qsc8cCxmge
yq1T4HGxdbOgkdMkrAihA5cZU888jY6Fy7WgITexkdpB4NvfN+q2fhUPOIIOe7W8qY2Cdd4Pdbnk
lSlKqTgGgU7qmGsrjqoKFYp1eIzIWOiG1cYPHCxYI8/ZOPZwJdfRR8diVBsFJKrNgBfdwQQ8UWtQ
CdrkgjJDVgxQ85jjHf0bmJatf1Wvq9Zb9V7+OFwjXTtULlI6CTOhhzOiwT9FeQPlZWwXe7P6xafe
QZGAA4aOGo9NrxUQEkv+IjU22VfDa9uDOTg/S+qvEAQtuZj4UK5VMx/N6glvNQzYKnlmJjaKU+Le
JSmRn2mguh3bhSHg0329oXdT1GonDAkAGQys3+IvRZuHGf8xhU2975WDEp40F1H3+UFBgqYEB0tE
MIisfoGS6p73uw0st4WwTu9AonqoegCBcti8j18V2uZNmYOEjLVONsxKnqtku++Hb3tQgk4WrHLR
urHxBtTBnKXNU39HUI56xKa0PtjSnsriE1cmODBArH7NRm+9OiI4jY3mH2KvXMK0q36k5WicDc0y
zm1Tr3sjCB4WCaoqaFTtZRJfrFJ0bxu1q258f8y/u83r52lbazHml/K53jdl5XVHA2eL95v++P/q
DiWVVHtixmNc0zBlUD+9pinT6U7tYsJfGVt/Rglp1iUMRxZ0weyCcAWikiR/+P0S+n6o9sYVi8KN
ulsdq8vs+2EJPl2O63Ie5i6FJqPPobrkKFCtGxfwNXU8yd+RY2ORUfYTM/JfiKyvz5gh+NjNHkdQ
mclqxFVtZg+cEQkc65KbyjFoM28iE8+STSCp0TgTIbtd66g/pmMeMRnsQ9EemY/ww2/iGYxW7s6A
bFJHYgB9/3HXb4/CIWDSw7kExlSPqkKh181p9Vh9wj88xNShKHVCMtVuk8vUCbVL19KWR7Wr0B8D
BLI8qt3FIgaKQBd+U+p+s0eH3njzWFziOsmJepAEOEMpr9+e/Pdb3p9SseXUM6rb5t70sX/evjPt
1H3qMMGLEsGZNFl721Wv/vZG1H9Wx2nr8Sh1/PaK70+lZxXmpYE7VBfPw3zg//su3t72+93vz/6/
uK0uL5nX6t24pxE6YX2PP0y+TWMbQ/xdG/YMSpi7Lk8IcRlyp5O5A767tRnB7IapYtFbq+cs9UeS
2ppnaMwjxewKI60josaIvPs+n5vPtMI/KdFfBg8+1ZqYcI9XrdrXJg83ajuGTwNzIe2TjzOTRpIK
8+jsIp22E8HEOMJmo+/hbuBFM+yHeniy6pQrjY9f1MoVBYru+LROPjYncI9dTD02g4GEd/QusUyn
SVI8EsyKHC35Me2ZLmASkME0LnxIBgewzbClPsXvNkPOOQw9MFOFbUvXFIeGvMbITchDmifybfTx
iznMaei6n32cRhCiZAhfvREDuW6/zMZXC9LwhrllPQsKbT/dri4u0h6odsnP5UikzRkJbLUpUPLU
9SBY+tIviT9Ut0nyfVpeiyA6ZFYVod/R8Oitkk9YVqHMs5ITZC9O+no+x5Z1sIYGs23Sf9MY0kUf
i+9uVMDlCZyDGYFIZC7j3o7OTXTDJ81zv+Pr0LkSwCiJWkv4r9g6LI/5HO2tfO90UOb6hmBku4BM
I70ZoX4GQBPPY/mqC1x7KLnuFlG8kNK21dsu31mpft8u3rKpESxs2Ou2BbEIe4ShzTZ2v65kwWPp
HPSYVxXItfEPP2XW3BPcMxzmruWbZQq8i0k/7pgZH9Bqv+g426NSiZ/7OcguuUZeBsAJHCXax7Ay
xoOGodJmLp1w7uA0ohNB12v5Lxln+jnjSr217XHd60n6tM7Gx8gzIyoS7WZ1KUBL5loVCr3DjMn8
pFckJ5Cmd5xi44M/dfbBKmrSFVr7EQzyA/L62ykw6N7jHEN8I74TPUyFdiZlyNTCADgDxVtUHKAT
HrSJsIi4FFdEjNF36I9X/rVbxOYlFJGu3pJmoIe9bTBCTVgmUwYcGHsA2mNo6NjF2Vn1uyDtdFKA
CbTTveyqj8tyR5IfXm5acdu0BLz2nK8G4eJbu3EPsCfgxGPYb08LJ6dYgVtNb9iKAEvPzMZEwMYg
DEMOhU37ujefpuaTZvssqyP8D6vBp8f2tw4eutREg3PjM53HJyVpgbPz7GKb4/9j7zyWI1faJPsu
vUcbdACL3qROJlMxqTcwSmiNCIin7wP+PdPKxmx635uyIqtuXZKJDPG5+3HsNSjYUHOSkZaRzAi2
hZO+1pbz6bTOg+3p+mvVli8VSxTUZwALXi31ZT9MzZa2K9LU+jFuqVgRs+hum/DQRwWJgKKdIGiG
E40v+Ciw+aXG1YXodBmLX0TrG9Bs98DKSlwgYu17FPfYO9OHhm6NOhxsBlja92QYz7SNbLIo2vm0
RsBj8gjzhm63TTPC7iPNJctCtbhgqR0IbP/mCIAF9UGSbNzadlkuapcCuFgOQIy1rF+4SOBh4dxN
TLU45nnrHhLXIlcBttPZhhjIHw65yYxd6lcBixNohnbdZck2loLWlda/y71o2AA2O9WB0a3dMH0v
U509wB+g64AJot8RXlHNIbRj7mNWRbNJo+AlDxQBMBdlxMl2eJluldAAIsFDiYTjrzvaOVJd1Fdt
sK1FYvRQo9L2u+/8dhuwRi31MZfruOOOaw/corv2VCQ9ZSCWS4hr25ceTXIpUym36FaeqX+TADw4
I85PSuw/JiyLjNwhvmJGWLQ8X5vCV8fAbJ6txsECrY/FZlT8oM1npbLfKsaW52HzhRe1KByNx7f6
YEzB96R0fjpG+uaTEscs/GhEhEraMv2WpQiX5RRl28QGahHZVn7LXW/jY0lCypKXTNyjrLnbtswe
FD3nq9B2aewL4QTC7irRLzEVJlWHmDpV63j4oM7pffBIEU/9Uxdmd8yv4Hq22c2P1ZM2cjvLzXQ9
tNFh1IZzYbqfqth0GUsN6tKdr1xrXQM1wzzirQb9t4/o80I1+fWMYpfSdsdQTqhNMfH4xUQ/GWVO
J7xl3B6gDW1okIcfMJuO8E3QvIN5VKbYPCoLK5HP+Ygig/hzboTNynqdYHPvU/BRgPBJknD19Niq
si0xs2Nm6d7a8nF9VrFdL/XC+B4L7EtJ/GrbdbFySqj9Zas+ZdthivIr3hcp7rTIANikwpX5rkRt
Qignc8ocqirVsnWlfQrbGO8FKUN9HD2CK0u3A2Tl5zDeJy16s53jlAcn2JGMr/sypmpcvtlWeldy
G940vXOQruuejCI6NnpZwB2w1QaLMGVbvGxJ3g1c0XyALYyHF/FYXWvSXuzC9drvbBpPYiSyZHpB
7asWddK5a+WaxSri0Ligr5qewz694l1ygFlBlYmGD9u0dRBy8xEte24iyB2ZZv6Y5SV0GEMBtQI2
RaAu157dlM6CjypKnuxJ++j8GE01AKxlkGTbc109jUFhciyIzrgS4HujeTrVOS+MC/HgblVQ37NR
2oDdGPhs2IXUFOOIpa5qtm6TOKijciEj9mUGCA82GQQRsECmNGBdq7CQ26ZILMY82oNN/SMVyP6C
Gjxs210eY2WyFVHqAay6T6i9ay8pwp6JrZMHYrqPddrZS51hNS9ZLsR+DEdWB5tySkOIg1aE0b4s
K6rNmmxDXJgWmPTMya/DLyme0AcPsoguIq7bQ6nsT3v2O1bNXWnjM4w7mjGGgFlglHhrV+bpIjD0
Yhd3wZcRDY9y4ueoJXW9zIKGGk5gM8wl25xYNCdYZT4YjnXnhMlpAghhahZVvpFAjG4TomhJhE2+
+CQkXG6cmvbeiKgCw9/ZE+19BAl11b7JEdDy27M+NmTyK2upLLFNKNEJnTL84c7BFB9Cv//SaMUD
pe1qARMAfpFeXfT4rqcXrS9EhgIec3zSaZNMTWtTyR7WCgPBiHddY2iscI7H2BPleLBDfWka4yOX
vVtptul9H1O8DPAk14qB1dw/RvM1ZMofaDXN4AepleGl03G0qqsR68ZBw7ZdFRrOso52lYYCE13Q
fTNNdXX1FUVujWesp9DCDRlWMBioeWAkTi93yulWcFPUXjXBBK7l7kXN2AhXg2ZYpk3FJYx9cabC
YujoIWE5AvfBYX5TdQYdBnIwTqqZWwB1vEns4LERDuy0xbCWQDwhsq7F6Fj70hwfKhvWirD0fK1T
8LViBh6DZ65ooWIyubPdJNkYcmeGjL6KnO7CNv0VDt5vyZ600iXQv8T+Rg+FJCMo3Aw5Wi36TB/O
/dCv0x4KkzttTZKnazeT+6qnzrIsDPwxLA0siL5+7bvhPkpr8zx5NIPYzHbnFiSOSdrSUZRfc4dd
5k57Su25F4d/dlEqBpS+qEqgQJS+qQ5zQmw3+95okq3lzubdrIq3EPrczLKXnRm7G/z3OnvHp3Tz
avPXxxpDIgDIHUABA1HoBtFv3ALLMTY5+yvHyGDn5NWD5d6EbxiPQTMna/t2g22Bbg/wjnX91ioG
57Izn22Twz2emSuVPS+V1a4Y4F0Nz8259xXdmgR8SOieBk46yB9KU1Mk5TGo6vzEsUB1THxCGEaV
3GXDQclUAqPEJmJjZnGJDWkEtFdiuMPrlCzt3Lx0CJ0w1Icvp/DGlfIw2GWST2kBvD69mZ49Md8L
Aur0rAJATxAh+2jtO37beGVUsApEBZNtRBeLKciVcKGo/+sW9HQ8jnkzQGXLvy26alY5ZYrcx0A2
GLFGRV9t3tX1jxnl3aZ2goFuVQoER5/OJxd7vWDkm0ZltaP5gsZ0SDbrzE/W3HIoa5TJBm3xSJML
rvvSqWZSIXsDGQLJpjXY6bqKpwQ0q4GHKZbvkrV/adEQAQnNfWu6RLLgeeuAxlXeTPLDHbrHVPpX
u2aqjkUWUlkT0Sy3blrwSNY4fIxgJtmmCRfBv2RcToazqolYTRXXNSjzPNn9mkHaQXhWxDuV4E3L
AAhk/z5ttPm7hJDjJOeg2gqlb3s813flQcXxpxOTNaViUCwc87lP+t+GGoTEGZyNG6of8rCnfPb5
2G615zXj2mYXyyxvxk3vl09ezf4x5v5LOhnbSqgfmQ9PJmTAMrS3HOs/AgAq+9DnsAxn9UFvC+iw
w2OaBFQlaN1d58gtdNtxVUyUlgOPczzekOUA519Zw7EkH17S88wQ6MOcAuyOfeivp8oM6UFCaA5z
chfMyYx7GI8VEmU9HDrCsrScrty51Caa8icduJOEmLbgJbNWY0abBycN6KPaoeNMyirsM67RO/k8
FVZ54pZipgG5i4kfGbmMflE0Nu6+7gvd9jeS0/xHDB5Dk0fbtZ9YJb5x4jibKre2FMTVvDEiilB9
Vu3A8aDrD+G90hSbaEggC2V9EXZIC74DD1Wrn91QV5tVooXeA++efmZD2T3OsXFuBM/ib32KpoXI
nbdyXBJHwoidtgKT7KdoHIZ+PJOt0Aa0FcosYiWYj0zxSgO1C4Wp/I2mmnrlaKRNa/wEumYua5qU
gADzBeiq2EH4lQui9YQRXmU4SPAQ4sQZ4cXqrFtjqotVaFfPiM/EBcdVDlZqkeT9l4W/ve7Yn7jI
19IalnEcPYVitnWXPp0jqcccp0ugYkbckKPw4pulsY1yipi4hXICmEmLygctFXdEXlpWtZEYy1AA
+ckgGxkmp3c5FPxAArZIm+RNXzrwI0K0m2isyZePpItizzbuUyYMsYNXKRP9h1W3VIDAU5yAD8VV
S9tynzyPxkdkGm9hniSAKSh3K0Z2585exspoTyTNRAbU2Rzcowlc/VABLR1sqiywU8Cj1A9Mn9LF
iG1tl7V6fVIwBm0pn+LRCY5Nf5cBslso0/wsJbH6VCq50bjG87v+YazgCXe6vlZp+us36NNard8F
ogg3rQW6KRIAhX2rJ0M0Ag/N/6rD4YpRxFyC130YSu1J9r9+xNTbNZ56BwN45nnvmvMkhMsuZ6mc
M5/YBeSoeLIQuiUrgKB8DC5WEi8Rv/ZRJU4O0SU85ThZi1Hxlzip1onNySGNKdWhnMBoWUF0gLC5
114iDVGwTm2WByqTZ5ao1D/hIjcQtoHwVgYrH19zZJHpq9HMDY6jja8f5zvqXICwMAIS567LtzTo
w4uUDWZx3dgkGo3EYQiauHIJllbeJYbEsNbAPEk/pHlm8p8ISfx2efk7e0qcPD6ruaKKm0rAa9zW
8XPU+9QJxR6ApozTufYKcIVSpNYZjyL+srP84uSAtOoJW3bOuVNNFpib2jrqrfbUjjAZBrcoqNEG
Zf6cB6BeuAqwGNOpZnTRFxbmeFOnu4HbPejh6pFNk96Z6Uq40lvma2t+nYyUrqteWXyPGT9AVZsN
52ieFj3SF5qIzXVIRANIzAPV8G9lksHewf5iufsqcZNlZIlbxACaMMgRuFBCdmuGzUcX5nH9wunT
i3CQT7FZ1G3/6I7JY6ymh2GIr2EMKqOrTl2bb4gSOKn5VvItBGC/Rf1VkRAOe+3SOhOPl0YWhChS
MYnNfDGdqJTnjcuBNjTOVhp+mIH1ROrOIC4jtzKpf5NI0EDHLUHlnbdxtCfPH3eVox8V5lwIeUot
yoBv16ndd3tSV5NXywqAO3IcjOybN02PtT0kO+MNUcHKOCByKyUrSIFdl/PENHZRLj2nWXUT1S96
80404t3NwbnyI9aN/Fe2/rsl5WdRfOLkFeSI9ftcD56Qka7wA8l6Fr8mX2w2Vb9hlN4yp3yk23Fa
MrHMFwRiPn2e522bAlvngL2YYpakpB7ThdWVH1nS7BuiJoB7l56dMSgY9vZYrDKzujlOcmha/UUY
7a0X+QbkHfkgL7h6A+kqfBy/qZde/fC5tyUNytp91CV7qWdflY6q1AjyHxrpmkmJpR5G9qZRIGCc
lqCBadQvhCmrKX5Lu/YnD09WSxirqsishJ13LM1hAWTuHBgYFjTrKJTz6xh5uwzteVhlWielTKLT
lcsUiZN2VK07EePzfLHslu6YVzAM2j7vxqtGzikTOg60+IE23v9FLPz/9HJY0BHo0/h/93I8/gwf
7X8s5vi3/+L/uPnmmg3Pg5RgYOj7T+Uchk47h2WaQvcM0/f+I1/Bcv/Z9rl3eZQi+4ZuzL0d/+bm
M51/9ggn4v3TdQ6/+OT+J24+UH4Gbr1/tHjsv//lnxwDUIhtUh5t2nxBFlbE/+zm0zsNcnZZ6ns7
aeiLbdWtVm3IKgGoqxTu0fUttsKgeoBUAs9sGu8LmLXUna3VyF8xs+qe4jGoJT5rhtc8WE7+0bQk
0TVdIOpO1LqrR59hF6tPdK0c79bT+NOUnLKjCUyViiRrlP2UgvBCdoC87VjNR6FL2GY1s/IZ/2ue
XUPMTNo7IynBRFbBriHEK2T7MhWpg/hR3KeVlwDFca611Z6cBrJlWSBDgNAndV1bF1qoWvzq4BM8
hvhDdzAl1RThRJ2H9pVQor1hXkIsqRELcMyMIgyKnXGxZZmRrycB6YS1HSBsteZqvJWGfJ7XNGji
INX8Yqtp8WPr0/HXC3vRSyJ5Uw2iu48Hc6uH47KS+cYL2vfaMzYQJe4louFiMKM9eXbmVVYv1J3B
hIIz3F2c1QQMe40vAJY93MLQPOb5qFNA6v3joz/X29/njYYyzozxMfFY4zSN/JyLMva3CMhIDSSD
77FRD4dWs9zVOGDxM11fOxdMGug6nsJLieOsKHtipaPFBYfawZXv1PolnBwsHrnEmzJ/OGftLyj4
qU7JAeWyEYeu2H4UqjXv4KPaCydXEUUQwQt1pBqH6hAiPhUGS6F5wfnvl8YbtXNlljdlfeb+wJll
EhBqvMzlkhECdeeSs63snM/ptL1qNB3sklhjQG/l8J6g1gAnw8YWbhLTiA50NVmwZzk3MiGeu+SE
uKdLFvvHQKGYGgQR/pJwHv/OCpNedBkaEZ8ob1gSgM88+EeSRLtuDlukmIvv6tqR9kB5a+mBRqNF
yJXC6W5F49hXQz9hDSIp3DzpWskv+ntoTcHt7wOTeJLdl4pNmylTn7hPKidKXmjxK3Tl7GDpxHBS
t01ep0qvYHTS6ZW01utQtuMjFanPik6qz6TPAVtOtn1VbkCwt2bGEQU6FZlSh17GM01+n+i1S14P
7v1J1YDhVcYBTCfwcucX0nk0XetEaqE7uXofr4rGvFEMRq8gJW9hD2gOdwpHM82F9NfzFs/8bZPa
cxPG4D4AKUreObZpi94ovduYOMg0uog2bQ8EwivUtM8SMrs1r/N1giqyjFPPefemcF+han8qeHYB
A2SfvoWnVpTTLorofvdaq6XDtVxngWueuWjLhd6z/w0E7AGo9eFzmnpAf/PSXnsDGywJQ2rmnFBn
ks2f+r25NaQNlsoW3i6t5PgiWuNlTLXy0tqQoIYGPKkXOBDk2lZ95x+aUQUPKfET6Eg1eAHln9oh
B+FpoD5lQ+zdR4ZJl1zRVo+RK7dOwv86wwa3rqkXevSChjSBMp980waODzM315izkcmYLqWhj8eI
AOaMJ7ThNhjpoa4scowMTGeGKIVtWj/cCtPcSYcsJc5SteH0N9yI/+GgiUdj/fc3RNv4uwbha0He
b0l1zXhNGzFcMej0xyKO7/79U7yW6ZZxB0ZbV1+0Q1G96JAHthOVDuu/D8eRM0QVQQwAN31o5uo3
x0jPQZm2Vzj1kBHKceGm/btbe9Oxr6PisS2yEyn08Pz30RD2zMejLNwRvsWRPdDFV89D2nwM70ES
QqnSw5XXOM7jOPTywtXzmVTpSuhu9lAaZnbtSEwWPaU0tkumSU+y/GjPZTAaxuMSttjGC01cA2iI
MZzCR9u0uNrHHsZjETi3CtvOYsyC+ifyt7JO1D1cSXPlauRbJ5iAx7na5Mzrh69WqWgrGFzvdL98
Dm2tvWmFkR8k2+UqD+Jqw6wGece16PVU8bfnGWcv07WvYSMNd5+JcETZQ7uS1DIu/z5clQquTCNr
c9+0tnjNeKqyyEhfbESXg6Bwjlrb3Hvt/QlLIY8XM/nKIu4dlq9yzZbfvBKyDA5ZzMjYqLpfZubu
A61c56rP1TOatrbRY4P8uAochJwW6SfUgmuBJ3fht4RVgk7gdla1fWnGtlgiDnUnGG9M17kjr5Rs
aBW0o+pZlLwouATjwxAXp6CsfKqYQGxEoYD0EBnJE84zukyy8dUM/GZj2GF8o0JeXj1FAs3Wo1vd
26zV8Ed31NNm92bSETH01AUMhcbbPJEvjUN3QExvrqvJ+Ikann5pUwCyr+o4fjJxmnJ05zv6+1NG
ciLVOBHkhCRDnTuzK5rp4rjyCr9BHv7xufnDQoGsrWB1Bwztjt78y9/v+oKvp1dOtP5jCg/CVIe/
3+GBDZcpeItVHgVYdUJ236FgedLpkqEOMkbaMc1qlaBBLnI/rym27+n6an8NGlypDpLVMrPpo8d7
xzboZndxEYQbw+OePPFD4PnxdtYM+OHBt/DOvlmu0e/TONxFmS735G03o5awsTOUWZiNCO6rgJtf
0SUnfP5pc8m1Lr9qrLILkNzGRnN/IK8ThmdT2OY6MJrUbOuDSquMHnX91gdxQuIxMHaTFbgr4TX+
pkyrvWXVb6FPsVWokCUI2u2wBX+yCE/MHDT/HI6wDdB8X2qRJkdlowDVPgMIhvACFhNymiuW1XiL
adPYmIQjuOzQ1z7LKcK2uztLfAlukBNijj+mlONGBrOh4Wo42KLbpv4NYmDJstFXtat3jOiNi9bB
pLNM9Q0Jd48BdbamGvGm05x6UdpJvSNvay9hLrxO3LvotnLYSDOThp6h3vRxFSBCJKvKr75CvCIL
3q3PWodhnneN71jFAjbC2o/9Z6s2v4xcO3ZCP9F7Myyl/eZV0bY3vCuccZxpWf8jJJikuoYaH8fu
Uyjb5xQXXOsG7ky00PnWf9KqdRcOLdqyG16coPpSpasQPMMDRw3BFRziAmFU4AJ9FF3pwWJ2t9F7
nWu/Ct5Ln5qD4lvC2RJpJ0EtV+2WCDah+8bYdibjP2QUBGenhZMXfplpQ0dq7lxpmu9q0ttJ8zrZ
+KcztS1GBmp9nDMSybDmcv2eHOOl7PQbbUIPpfT9TY5IJ9BR3UXfj8/BzDY301UVOrvA1O5C1Z2D
SbtrGALxNCGqEPdQl6GdC0qBcJiR9qAs7SOFgE6scc9dl+mhuxsFhhlW4oVnDo/cGhGRtZllPg96
Ihqg4GwtSxIQqcoeKCJ7nLm/q8kzQAkk9Yp3P5wHz/1ye5IBHojBvkn2tem0qDEUy/Y572zLva9T
C725fipn7rvPXm/hnK/PdYiY10TtPeendMuqJqKAMYsxnMyiJxRk02fUqGUUOCZzx6DeRmg+XI6B
G1rLQhQBbaT8bj52xzoLTB6+YnIuTpmv3kReH5jNfBWdDk5LGx913o+rrqF/wRbWLjen+76qgwVi
2/yPG4zJoJkX/ngxxp4eiwRfTAeCZVHx8jSRvI10a+U6o8DCoxMAiYvC4AYuMKi5hfTcaDWF+rNe
WqeUkp7F4NPjVTvJ21Qzum0zvm8iRUs/TpjomgMHOfXc5tYbGAzwSYbzFjbZyZJwbYDvI0xEP7XN
e8TS6i9VUfHTYo1Zuk8i99+h7n0m3jc7wIW6C77UKnbgV5PN9X69fPy0XfPe7FqsrPBysMXIS9rO
LoPMXcXa+KEsj8mm/aPc/meM63u7+mlbG4WpzO/RO/dOy0uOEfkrcuIrXBkkfKf6MEq3vBcRvfHu
WC109iJFFMdNeJbZB6iQGXZlFB05ML8avXoJmUG2yNte5VNONl7KkjQ1Je9vugdwuiamVWsHjkZ0
/jXRN/HL+u8BzPEmIo20GyUTJmOVewZrepDTiMTJVFhf42RivNJeAsoXedYKHpLJwe1Ox32v9Rc4
kZekst8dPUbWhv6iIeCWw1RuVCvvw9be1YoCv3amxiSrOWekFNqGnAQCJPO5Js/PoStZsuhJbXAB
aDIKV3UPh9h7t1M4rPU0/UgP3BF0s0PrnjSwcQQ6giWHBg9h0013Vh+f8bMACTHUxUOPL7PmPfDl
vtREsrEVE86Mwghq24+yVgO9GoaxdWNEYLsm3QLnq9XKD8JM0OvEQOZa1+itE/7GDjEUNZL4gw21
mi2Jn4E/DVRsI4wA0kG4boLHuGToNLYMwplwMU7bBLbtfYUPyc2T1s31i/iRbr6XIGBrx2GFFR8s
hHIYDHLKaveOzyNV+BJ/iVmc7bp7MeAx3fdM9UlwjfQS9hjDVjVXuZ2v9ce2TvQHLXuEFY+q7VT2
CkCNvZTqzM0P7N7IahKSwV7Vfoz1NPI3husFs57gbDXw86zd7nMEFG7teMVZpGOyURS7rCBoHFJe
tQNkMKPtov1oqRBYcnbWNBySteOd+95riXFjG098RFq7gb6j0/vlsfQvLW14dxsh99wT6cCKgvXk
efmucdI3KPhAWHNu8UWrAx+kTIoYD2KsX6IVWcSWTeqnM6OrX9u82XQNTBku/rc0j6GQBe6HaaFY
hyVr37ujmfbSi+wJZhD3ZpcXf1FTGopjT1yjEb9TwPi3brwH8iBcJhrrWaeqiQ00MyF1AEjvvHPr
FFcQUO5SZPqxlag+RRJ4B1879GyvRO66O6+xuaBXI6NoEBMkFeJV48evTkaFAx6iY1/ov9FoUUbQ
xcWuImK4Nmqbi3VIt6CkTqhx5/h/NuMA/v3jv0+CkntJzUms/z7fzxZhwBz//e/9/XGCk4DbWE2t
BP9ek/F00yO0/y//5N8f6shFWEH1+79/8u9TPV5v+r2mxeSx0QZzXlAXdKInecmyDO3McvZ4+U7J
yCCp6H+inMNsN+qvDDyO8b5F7cY50e3LtjvbXbP3GPugBeGSku6rE6vPtJp+RDL+1BakJzkGq9aH
j9j3P1NKDV9ZRo9sYoccOCi9qIzpOSs4+GIWk23+YBThTgmfpDKO5RiXS/U9TaXYZBm7gHKM+7py
V3ZcFGRSLVpZKNRYtl5lsHLOjIT5FzUSSv373ZRRKKgAxS1NSeRD9vrq7w//fongW2ym3nmq00GD
Ghh/5FHm3pEV2anerrmuCvjsciBMim8iKX0qPPFiUPiUk9LBn8527ZF1/fu44o5/h3BOkutaOoa+
bZMchsucb6WPiHUhgnnvZsXacmZisJm/ZPYUbSYBV6KeiHMUUfJOu0a3UFZoHnRlGf/4xfy/v3OZ
/3GUCnkTQ/I5eMpM9yNsxsJMblk+48qskyacb9NlBqffOjN8zvrw0Kb5qouNo+80X1EbPAkqTtHh
HXMg8bnqU2q0LX1taiBcDAkCajpaRl/iKzHvQ61eo9EsTKmv4IRt44ESPzj5oB0Dng0uKUufLzYo
UQXJwK5zm6u+iK8Kd/QdSczOFevO195rI2RnEMUpHvxvWhL2cTs3nRQnx+E42wQryEVXaTgHUUAL
qa9DKI9VUZ+0ONz4MUMPXXsHNrdi9scRnxouHHm1jOjh1I9WTVoGUVcxowuYpsxVlLZ+8SiYWEGz
Ss1gZ8n+5A+UumtUCRLnnHAkK+pV8VukWnVv68k2H1AqZW2w75tnM0jOaTigXCeSLGvRbxUXakKJ
Kd+m4Aku6oz2AQaXJYZWblEedoXR5mJoBi+GRjG8lnC/GO5882yLhvBb1n0GINcXTRI4K9KKGFf3
lk6Vsm1Vvyl9nX6m3dGD2B7MTt45LhMBr+DyM/jlqWLhpyGECYlX7kmO4HCpVLVvnXw9eBXELHlf
58ET1hZ9RZnROakBigL3HO3C2zb2G306Ny3DPszWdFcmF6BlkKraSoDQBLXHFPtukt02L/CipS0V
S2X+EkgPs4jlLLM4YsKKybiytzIX+ULV3AI4cPDoY0qvmtvEcR+bJOJ0Q8siLS7jU+SweNsKtrdW
v0WMHbxpDYy+ARTSfiF33tEehFswTr6SMifxmXJiTTG+mf3RTrP32eV2Z7U8nAV2H7uvdp0bgcet
6Lsrg+h7HC15iknj5sDLhpRtLPP8lyR1KGyU8hF2PVcZktJ20b/WGSVZIEN7t30x7JHQ5PTV+TWK
o5Zi8TIFK0PQ7/PplpkNlkYd+dkeKNXR0c/mSLwdlajh0gT66hz0eEu100OOTBMi2xfINiqstL3R
YWJsd1r3IhF3LESeXtZ7fOAPSYFbShfGqacTcglqrF16SEQNUpGGZFTWybnEs8QJ/ZgFrYHNYbSY
oZzaTP3UiE5hcrGQoEj6VauiyikmKFxr07usaI7TbVQf3fsqCN9kVX4Zcw4JcQv1+xyEeG9ogfiT
vhA6K8Qw4tf+KuQo4iKT1chlNrKZMxS30MxXbdazR6eHCcPMTHTLkdtsZLd01t/0WYkrZ00On81b
ZPvRtprszyBx6SrzxglfVPmIc+2WI+1FLBTmVP9WSH460l+GBCiEcT/MmmBZfNJA8hmwKBhIhh7S
YSerO4Dj71D13jHvccdsVtRWlng8mf0rg1rmHrC9SKd0EQPuemtmldJHroRmf6P42kbE5N31BLr/
Oqvr1axytrPe2c/KJ1HrozcMO398krMyGo4kp+ajalAVv/RabPU/FRU5tWELkMirAADLBTD6hYHw
WiLAjrMSS2HUka1vw7TtmhnDQnO+IBguKwRcnuA3yzhJTm/uWJzKqd93Q3hNkH1dm0PZxKRYMvZA
FnaRh+2SUqg41s5Dl9+1Dhhq3z7Gs6IcIy3Xs8ZMXtPBfc3E12M6bbz1iNERojSl0eZacDbUZ726
n5VrMWvYZYbQqc+6tjkr3BmebA48Uzlc5x8xycdHP/Mx2bAipG60MWepfNbMx1k9L/gWoreEuC9W
RyqdZ5W9TfwnczCOvcsHGOXWzazIu7M27yDSe/GXmjV7e1bvHUd7zZDzLWR9rlZYnaf0uQnBxfRP
+B0N/rP4/PdG6jIe/eqXw8cTYVCIwkO2SmYPAZVZuNQtbAk+0/bZZyAwHDA70/BlDy9i9iKYsyuB
Uk+cO/gUFA5H0+BeBNEReYx/C6emxRPDjo7mO7sdImwPAfYHI40ucW98ZsJjkffrS2jglDCxTBD9
5105uyga7BTefN0uMViQyjbu3dlzYaT+iVd/r2hOXnqzL0Mb9GgR2oyNwJbyeji7kb1j6c5+jsB5
mtX1wcHnIQhlzL4P1f9yxn2W2c2RqtzEFBsHvVuueLaoYpm9I8hO7Cuxp60wwIWcI0fwE3hNuPT9
Or2rr2tKzNNhfAhnEkM2O1QqiVeFrvbPfHavtLRYzG4WB1tLj70ln30u0+x46WbvS6sfzGyaFpnL
RZvqZIx2o8PIlXNpy/BJ9xbR7KTB1jHFNSRDFHXep2HChM54m4yPfDbhIMEs8hSN2p9XSIw62qA+
XIu4g9dHa5fA4j0lsXKReTiveFSaxTB7fhzMP8PsAoIYxtx9dgZNE22DXSuWtSAqKOyNK/HJNQ4m
LzU7ixhwh0zaaECsusjYQsy5AFJ01/HsSbJnd1JHFLnPBOYAjEvN7GBqsTI1WJomQHBW333J2iNG
Yk8j77nwLDL/Sg72QgvLrasHjJH+Sc1+qQzjFBNbRy8kduKy2OUaI0oyUOyzbGiUan3G2K/i2YfF
Ne93cqEsN4o76+zVGmfXVjf7t3qMXMzXKbSJPxnbC95CeL3IyxeW+UaylS0bM9iAKczOBS9clKYY
4QjdG+Jh4cK53cB/fo5suS47vgAV6QJXH1PliVS0kZfhvYYZDY8NXuLZn2bOTrUay1ptK2eD1/aL
480TBG1YS5OG3Qefm4fhbcD4lmOA62LB2dXHYxkYLhfIYKPPbjkD25wx++f+la/z2m2c6aLsExEo
ZvJWEhWs4BxvCHfbzZzJYnj6WaUGxj8a38yNYcsKtkQWT52z99pDdzsVAR/v0Y3oJ82wgLUqNjeD
ZBDcofzO2+zZvWryNhRLyO5dpdaTSreXKwVfrLR8qVL1CaXva5TSjwlbQYP8k8QyOLhyuHFDeS6V
OhBWCW8cIGP4L1uW53ljj+zTmUHdeJ2/ShAZiqw+uxFrnlIfakqH6Pr1p2UwTkKg2CNUZGz57dUC
VxL7Jj01Vlj3nydgmNukEXThkTvayB5LpX+s9PkyV913qTX2Fubp1qLPr9cves9c2lEayhExZX2c
lLLSQ2KpEcOD4NIpgKhms/c9dB79f+Z6SpupgQsgUctiBI20WOk3i6ZoUccXQKNKpZ/F5VAi93Qm
3vE2kp/lAI03JHxbKUN7E+sQE/ug69x7NrRPcTh+GpnnkrCGRUIlVvXCfG8LlzzvfojWcmo/upz+
lo59dBMrhSqGby5O+q3NoNAORQ0YgJXP1LIzjNWtnMCuFxyTGdOUwFAaWEr2et8pXWytFLJJ7u1r
0HPzYE/YarVuCx4fWDk7GBdh1YByOBS6s0kdXVFl0q+Gkdl6LNMnN2fbbNAJWLelxspOE5BXNpSW
VypV74S811Y6XxIN0boi/fWVBlhHDBxpqIKLAX3wqJTCjtIMD4iHicETaxs5sad0xR6uPyYvGxpj
3Do9oDJdAjdGZhCjeb1677EkhY6HWlnJlpV+GeObslcuD7PSNs9K5Vw36J0J4ChARgglKqCYtF9D
pNHWFOW4VekSeroHYLB8ryKSuoeXIR2wblSopiAz6ESJ79AkNVvLGKhtn9zacDeSBQZ/eX5hedgm
jPUdJKecyUyezH3qasSbRZbYhqY0t8PERaZ22pnrj/6dsPlbx2itYt/ethVO6BQ8fJEfMsDV8diN
+yJf8iC3nMPoc4lLy/ZALX1fDQx70jE+aybThiSfDknmM6PLxSHK0a8jVv9tOBb0eQN6mN+FO21A
FJ6aybbsKBGsdtp6cqi4wPStSgdifoKev0LXnyiBPyF0HXp/oYT/QlkATGUGgBZLHlAukQNm0Blk
5XfbuZ9/gc5czjkGA6Zn+UYUD4lyHjSaew4HgvMiJNMMjYKqSrNTGSaP4TBSeHj8ZcrJ0ChPA6Pa
fYLJIWU6uerb4YF97HZQPgj96ohQ3ghEg7sluemM8s4uGSzU7LNXmgeoQkb+a9jf0MPBPgLzwxmC
pSfkV6qwViU2xZgRKoeGprwavN5nLGtWTTmwUheM46262ppYPARWj0p5Phbl/sBr32Nu5e3CGGKX
hCd14qF2nYN0S3jEpHNwNcFJlzrUm6FjOWseRbPN/Y3+p9zbyoUyKj+KrnSzVWfANggZOtDxGZlH
Rq7+q9SiDuqtdttgb4ldl9h7/C6hcr5o6drGCFMrR0xU4Y1hW3KErmUxP6AdgjSC0CXQUw6ZZCnW
mhmLjam8Ngx3VgLzTdFmjDrMCemtK7k6NBD1CUtmuMSOqXWXYMniR/jH5rpRzp5ceXw85faBXffc
YP+Rygc0KEeQxBqUYBFalFfIYuh4kHpdrVt/DBZ6/lvRFf0mLJe7XLtYWl/uOO7OZqZdEBWg/MCW
RHw5fQnlVBqUZ8nGvNRgYvLeaOijs0ODNx9M5XMaI9vB9s2lR3ybI5EafZe/ZGhRVS+IicPwKdh8
gZ9CFYKNSio/lZ/xSS7mROXqFQ7CdvAtTKNfpQHWZyrN7Yy0HnHLsk8xa0nl2oqVfytTTi5Tebpy
zF2xcnl1yu9lYPwq2ty9aBke6tRGBIU5zMYklii32FzjGxMYyGz7LLCT0R1kJ6IcZgTUZ8bgofn1
SizRccDkw7rkcliPw5rLBSzIosD8xHBZWzeOJGtS+dm43B6lcrjVWN0c5XmzlfvNlG+s7WDBscXp
HXa/1MUpUJh45grMc8XOC+VmbGMA5iWMf+WxQ6m885XrrqGMxYQXKjdeo3x5zCzxFRrMRn3l2tMz
Vmwb+w5hTuqa6HN9DsP5YpY5OJaoOE61jucNRzkhhcXecrs/kZ7S5sr+WBXZdzWfiKd8hE6T3AzK
WTiWWze2fs1QH3xbuzH0NAiVE9HDkthX6SMhLJAXxhRswvg8898Ysv+Yk8/e7jFioEMJYmFsYsct
txbh1EE1Cw51ghr4mNKHXvkjC/Q/yi8ZYpws+dTY7hePmfJU1spdKZXPssdwSSpwuRJYMEOsmMgm
3gfG78QusBD5Tfe5pDGkBiwXi7vPI7DPblX9YVD1ssgtSzmvT9d2FUbDi6tP524m+yGcadeNksDn
siqwIOWfjnKQplhJYTN/hcpbOimX6YTdVDq7WLlPK2yo89xcfL8nXDiJ9whr4NnQxCVlxuh2HjbW
TPlZGQebq1zgcR0wu8KK94m6zLbN1QerG499v5dMVRgUCgJjsMwymAKfjInWU25aS/lqs65u0XnP
G4uOBpCz4sPx3J60IS5LypdbYtBNlVN3wLJbK++uxhXTVm7e2kGuXBXdN6O4it0HwivAAStJnw7j
TX4T6SaAaibbI8MuOprW2pEccDw1K4PyE7dHR7mLNWzGmvIbVxiPkXaxiVJeZMOZ+91smh1qHqKd
bUPbVViXha6/LFiZW+Vp7jA3t8rl7J28J135nrsIp1uVOvQ7IyJVvp087e7wi99HQ9MTYLgJp5gI
kQULs9pxdXixzNFG0+8sYJ6bc7gU8lz1XbvzTGCbiReJVaOc2g2WbajA4s3BxN1i5q4wdUcF7m4w
u2LLqibdB5sG685UPnCkUcTqKm94pVzijvKLZxjHaTOBaFNe8sj2DlP9mnXLdAhV9KCwm1+YVhuV
JrIewuGur82ehYESsxpo+NSt1gZtjwI/sndxj0RyVt72BpN7idk9VK53XfnfdYzweYQjPlTeeAeT
PI0Deti45lvc88pFL5Sfvrdw1icJHvteue075bvHDUaBPXYnsh7DrxhzPr3LOkgd7PrKtx8qB7/A
yj8oTz/Nkd1khxcNEsxqNDkMPJle5tl51CsyFC3QAP4II2ACFpAoasCk+AEzIIFKEQVK0AKSwf6N
7vlnTVEHBPgBnQ6hrXgEmSITZIpRYChYgaIWzIpfMAMyiGyIBqTNsWuBcaAr2kFW1OUafVd29EXy
oismQggcoVOUBMwV61JxE2ZFUAhBKWSKqaArugIbYbmyFXEBHYhgKfnIFYuhUFQGZu/tuk4YA/Hd
zDVM3HXksLPrJqQbrINUfAcd0MNY/AoV9yEHAJEAgrABQvSKDOHnRK0Sn5o1/naIx4ecQwFFbd9u
tOvuVyNQlDQphZto4E4kAChIGCWYEOj/ruG6LOr2y4kKClPfJTgKgMXYG1wp5c1Y1XgaiGNknWK0
D/RiVPSLTHEwCoAYk9pxfiWKkoHZ9b1W3IyCdnXyl6SR3RQc1HvTs4jehLZhKu7GqAgcbeCaCN3m
aPkw2QxPgDocRewQlXJ192/Y3JPAz/r3zmhDrLhMTaiQv8cW8kemGCB+Dw3Ex0HJ7RTIg2KFkH1Q
KHbIoigiNkKSXMAVydDrr6ME1kgMdMQDPlKz2LiKRiIb8Sqo7jcuoBLFwFo1qk1sKYrJAM6kuHJN
OggnZOaaGzuGeuKyOEnFQZkVESUFjVIaMFIMRUupDbgppOWUgC5Y+dCSNEFkzp8tmJVe8VYMwCuV
IrAAUbG3OXOHNcKVl0xxWkaALYMit1jmsGxyt7pI0dDjNZZp7dXjk5By2eMl0/GVEcyDDKEDCMOI
6hD7+EcBqMTHKxVOKCDc9Tv6KYg1FSnu/38blgOuhz93vCLlfh5SUwqtHWI3yqOu2DfXO17vgy8Q
od31Z/r4AHN+XvEviOv6c3Il7lwf8D/f/jz/39/YLDaGd/h//hV//8i/r8j1Ds7Q/94SQfvfuA3h
AkenNTk+1H99ffW/f8j11YwreOjnhesrmOh61+aKK7p++/fJr9/+PMv1O2AdgI8kB+nBlx+RArl5
RVcdyAgxDr0OYE33EpKK1Xch2oe/3/3chmkFs8rPzykiK7pq//ee1+8itVL/3NZB9MI/bu2vt/99
hutv/z7457V+HvfP09iakvXokU58B330IBl0nbohuv35QxrSf5f19bn+59uq41jFrMTfc31ykkqi
rTHZz9lfSiEMja03iNsr1/n6JVXU5/j/QqB/bvu5y/W7sndPblb6239uvz7+etv1SX5+XKhC2fsQ
z3L97c8vfl7s57brXfIrou2/nut62z9Pc/2RAIpmpSsCFR2Q3c/z/f13rz9fX64c6nRZ//M0f+/0
X097fUy2+FDjhnrnVE5/0wF22eiWRtq6+tENE8Zo6ss/P4qpJ4n5n1+P0GYXaA++6rgI6OHXB/18
+ec2UcmQQDvLXv+8wj8v8/PYf17qv+6n+yF/089zoS9sbtqb5Xrz9QFWPTID/OdJ/+f3/7zI9cd/
f635pCzPgCH/8y34r7/rP5/mesefv/V6n+ttMQqyYHTNbxz51hqdLzJCnRHaqhx7Rh96Ybb9XdSP
yfbvcjGaL5rd5eFyjo36+boaVIq+GadVdYDQ4QI6Vd2HIjCyTKOlyJbNMTV1EcuIHtE/e1wHO6a/
7XFGhnS01Xd061qLLbZDDJSe2UA964uR0ToTXvEkSFYEMJ3uYKs+NUNCyxHs0solVGI1daj/Bifa
1qG87fTqbC9cOMKBmrkr5ru5Jp4oDDdAbICGpj17D+aw9AAbJdedN8IjrqSEirkrdPHl59OTXgOy
jhtEEcVUIS5q7dWshyr0iiopys5FRYpWm0BxLpc6PjmooM6RmsNUZscUpLgUOloAhtj2BpwNggBK
YabodWCBSL6vm+EwiRkq17iIewt2+B4s2Mp02K5O7iulCVubPtORsFPoGF4XbYEqUokxA5cFW33e
0w1xZHRs0lvL0J01Mx8tCLWeWS79GEwtCP2XZ9PKD2Vdn1Hp1lDLrPdmbG7IbMqxrMsksLm2U6Gc
4oiJVBrTdmPHXpEcfZjj4URXgj1GShtQE1W3iVJ9JUymACGu4e3Y8N7ZvbknCjV+ipgh4gwH9xpi
8a/ZmHfefJvJ6Q8JTcXZk/47M3XGo9I/RXNG2lPO85SpuNHretoxOzsZksT03EzZt7TxayP/pCEF
pBBUBNNie7sQI7ZW9/veYPyttd4usRzeaYt2et2NVkBt/EItOW27RkCN6rsvN7krIob26AJ5rEMr
eWeSF/hgaBGqllGjMocM7IbZRyf9GKAqwqaagDGECHG7hcdNCGKfbz00GoFh8Y9H6Br3mXc/JT5R
Hx1/9LSg+YywAtyIkg+63pqEOBGUo5srL/IEYwPOpd5gZx9rf3ri6TbtdFZHkJE6/TmPl29G2JTJ
HeOBxvroNTe8VMbwuyE2YW1w+q2RAUJqmZHKxTHACAtOO/sp98SYgnhnvCFW100b4kK3ppVpO2Km
0Tv3pE7TkGWGY/SvYZIh5idYAc2aRD2I8dHjtRyUZJuyh6s9THK+aQcbHZ22Baoe3s96v1oa71ed
l9YqEtHnLLVt72naetSpy3TzTD8hPsYlVi4//tKU8rWaCOPUp+XNb2YCqqy9rn27Phl9RmImB1MX
xdpPxf3Sh9jM55xwPPk06x7+NP8EZpxAM43OayZb6LbZ76zRh+3SUBjTeKy3mvdyZdHZKQFRbV4O
CvNCL0SrTgun9HrsR5riun4bTXQnACQcBvFpNxZlD8i7YGgfu6x5RkwPXYNOpePX73ovL8zQMKOC
1817+VKJ0FxbXUpnPBR40DNS8xZ9EisIJiHyKcYdqRvDpoRfIRv9wUmtF41AbQvbWp6zR+qKRmzK
FE6Qp0fkkg573URwmefza+TLzzBqWqbG1Ve6vC1GRvQi6lCRkJfWGbAc4meJ++BYJr2+HY++vhWO
9D/7afA2tKumGTFeSgb9ygmNPzhzN71w3tPRvqDLfCVQ92QZ3K3Qx7Mp0N/1i5UGEklLX3enEH0I
ral5lxF1s0qWMt7Pvxy5k2H+lJXDB8TleCP6+c5Ktc044Bl06CRikmDtthiEQXxBJDXQYG3HTcQx
sW6rAXVc+il5k1ZtjRAGm8UBZm8MM4spb88eMRbU7C5+n646mvW2LezwHjVKH4yhD1mUEbIzFRuz
xD9danQc8vxtjIZ8o/u5UsbTjui64rW2SS+wITPnU5ZsooxkDacluCSD3yJQ2QcQbF+c1LiXk2pO
v0pH5cIlGVZKBBGJ8QVr86tIjN9dQ04pDdf1IIglG9wCx8xAuVaEQCR1hDRezlQrnqM3HZXCVKDr
HOfqUaTNpenmdVHOp3qg0dnRsDKAoKyJ7wUsZNHANdpg0hz6mqK+ZW5FJKNjbUw3Yt8aTYdK56KA
ETxz6i16EdqjvRORt3xomaq7nYt5KK/gfNDYMt1D0zifXVIHYDjuYk/F/kJejeHyrqKw7zcDPNut
4403PZP1CDL6puGqGwxmiq59JPUT6AN9HK0HdWCX0yY0td9ew4AvlBMAR5PJwIhGyXV2TL2fLH3Z
uX1h7SrL2NnLeM7i8rmcxNbSc4ToMfKQucnfE5vDTKveyCxIb4gyiL2VXTcPaICfAMO/zEufb6y2
e4rb5Xc1Oa9Gha6G1nDhNHBMpvNCrGJGw1XvkLLqjnOuamQ05P7QNmIo41jdIQtRqMDVHxMNdwlK
tXem9h9+lD859XCaHMgXYkTgmu87K3/PJo4Jwkq3xkBtYMpTvCAimvG5iZamVlYbd4nWbsyW8xOS
MLA6dt2oD3NmfcnoILGH58G5+TH300fUMROEQfHceRVtgoSJb5H9Ht3k2WxUltbynTKklZG5W2Ry
GKziifkqEzlRPdS4SocEWIPMdL6Y8SOor35XLYkMMt0cNgWGV8uPPjuvO0QDthy6mySNElM69u53
Z3WwSbnCroYeCUNpMX4SyC00a1w1pSg3ofII9eV9FhEgpCOMCDBF7SbHP7wXHaHdDWPNamJMj0kt
WmuzVa3ihGuzZhybfGC/HCJot1xjr3TUTR0S0u1mx97+LQqMR2KEOjIMB1G/JnXWwMDIX/xWO7Ly
PSZtWJPx7fLWRxe9pkywjV2fjvupIl53TwrlFo64zSKBVCLBcrUaGRN+xDODwcGtL4mn1AsgXkQ3
A/7xT1lVPeaDiZrBKDGpcPaOXvid59NNlY32upzaV1QhJ8Pv7wYPbMEw3td99GEXClji04ZKx/zd
9X30B5g918QlRyvToje8cGxklgDHQzOmaXWwTv0UeKY4cUrurGFeDrAQw6q44A1AbYMZCM8Mp8vw
6vS05Zbcm6CSVrd5SoMElw/vpoWe0yyip8rJv2tlXCn6fER6DXWERvy+jZmqIOhxcS3gMUB3Xkby
iHQL+M8QfmCD2bDkGlvgClu3k2ez9c99VWcbUmUdLU/wfDFaNzV0BVioiwx1qhe5xMgtNk1+kzfZ
5W10XRwEBSqrzWC4/qrDw06fhclq8YieGr5FhpgJDfWKUKbkoZdBHzr9Exc4Ksl7/0tMw3Aiu3EN
LNree2H/pFkzuzl/+EDzu4IeTyjvOHy0nb+NpMdUIwH94qsUGZo0LVORvILUg2yek4cirEET2ESM
z5j1IUgtsn2xSO/gLfkrYUgExiHNkTU6cGrjeeT0rCQXw+Rk4ceS0XgLJpXDpUkedJafTUeCODqG
jDFhc4qS6g/J37THdcblmfkcdt4FwckvfUKVssAinHVMQmECiNEtz0PUHB2KxYgmm/SjCyUIYSf2
2UiyF2rtF88x67Ud6eijjek3XSmGLZ6cLh4Z2qEzbzJvIFaRgBTXudeilPa40yDdJhi+HtdOS+/W
lgXTJuAiK8ujBnNyoExR8kdufas/2pXerpi7ayt9Gp/tagx0w54orDSurS77YGe4w4bKsFfL7kx6
48xcf9ESK3eM2W6B1TPFXGK5Q5drdsy3da98RkH0i50yWcYZtNRYZ+LvctBof4zQ+EwqIjkdpoNJ
3B9r61LUwgJNi5g4LyhEFztCcEc+jI8pJ13sczv4T4U2fDPaMX1Cm0lQR/K+mXFKr7AaBb2M7lJp
WYhImvepJV2zXB4Wk+aMrD8aS0Ot6iMag6T0XFtIRqc6fPZGBLSNiKg7MeWjlcUA7qHlIOM8RJzC
eGXZS2deJaX9mQ7kXcuR4NuIUGbLnJ8MgXkp5QyMeYczK4mU5OzbRlCyyUETs0eMiRRMnOljmVS+
4nPucpYWxdgEBflcK2sEFDkV51nFu7NJgvA0d+cus181GAMWNjLkqvLN6I4EDjhiYgxga49WZW2l
xXaMRarCGOjhA51fPOXdHcOgzjIWNs08mnH3LmPzl+Fo8zY05KOYw2Du9XQ9RzkYzpaK0PY5+itt
9gMKk4gzJKOgMrlYIOmrMvOPybhiRfzMN0Pt67q5ShrbWM+GuE9Q16/ixiW2kNm95nOUuLbxaXse
mPiSaWJWHUxj3MvZgPts6A+N7SOd0n1ExSbWuQz4JA8IksTuNwiw9iBqGYwb5DciinR16VEHpPVa
95HwIO54S/Xm0Ib9UUOg2FSI/rq8fk5z4F+CuKWWOLqK+hkoKzN43WhggSnLX7qB3rlcaAW81dbX
jCSpLqCoMbDCJ9YN9245vrvd+DshV3lhqO0Y+gf6TjL9zDEDe9WswqnF1reMDAQ4eGrrUWbu/cAw
dDWnxVniWNKYUa6q1H9PbfQn6J+ewv5hsASDULbuoL5gtgs33DBUOue2dbJ0Jp9whgNnmTBqCPeW
JLejBCxBgpG4863x2ZDas/AHCNLx/IDDTW5AG9wXoYJdpuGBrdab5z949NoRmRQwbZgjr/s+pcCm
wHRcfEmpAT5+tG+Qja1kO5DxHKMfwvWcPzc4QG9EGu45JtdtHZvBlOrsxCSCN/wGZaAZDp3nG/JZ
ELl3+PyiZAn8Ae9p6QZjI960PL/x2sHYhdO8q0BYVzLH9NK4A5Kq/nfcdJsZgiL1BZ5wCowREpzC
VUKvuBXZgUraPmhKeSIT8hwq6fAyQEpzX8P34b+VjYkGz0u/Zjd+IzMiAFxa4GsZiCf2DURX8yvQ
zZxIyl0OhmRVyhI2Ha4WJ2W0Zw1vWcmEPWTauQlTPjXfaVU214jbUcfC6e65W6rEV072PE1cve0K
QWs9UnJI0oB8ryPAOh5KREL+jUUKfehGkPvqSx/FWzOzE0yv07HOjF+AIPZhnA5s2tAjN/3vZJyf
M1RsW63y/VXDGQ+RzWVv6HMqjSNo4Hnr57hV5yRC69k3TL5A92tVGIFyDCziilfkCjIYCOmFJMlX
FeYn4aJpYgtGdnNo1xCIYPRMFfhb6uxVWxlfo4mpI3/WmV3vEL59uKhZ3GWif+IXh8ysvypmQFu3
yr/I2f2koh63jRFfFoXWbviy7tT8Xiy3LWHt7t3E1ZRT8YJT+TMxwq1hyz8gWS6hj88rYY3S3TYo
pPsCf+o4t8S2LA27+Mpsb2VLnicfFl68eyRBxk5TrfC4nk+5LXoI8uWwTRAwOgybV3U9vnCOogaB
uqiWQydoo3nH41bEhUSbLI0Pei6e8aBqm4Tp3wskyRB9cXjfx1/+9Np45iv6mSe3GKg2oa7Y6CzW
XRgmK0QdKJLQUrrsFih4OTfR7FbNrmmdrfkuHAP/h/kyFYPGG9o+VLx5NAXNey3PZqLIzTcJ90OP
RrlZ0GrxyfjRCQvBU7Q4e13p3qwo7iiFV1QADkcWH4eB5gx0XUEfDtejNO78OLqvv1l4wwgxX2Oe
CDG+zy12ak4L0zodGyQE4i1uO5CHRnWx8/FpQqcAGzC5S115Mn10ZB4zWYsx7IZN4GnE5j3N5qP+
iZT608W53AkOzMx+cWPn0XBgekfJOQaml/VYUPL5pms5W0h7QzSy70zxNvT2L81FEsL/dcBUtcWN
q7C5XP/dJTFXwpCHZrhkjXPuWACIMiZwvNffQ7V59bTotAAxbcjGzgxH5ZV1v+tmUlqBl5zYN2y6
yLVGgDpCEKdWhBwtVDFDWfn7ReCmspkgV2H/q7TkfQ37ED6AzZ5meHRBTSKy6NYMKaipFNaLiSV/
mKZtrCL9pgAA8CcM0t/T6jfgv31qZyTUxluR2V+x19KnaknAsXI92k7JzpjrS+ZkihybH2o54ScR
ddBU9memk2xrMIn17SQgsKon3N78FYflfZvYAX/CEXaWCw2hW8hK06DfZA7SjQT8xWg+hL2GOyP8
s5Tak6E8azh2nrTsQ6JxsBeD2HJRU3MZaDuLemP2+m936A+GD1h9BGxSldlXH6o3O84/Zl2+ZiVW
ldLEaUyw09pLxsucjecqTR6xUHxSQnwKJXN2K7m16/ljqKORLE4u5FrhA2JcKnLdDRd583DtVE5E
RKsw95nWrEiMG1TrdBPiD1L/EjVTPRV5dEQF/VB4I6lCQntfovEkGv8m9suzwRIOFGXXVxUSg9FA
VdMHyZi8JXlrrf80dv3bNvNfYV2HFPDVfaE1KyRsLC4O7pgQ84fTHJdyDEJsrw4dvTzT66OZF4+I
IVcliVFGifplHrEwxXr4mqaoYu0B8ssyusdkITpK1IjptSraOU1JTu26X6Z05bpJtl0iFQ1ZfjpW
84F0/FYWoRckHKecIa+4HdxAGzZ+WZ2TwYt2Rpuu3XGIAldTCP3logHEK3MJZtI2A1JWCa6SEFrs
HCIaZxcqSrm3JQpzpaeePCx26p+qTf9hgqioME3syqnoOIrLs5m/QJDZxHl118b9WyzRvqpDkBA7
wKSUR9vI4UChl3/B7rejI/4Wuv2Fzu1tSOw4uwRjZHXSAzutj7lVPPax8V5MDslnfUxZO9Y7j8S0
2FL07jJ5RL3AdVjQlKF5XO/ZjT32c/FW9+lvdr9PI7EZBxc/iFku4QaCwJtdn9o6fKc8GA5xTIkS
0qg/aZ4VtOio1ojtM1BMxr7ViC4SKYT31GiiUzFrp8qttQt7zdepoLe7DO62rZNyg9JiZE+PEAdD
DZ1xK8/2ZXsuK40BAU8Aw0r7zb53NQ/yyUpCbz8t2qVmV36IiowmphfdyGRk00hInwm/eV2niO7r
2d7NXaHfaDla5mZpIiYRLhs1qPi7ItR38+w3BxsYL9IJ3yNyzCwetJnYnAQyx+7649/bwmKfcl4y
vtm4eUIeZ1kbXKt6m218Ue3y2NtE5fTmWcmZwc+wdVw8VY0/HyqX9E7hKXCgDhfbATZgDtqe/2e7
6BSqA9kEbaEXa7Y2L0vedjtJhd6OXMNkSwMy6R+Jof4cehBQicPVZ9HGg6VLf+eGf1x3BvaSMxpq
6BsvXSORS6Ii6PCmaANZw5VJae+M+jduYE4aKuwiDH+ZqQU2x6GFDlXJ8rHIxwIJFlFGF6rPG5wj
qnmuIdr09m7o/o59A/MLJOGZRTgcwoO5JCdh0bHqfePVzy4DUgQ8wudGvVyiJjCmozcIRD+AX754
FkQMr9xb+G/Wck5Pi3Aeivq2TsEwoKx5LCMc7hiZDm1t0dJ0b/EwrlrX+2on2+ViCMnLzu9TNTrw
tYK24dQeLRGNuCBMheotZ1KF+ptBontsogZA4YxkDaEbp7V5KKX1TdwJuzf4KejEmyymE+qEih5b
dxxZprsyZox3IKRu21S+TUVHOTSl2BrN4s+YLN25z/pdRHtb2OyUTQjBvBdAWHBVBX4s3pLZPfvR
H1RQ6REKNF4ENpx14hHkp6WPxfgSmthSpMceLY6Qx1ZYvwGIoxKuUGb4YOUBuY4rGDK7FH75a+az
WmdQ7O2MFgs0KHunJ0droPviSOvCHvvJEcVrV3h5oLUKP6yDoIg0WGGe8Te0IkWRyYcYsWkXe4vO
IU0qdJq0PTH+LjmzEizNtdaQdO9cJjvLdiiD1mlnHE1mYVvhOZ8LhsRipFUZSoYrMuJRZLWyEZrY
w2kmhKUyB2vqOHoQLvJJzysKVbPBWQzpZ2XSsLLrryxt7lq/HPf5rNxFOZ4Rwzr0RU8EYMRgqlto
PpHF+znQ5ONqU2mYTemY5VV8iFKpCmjj3Xbwv9KtjABRT+2dKNAsjQbyNjV6Cj8aOiwYlzRq155I
jxnTIIbKKIemRzFyH4J5ATJHs3MQmr+TF6kpBE0x1AQ92i01P2MPR47Q8hs6fskyjMzLOGB80MAw
OEhTobxbTW023DcFQ6DO7vhoxupIX/4c2XAVBvo2U44ceaStSS1VH1KJhYbd1C5uLLADQyLOPWN3
HKUsYq7h4rFJzqUlbv3aMneWGMgumKvD0qQYNLIyiA0LJF/ExSGKrO440m/PPCwNaTa9OCU+UNE/
MzXj8y8XYHN0ZMOkS0lIpK3OvpU8R/SFrUnShTDb9diUyal3mZ82LU372py0I9mljFp8YIE9ck82
EG++XwalrerPqrePizzYGStpnlQvpbOYezxnKUtYNd9YnZoJkSy8GvQC35abAUm1cntVDbTVrJjD
QhsJMGXeWPScaGyzHPulyLGNuXoZgjNdlwaUCHus8c1yinY1kTBOeJtPvEQ2cwqbeWuvLcsyUdE1
J/y1r73DexvqvQNlL0NDw2m/KaaX1uE/bmxe0sgwmMFcZlljJON48tX2bTj/GL49mpLEgd0LWigc
UQy6+VSCOOugPIJECKDQE7k0b82GJVRXVZbLrCdwPJTgaST3Fhv3ldAKLTAGq9wxLDZju9ySpgJ9
RPJ6zadwrP6hMMJApvMrOIZTLV0JNSGt0FNirSBHBRs8AAHyXbmT9scqNN4BO/pVm86wcb3hJmKG
SuPQN/wWgAVtc6f+MoihWeNOuJPKqeuF3kseSxLdopL8haauVz0aVOKomv1QHtuSI9kOcU1xIkFm
qc/W3LPcTKVxcA2cnZQVNsecVetfU2R/CuOPnJavoWzu/ToNbLu5WzqHkEPSaEUXfqLd49GW4WDo
fgohSxG+yZKZU/E42igvIzNmB/9UGsugi7V3v7U8pAqtWLPeISmwNDfIF+93nFnMdBh7rVHGUmss
1CIzFSv72p1RsVYWxGpvuGyTIhXONw5WnFXC1scqB4rZqJq2Wq3tiBZ47LVcbFvvzrA0CkMxv8gJ
QFUn6ApP7f/h7Mx660aybP1XCvV8WZdDcGp01cOZR822bL0QtiRzniI4BPnr70dl3a60s5HVaCBh
SEoNPDxkMPbea33rUzcwEfFGfHdxpcAAheB1dEFoVBFfE9V9LTxGZM4PUhjvAqp9imCeisOgn4VN
OdDjV1slocGe/SBrN7mNa1wJtcPYgL3KqNDz1sNX4BFouqNr3ucD6X1vI8lI7DZowQ+x8dTRFKjt
IiQMpvJofjifhojyMCu6cosW5JtB6S4TfzprPxVHCN/3hmiA0LjQbfyZYIU6pH9N7Fu3ghpH87+p
3k1n/N4RnLEvvfFgsfbs86qG9Vl8x1Ee8bOYS4yAytj25QOvKOOqwlckG7fYJw4Yz7nd5EZ2KE3Y
QjJy7loVZqcaXfKajMGYk7yamvDMdUTiVovXJunG8abBmiUkQhYNOivpv01TfcsTNmMX7KwwlaQw
USt0IM1uymp1wVlG1z/Mmjtzbt4yhRakS7JH2wyJVmtpvSa1C6GvpXGCga6/rbx1Whqv9NrHFyM+
MH1Fxm6Im0ExZpt19er78EF9EhdzqW7axZmTWea8j6Ha3abLPy7dt9II/dPHl/CpvA4unQdSA3m1
KngCXKAPJQJxMrbtBW+a7wIDWrsnh2nTtKzDUWM9ZX2acR2Yz6pJxo1l2/46dg6Bh2dMzOFznCZA
ZSQ97VqV41ZGFDLlOLMXWkldt8dWq6fBb+a9jQFpOwBT0rmImR0znYMF0u65eXARB1iUugDvr8Uk
ji0ca6yHyp7KK6+3jlT9zdAEDwWcb7Oa8as2lrzpwq5Z5SlISn4eAbzRMd5ox+xWRhNNftqMOAq/
j70Fk9RnLJ/11mfHa33UHS9NW0V7UuTZCoEuk/5tyURsg4UdOTHK+agxdgMjVqsw1KYGWpZh2oq8
AWt4fcplr3dl2QIPi26Akl1jj1qFsgwdbAMv1sjpx1joocOmYZOj31lygbH5wZ3lyPu2z2nDeJA4
JuafgudSXHRUAngzo+Eui3CNp64zbLqqjAkeA//WWgHJJgPew+6z7lCaCcl2Y4lF9BVWfMeZ34QO
DtKBzpr98D0uUCLZX4m5QV7jd+z9DFT/1RSfR6f5JHPEFB0Xl62edK7OoUThg09zi878k5XDNfBD
8SoGiU/esUDLhbZDQJZ/sclmKpi/bIfYO4ZIfkjO1p+sGQtf3JCIUtScAF+8wQ3Y94mxxilS7HQU
ZJsxK54gRDA39XHyIyNHTjfdDg7TA1dEX5M7FCisKutonLe93W2MQV4BjxETVfXHaYhuAf8D9acX
kVsaqY7P78QG9VxW7ruc9VWAN2CXukmi5IwhuVpxdRoIgtSSx8fVvezOmKPcelmCpTtXGDYH59C6
3dGCmNSX+tGYZuvaowWyG5fHQHqAS+GyeXfe7dwBZwwrwqi7mT5XzsOA82YDL28RPckgOXfM0ui5
fbNF113Qf7LaB9PO6Lpwo+Aoh4J46zK9L2q4fDFrfS33SlhHbyh4lANI3hZW80LSKNY6jV3JNt5j
t/+Wi/x7B1GZq9/ejy3vi0jHNT6ofOfNClwtTcgsK7cGyUZsW/Hz2TVIEIGLjQ4DE1uX0zygWUb4
xAp7yrrsE+//g/9dNgCZYvoFtGlp+qsQxP1IWeXG71rpB2X7703RPQeTemQKAYWUNAtOesfcGXdZ
G1EOCGtR7zBHNfBcewK8kZmEwaov55aS32Tq7EfOuWmt71Y0glmq0Ikt06yqixG+kJwOx6A5Dto7
D/I0OdPe5w6qUO+VLNyRRwZAn/6QNk5sWNZ6XwNqHiPc8/K98tUzEUp0o6v6thU7K+LJyZpewK87
lGK4aoASeGdHhifbPkiR1Jmi2cVsVNvGL7buYnNh8Xnz7XcGmsE2mcOrRpK2qSzxWpTxPWbh5ARD
6KTd+cNQfm0AhLFxLy8eoMC8ast9N7lEQJT0yjoaP33l7a2RXBDVNe0uVu0DPrCt6dbc/rk4SYrS
uGuJ6OhBD5Rh27HCYyTL3hOIa5gWuiOxHLxucIrCo4vD9pYizIu3xjRigUjCM52NtVbV8hwk6Un7
1VPSyDunJ+wbqAOHkW5GfLSbgG75WtLz8wDmrlrG5et0gqHnO/kl89r7GNbtytYNEyvNEEOXGc2q
Yt92BoCS5rabyYaqymGHawK8Ws6mrFEHUpHYt9ITTkkdXHW62gbJfE3hV6+jpK22JlHycUAMSWwi
VEdxZAFg3MKveU4pFguN32VQbAG6GA4cm34AEG8xA702A6wQxgb5JpP9zevaW4JBDiW5LNvOYr9L
CqBHP8gx1lVRw9oe77rY+d6Ic+ywaup09BmH/QjRONTChVg5hO/+1H2j+SXa4DMTlL2uYmYl+dmh
KE1ithE6tm/9TN+SNHibjj1qD+vYxAV5O7QHvNK70zZmONpTct+Q6wFXBrSZtJ+VhnfT0jB1SzAr
HZmFYeXdVLPzGDnZg2BN2QV+v8/lvA8b6xTxJBdBtu5rBmQeyKQsoxuJBS7DImG32tkgo+SzIGaz
06CLUfCMza48pjWo6sHa+V3HroRmY1gRVtYYxUVo+Uba2FuumFWQPG61D0Xb99w0E1aY+gu6+7dU
u+/9UG8jSOeOWTR709DMyyZAhi1Vu5d8pyXLwB4DGc0z49ap56fE9T9nvj6YtnPElNlujM6+pKOx
4GXR6PQ8EF2F1/byAy31tjUbHhhKrodQ7NyWJ6w5fkeyflfk34WzAA7yI03deyxh5Gl29fMchRsJ
+gCrk/UprCVqpPBr0uM6Z9J5McAkrBDakXpe6otbBo94rWhwl8EnUw6XPqpvP1D+//dV/0f8Xt/9
hsFX//hPPn+tm0mSsdH98uk/nuqS//5z+Zn/+p6ff+If1/RVorz/0f3pd+3f65tv5bv69Zt++s38
9X8e3eZb9+2nT7YfeQX3/bucHt5VX3QfR8HrWL7zf/o///L+P0o98LxAfJyq387U8hf++ZPLS/j7
X59T9VpXeFV+Sj747af+mXwQeH8LGM245B64wW9BBX8Z31X3978aof03uMueHYYCo5HvucQbVEgH
k7//Vfh/MwHsicDi/9i+73AY/0w+EDahCI5PLK8nbDMIOcL/fwZ+eif/9c7+hfHVXZ1Wnfr7Xy3n
r7/PPRBBGLq+65gAQ/h1ludwDM3rt4e0ipfv/j+2ZSY5JCvv/JEP50edvqXgdK1KHtxWo8sDC42T
O1s11kxFHWNvr8xpmxIxt+/FeP3d6fvn4f10OOZ/czi+7ZkkIbg0gyxe9+8PJ+ekNHZTumfHtQOo
OkkD5v51mPzm1qy+hU2EoiQoO7YieMFgsJz+/O8vKQ//SoH47Wz4wuPsomAii2I5vN+djRD5BDs3
X5yljr7W+P0fXXLjvI7leTSp3Eevg6jQ0A5yscX/+d+2llP9yx/nUuFacV2Giab45bXLZEziPrfI
bi1H91sdTfl+2czD6ScyS6b2k5HF57lc5bU/n4wse/PKD2sjedxKdHtHsUzCh4bwNar58G8OjrSP
PxycRe8WdZNJlOnHwf/uzIxtPpCiK8UZvBY9TdV+dYu22bUE1+5KldKyUXQFYwGrjBC7jZGW+6KP
SVEc7McCxQbNGLwHOtj9+XGJ4I/Hxd1ghTamycALlvv19++YJtC49HUqzgnM533ckmHHfgL9bxT+
MPM8/oRSe+/YhbHJZoEJoRjcExA698SNyHTpoDJhHxyFJ6Jop/M0df4OBjPucwgut6ZF3uKwERrh
slOzOE8+80AvTq3z6Ok3L5EehOavmJf8Ax5xmm/kdCRpXL94XfjJyGzxQFlzx02WX0NCas0us+49
MyMP1m5gr0/3fRz9UJWQ9xHCTnrcgXNMMv+r4dnPpl2Flz8/W9bPKSfL9e2Rl+J5IDl8z0dp8PPZ
yqwk6os4wgcJOAWYpxIbz7Xwj3Ia0acscwDd4gqokYEElXwFEwcO6395IJbFymNxp3ND/XKjxRlP
WtJdxdkNuvHUm9ADkH0/zL3eN3b3OM0AlJtJnWGSHcFLHhG966c/Pxl/vHLI2iJAxiV7Efeya/98
LtIOU7HHo/o8EBVp2Afw7nTO++mItvNOpNmO9+jfLW9/XG35m55tLe8Ddgf7l6vVHMhv6OxlbGy6
B003aGMo+7GOg7s6KgHOh+Z8XuIq7c4iOW32ryZ+JbmM/dme/ptbx/7jeuOZzhLgAu+SNyL45WII
KJqH2bCcc5136MlGh+E9UHq8GCQXhA9mML26PvvMsvJRbKcjVv+humIhnI/IPtMNfD7KPyBShPK6
7mkMpgKkYfHg4ME41lik6ApjAg26GguLmnY5O3vXIqmN261f/fmb+ZHP8/Pi6ZmC5ximJz6wf72y
I9tiwu3l4jyKqT7jBYpupYSj6Oqk3OsMJ3sUBpfGoPNMV1ccC+UCFpi8F6du2gcF1mtsTPDYfV6x
h2TS6owk1tdNMhz70TnTAzJuChWTkZyEG4Zu5Kv2+UStEYNU9Rm+dMSmIMdW6T4LlTz8+cvz/7DK
8aIEKkH25a7vm7/cLnkRotHP2cSj5WkP2miYRZgc7lj19Zldah9jjvrzP2kt1/+vZ9SDPOZaILgd
+9f7QzeBhHnSOufUDTWxR/F016Tyzmpa6hUXbH9Ievme1IDg/PFPsICc3/K2Kv/NQ9n6+dnDg14I
MzRpoLBD8f94pzZJVxdt2xinLmK+iUnpEW1LQfUboybQqd7bY2bumoDRFEYj52orxZOQKd4hsFUP
3YOAo1jGjxUN0H/z0HZ/XlGXY/MDdmOO53FLC2fZw/3++dPkM604C9VVGwKvMwp/a7ldts6HEsR3
HJLm2mflAt65khWszqDCNg0igNvluRKPhb21W99cEb0OHdmlUIR1tYz0nZ0VtrRlXMJpai7jqnL9
gx4DqI5MMdJYhVtt84Pw6gRjxuisrd696JaONHnV1k2Qeu0BDlZICnZ0b6J+beIghKPr4lhoiF3M
AhPZhWmieCYXOE/KdF/miGIknT22R7TN59TeZMRVWOCZD8C6zbvxkFp1ff7z64y38OcrzWXr6/MM
58YNTcfx2P39fA6rQJPyXjriFMcWw0DX+7TkfdJQ8oydV5W3ZPeOPLSB52ZGh1KcY1/XEDjW7NCQ
O0cyhwKV8RxpTcrslM71Ct0UgClnorCigVKQdX1KuzGjty9eSlEe5wzjDwgwhPqwGU5T5jmnEB2y
Hhc2aQ6zHr00+c8aCgUyjVMVqGw/euNNG2fYe2I4SZ7hq1MiCLWSIdnbM1MQzAFawqXGpAI2NcRx
/fG5zgoHdPNCWJGoHdaNHwS7aAa/gWXxiIgAhkLj1Oc0cdArpTI8jfoA8mm6qcZ5FxV9ebbhi2Bg
o8/B9oBLaMQ+QEW8nqfgwLqR3nudY+xbJwP7Vj0XTT4cMSU/1IH7wLoG74ZtkSwG6DF6OxWJekxs
6lAAeXDFWgMylMeoKnchuJmluOtYQ29Ho6s32C6gEprNeGT/v28z0g1KFcAVd2N/mzsF2AFYYZcu
RggP2BleKDzkE71/hpNzAU1Lw9AxCdgGRGstMeZffJOBZorBaO0MZMrxEH4sipesyr447qGYrRQo
G8Nhf0j1RREohczGfK6HGNSD5SJY6IslYxzx0NKSqq2o3iu/qHBrMjbsysE57WrUmIwSGIS4w03a
O6jCwozWTT2cK6mwJIb+4xjPIXrzaNciQ9mHYNBP0zx9oqM1XhivHGzXTI5m6b1XOgBxlITttvAV
oucaXwfyeCz9CZ2ZAeAjhNP04ODqfsmr6VagSCCAZ3jwbd7z0WEj3/UPXj7kl6ioMIq6UbVtM5BB
OSIs+L1w1a1IwsRk41GWcj9qrzumQVvQOCp+KE/FD8YQ/YhMZoDQWsrtkJBYpbuOzaxbzNeK7Kgm
JDKNtSbFe3GDvXFa2eDhv4wNuresurYZSqUoEc2ejWq/ziMfrXwxEGIxTfKpH3p6+cQGGNHaCdT0
EJQJ6RWgYgxmZQ4qARiLJHZ5XNZHjAlyDavR2gY4gtuZPlYBJIprzdnUeBc3ZBbYJMHBs0xslOlF
vhg2YmbiH1e4rACulBFXashHVhv9CFOpSLao30Iy6FYh2Ji7MahvWMnsTUOXcR+TXUEzBV4c4mRr
o9R3g1vjU+R8zarxIcxT+4ITBfkElfQexnN2HqsBiXOBNXZqH5UT72OyhO86r2PgrtCzZJAqQu89
hRC4dUsgH4jNLBhPQ30s4/msiNBFsJcldIyz+H7K2m8CYMoBPS7ov7j4FhEXwYIB+1KI9o4XSEJR
Jv1jZEffRBhN547cVkMM4zXuLRPzkBOsTd5VJhB9+hS7XGEVUDYLEbyIHoHlclVg8XnrLu48JA9w
jsxVE7DxJtlD3qoq38xeWZ4KWJPALn6Eo2Ugy1bQXZbmH6Cysp+/x2Y1nqADqK2bO4zyUvklNY8F
atJnYAkvqQU8fhk+evWSkAuzDPBXmF8j5C4jbvOTq/iDGlnRumtZAueWBkDeF1gzkQuZBu+WSQ+W
aJEEoJNvZBcS8z5LyuG9i6hoLQsFJSOsX0u2FOCv8xWOmeauQSp8HIL8Qo5QdKXbxjRjrh5NnUQ7
EhWPgzG/JC5CLOJJSQE3/OLYDhhr2+FFMt7sS7UPKxCn1EYypnOPZJv8qksaWIdJRdcs1OreCXfQ
fXH5dChRhCszbrtakRreUYbWtgUj/xB3fvzUWw6wm6L8JEWmL4gko8+tEO+xiXsIeGZOGc2RDFXv
3BcNnVTmouFnmm71jROxImV+gZMGpwUGM6M6pAwRtSzoKUbts2aHhoYhlgfZ9/pSDuETAc0p99uw
d7QlbhfwqhZAupnsoUJADvEUXzQpG5tSkALgx+ZNWodIMuMWb28W7yxBTV1q96hUaxyHzrpro3Yx
J5MzrFRwNearJCh+91GcVVTGO7tbJsJSYoWAn1HvZV/5yFnmgv3i46xQ72otWjAmUXqPJrmridaz
ysA94+a4qzrJKbPJaWPogmIvU0+0uUC5EVmwbfPwBWJb/VDOIQYw7GdbbxwRAtjaeR4E1DNmWlgv
WZwcIFaX0lbv86QIpBid4VhFkN4NqiGEO22/BUk4UjNskkRM25rWKheJfR8beDs9l1oiBPjHrZu7
ZLN0YttUxRNo2OLiqMs0SOMQ1m2/YYAdTySpNFSLjb5TAcIu0cTrREXupbGNT6EkFzAyFhjegozS
fUMZn0ue+dI3tghrchxGKPNIeD5p03du7THHLuBjZWzH8Eurpi9DkcqDLkW/t4nFwhQ0fIE6Nq8j
C2CeGZMGULVmdMhnJuPNUlwEYlRvAB8hqmGbOec1Zoxe0zVqRfWjJOh6Exiuc2kT/77z2vIW5zrT
ja5hLNoHl2Ho5D37cGa+pHBuQ0LSikYm50IJpumWrE9IExpfVyeAYeLoTFvXnJ0dUl6MQhXmmR36
xy1IXMCXk6a6dLqNCIHop7Nl7jTTVUPjQ7Y7rS+DzLJtl2WS97F32QfVVP+C/o3VBvLSBsbJ1cRH
poNdQA0aRhgae7OiJIbs4VOPD+PGq5nHWCGRNjV2qQHx7yoTSXecPAtM8lDchL18a21neklRkhed
jeIJKZ9WAvJC1t+oyANIBhaaMUd4k7U4kzOECgwfHHTpHS0vm9BXHv52tmN4IjeEwCz75Dw44CHU
jJEwfAXKXlhSQKQzp4x2pZNm16mg4bDCMeJuP/5i1ib9vvHwEufu1yK2xksWhaBTubg2s525eFbh
2fHktS/ovJ2SQPSumlwUqFWwjXovZzYGPMrxIOpqiZRDFsaOJ6O1HWdGJ12wgNrHowrEy1B5b02T
Ue4KEzBTBkklNL/nRpRSkpTJZjSGu6HsSL+TmuvfDneNdOQ2kvMFvMINEE4KFdF9tY3wiLCI8WoD
B6N5F6714oQ2d5eNyTLS2d7SKc8OQaceaLQYyi99nSeHIUf2D3N7pSzvQZda76LA9TZtlbx43nlp
hunEITcQ5gZVyg9d4eIa7PI7Q5hnl/xI3/R2XqrJnanLmE2cS6oHHjE5q0fNLbvFcg0lq3khJiQn
6QGY+VQOeAl1d8RrgOBUVIwtUIxEiXUVLXwsWHdXw0bGb1a7qrcYzzwNI1IdqZ3PpG7hJ+RtG7vp
xdW5t0sTfYTtTu6gi286HupvZjl9663s0E/WK0m7Ft7AxCweBzIxNwTdMjppBFPnz0afokHNw3Cd
ukReSsI7ChcDVI4ICx8WI2g8hJo3oxaKLXaI3apuCLLAKX8zDcRwjC1IxanI3bXTKKJAMiAesp3X
WM8FQ7DqfjBbpuFkcVgQTnFzW5ugWcMZQuI7Z6tEpjkp9u2l1ZBDcsjzKzViB6yKlt2vByGVBNnC
FAqKbn1TZ6LbAqv2IUtwKrrHvoHJX7TYGDYhOR3ETyAxUtYiox0LYC9DsRtmfbC8iX3v0FB7xMhp
3IZip1OHyc55yCIxNAYU0s1iPC/jMSJwCnGtlXVy3epoY6Uoxyn66i4d2csWCc4khufeDEj1Biju
V1LkXkoianbCw4fTIQtz3OrW8OW+jyCsDiELOpXahj0i/k+V9ptAWCsMFO9UvAeytrqtFBFBjVJ8
5sFwx170DWZ1zZrEkzv2G2hv47hBvHUfGCluByWwP7jtDtMaGhWLSJeqardk1uzYoSNkzUkfRETc
M96nYw8SpH2fXEoMp873LJvPMsIOQMLhynVKtpUxlqM6th/NhNWiLKFtz359Fhkh4qWTP1JVnOZR
1Vu/ASHCgWIWdibWMe8Q9k0KMG2J5FPMFoseKEGUvwWJ+z5ql2eGY/o7NWV49f0noK4TRDviPKIs
2pYleG8vji+m5bQ7p7NhUgQDORFldF82+U0ajA8Nm2DWj05QU4avg8FSOUja9Ix9iGXRyHDI5Ww9
4KXuozNCfzOZ2o/SeXPIgz07yPTbEnKJbNNh09o7HebMKj2gGHXNzrHm8aM6CAFW/92p7uYiWTjq
Bu57fxsb3hp6G/1d16nhUyMGrmssYBNzfwZAh9x+y4eRqXONhRxsMjHF7RagPgjEIF4RyPx1sF25
9rriErMRXEMLPFQ+Ak/hNj4rrU6e533XqhuSZwlAGsN4XQh1b9v8TgKH4X+GxtGNeBXK9MDSo8Ix
+HVAQ3PRSGJzCqp1n1RMfEme4xKiSF6g6311pbXYbmp9Ow2HKLMRPWUuUqQhIZcXyvWKSzfg/Oc3
ENxL7AGU4zBW/a0oxSlYJLmD9T3FF0nShtD6G+krPOpDdsoBZhyCw8haWDMvY5/vlhkBh6JfBfiu
mIo9CA9xYLPoV6IpwYgSe5cMJNMOA+w+L/xnx5JAM7BSS+tg4+LzveGbdL/g7H8zwpztSUcqxiIX
mPpNrMRZOSle8JSw33q2LqkEZ5aYECTAS5/EmIC3jT9XZvPDilmeezTQ2RhSDrvBuguKm5inXLTE
Y+ShdwdNAsdQAVuP9vQBWzqGPDN8IGpyUxCxe6EFOj6iIre21BZQ6EK6RM7cyiWLDGWfkWdbC4oF
+qS8XTtTuI5C8ULH00RsgaSXcUG0wRZSHKwYZRrUIBNiamVsCiSD67b1J3hGqb1HoPZOzLl19QjR
Q2CWnayUjfYm9HfmIL2VbdbeNiBc5Ibfk918fFToKrtJ4vLOmZL5+K+vqw7GgjFPFqtOnVJRmcHK
Irfxt08/vkZR0qBkWfTgjUNsYC9A02mFqmwoWoR5jpMjzaph57Qk0HTL1+TH1yYsd0mF66rWMr4Z
bYN0NWWe/DaJbz7+cf/rI8+JyHeMJ/TscfDJGb0vonCGQ4+VGHqKGkm9jo0LMx8+9ceWlHWXSwiZ
eGgxJ2jJEmnSAjnSrm76ZgUKpTwA+UGSnU04pfwBtYmRL8nE5gtVsd74QCR2IczOHDyHCaUmLZs3
VWUlJnWoWCoa7oPxEBKQxdNaQBc3jEXCyR4mQWsyKZ7fpuefeElgZXe9m5Osbqjr4k1Ihi7Di4nE
rWfzuvE948115WUWCTmYMf0xl8dM7vaPWRbf9kVi7kWdQP+xbmnKxOt0ppoLYb+sVkxp812a2agt
hukJbsu3KSV0lvLkR7+YJjzRcgMtPcbFkGu0yaZ06VITV8t72khfHhXRXA+BNVyU7SR3PTIgK02u
I1JnAqiDK96U4bKslCOSEZ7cMdvaKnPORgyJIoiViVKcarCeFeG+RRhAWAZNEQCWwjpW3ao5nW/Q
odR7HlLAqxxunoio9Ae3tw7CJlaPIto+KlO7BGDPb5NTJ49ML66+3SWXIGiNgwS0CNUpCm9Re1eu
kvdm7hNJzdYC8bvlP1ouD5MohrZkJCRmKrck3g5mbhEX4wH0ennI8ylkxe703q9CdjQIGp2kjU9k
HWdHdOdrAwcTK/SMF18l6V7aQ31n0ipbafKlSMCEC5RB5rfH5zJBP8R4w72A4Xv02vbWTQHA1xLB
but717H5iCXlkHELB3uemyOWs7vKVD4h6YF17yYPeRG0kH3S+HlQJYGVVvIdhSEiUZpuJDRsmhZe
qGGjp+du+VrjiwaYj0av0K2BOrKQh9r/lPkdy/uoZ5KrV/jh6h2WGUntncrHIjsWtqjPblK/ylaq
W0i36WEeApTGE09XGAwv4eB/nm0b2ZsklJqXTs5RaQ9breNTPTonNqo4IAJBAF0ovLOuAGFT3OYg
Wq7jdGfPjs/dOMZbRpLhKmw82CbKitZMBMkOdeX00LC97+Aan+u4hnNTYq3ShXvA8WFcgrZ6JON3
Fxp1SzoZz398peWlLumfxAOFDwHrzzjNvhmBnSKqDB6mUcgLgotPGEmss6Xh/Xv06E7NjKsdgf2D
5TjkVgTBpm4tsf4oPu0a+mw3eFc6RfFdr2JyXSpY9bkTt/uS/uG1MQfzWojMuioT7jPzWMIL1RKJ
/PHFj+8ZK3e4Bo8V/j1DeOo+WdKpxxFlVMoMmIYVW4D1iKFlwjF/j34I1VvmLpSvAihIj4TrUqN/
xALqEIBTimogIYZJAFFtdEeqeO8HT9AV5AkH6o0zg9upq3ratpQ/h3H0nmAjhodWltPGryWWrnje
NyOxXoHNDJxDZ65lj+axySifi8gm6iwnxkAlD8lsfTH1l2yMejRaxHGBGrwoE0Oi7+NImBpt4CuN
sHVWbD1ZsEzq0C0GJSflbuRoWeSIy4qziJ1dkB7GDOBbWcPsdVAQ+3gPRHVlnI+QN8USUYpw08vb
kIJsNeqpAIKRJ6+Ol2DEMIzplKWAZBIvBAdn2CeiJryjGX9uhh697fIP99EDYvBXYQSspIGGpW7S
apkXKmo/0rP/+AjYEz38JrMVQqOY3mkXE+lA0b8JHSJ7tO9N7MtdzkoR0NLEyUrWKIHL7MZOs6XS
8zAsQznqfqwcbl8bmyGwsKMA54K/BHNhqDIKDPongXPxlsB2k6XZJANtFybWsYRahyCzKI5KUoTY
k/c4jd6rin0XsMfH+mo9ja1292QJ3I8Sl55mud5qV9+mWUxPalglkeI0OwN48h4HJDJ8oCTOSPXf
Z6fEUezxHHBASf9etkIffUxABkAjFvPZ23ile8xzutFtXP9wZW6cWf0PdOFgT/RiYe7tSfDCM+U5
I5hHCVOhCT81s5/epzhgyAh670XrneqJI9auAfqsY3WkJFuZhYyvlocpoCkJ0MqMjF1WldWrElr2
gSo2hjywalk5V02KWSNpNeJ+WVxpNEFf7tAufljgzDz87AyAlcbCeNTSXDogiJxjD/QBzf0g7mLm
ZCHQBhpUIVG1+OinIwpC2BqEwvsDF3c2RcOqF9uegKkVLo981xdEltuYTKcxbxG10Aab7OlE2bnC
JDPfOdYRlIza0+Xfx55YIi1QNM59u/h3s5mIM7dLw22PTZI2iJfsSwCblkt8bMaexJyw0Fn+TGPT
cL6mlk0wTiGvnZDlsdDWhuEtsnoA0owUgnVSNt4WYA6tOdgQlE7SYxtKf9GPqXdwXbyZNInKwqeF
SzbrdtQlQQDNNz/HppDo+zmZxAH+4J0VN90e5Qx0xiq4SUscUbWd4II2CAGpx57wHMkYm9SBBmbd
lmYIfue03CSzSUIMiSAGPEB2deQWVI333oqy35F8c+9QZ1P4wNU3arJ5XEmUG1WPJQ6RG30tQ3Pc
thbsCpoDMVlXwJRq1iW4lDpFhAsLgLqaX8YwBUH4xm3q+wHs2M5qviua4QcvHAlfJrul9B5iMRSb
zo7epAenJsaXNkTASdj4vaToeVZGyOZaFIzSWp86KE38Ey45osrp8iZW+WjaQbyNvejrWEKoyIag
2mlJlwDXTUpHaQTEj2MMihKxBiamy8r5HMUxhiOIAI0zNYDTg3gD+sLa1GHKqkC1mqQY3PKIYaqD
b9losWVWutjO1O1KOfYNMfOfu8Rh4pHLh0z2r7PuuBRxfLJbaBk72enYnKMKnjjTvSCjKZKSvmJ+
mWVKCz8F9VvkkDEb5PBzCB3UqL2Njx/5TAHv6fE1bJYWBxPpzUhMaCZRVmM+Z5tOFlBm7pkI88Qr
NOIsa7pYtCgI03M+EVBY4DYqPrseyIGUndWqdNk0hw3u2xRE3CYvvPvZEC+TCd7EE4F9QlSIxU7U
W9wMck3fedxMEcphb+HHWsYPFwfjRkIr2HqTANkueloe1hkTnLNn+MoaP7VvSMS4PQL1ZkbK3ugO
5FiXIelGRbzLF98Whn0QJ2zA54FGBnigdpw/GWV9H87BPjRQN6tuNE9tM7TbRkz6bjDP2bKRpPkF
pTJNmZHS1WYQpyFuxFb2+P/YO7PtRrFt234ReamLxyuEhJBky1XYES8022FT1zVffzo4MhWZe++2
23k/+UACQhIhI7HWnGP0MTKFPw7FVkE7t50YegNgihmT6uAHUNbEmNV1zRb0SvW0qOYKqubvRtC2
TwShabd62C+WpOBObiDOaEMCzMuksVr7tX4aUn4TfKGM97JAP3kQGcST891jpaSkgals12UHhJbl
qan2uaU95ab5quPycM3JcKukBZ5TdBuLOv0OikeMiYyJRSYzfZKa9Daa+2PWKeMDASnk8OXt4wz/
8RiquXnClcH4St0OCoD7uQPtXxoMlEoQdJScFObBMrOjrJS5FiunaHTa+RPUWPoGXH+d9ETyL5xG
zHp5UnpCrwYP2hx9dAKAPCbNOJCK8UYjDnw/yeBZxDJ7z+eeKUbcNK4imFAdgLwGpSJ+kwNAfy3o
DTlPGrckgLxLsHhnynjJGXB5YU7lRbWei6XZ4cvBD2UsnrMBdwzNtcBlVPouF/xrir7rbTPLaBnN
cwPYzsiJbmsVWrPShSwlcZ8b2QjQleFKhLtI6h2YT0QyWRB4zQCHX14Sz0KpCfxVQVgwf8VNzxs9
akH+szC6d7USkz30irNGaM0Js4+LATo91CYuowIHBoFeyl6W0sFRNO7Q9JDweYalwWiiDNycp0OM
xIWXd7gnBtFsqFl10h5dzBv9aFjAcXVn8lu8V0wclZNelbbYEHMNRzsm5mi6yVIBnlQEw7Omehlp
JR2uUb0LpGyvK8xEsypBvFBvtYhft05l8EN2NqMttZKdANcDg15p30XWfVdroucHCkbH0dQdhKl2
U2XnXBuwRUxwRYwqwAAKKAyuFG1J+uFSSIigFXDT9cPJ2CmR/N3v+cuFiCNSDA3oDJIDpCfSwiKa
ohR0E61ND3PP1Q52GvU8VUjG0FQEt03cuH4lhJ7iFOChlviyeKzCb2UHT0NkKFLQubFFdKlOPwPo
qQz8cJ2gKwctD6SdDA/c7mfkUdasl0fw0cfEaHHR1y+1keX7fukNqiK2F82PP6cIRF45KG9YyEW3
M2dPxehN3SUItm0z7bHjp6d6scThI4TeTLjhQRAS4cGvQJJq25pQTDpCaEd0gxSL/GMhagRjqZ6A
EupbJCpLcAj6T9gFLklWOX+lW6IhtnjNuHmjnrHVsHaFzojonsF7DAfLmeistQ0ZIaFecoWGZLNT
Bo0x8LboK8CQIc3Bmq8TlFyYHYp+JlQC06JApiUuoFOyqY0zQTDCaIdJ0a0DQ3XkOrE8k4LxBRHV
o4gqbYkgv0kHVdiZLSO4WK78vQR2Q3+RxwyeDGOVE94JXjH+zizb5O5qEZVWa5+VmUtObCIZlPBi
ReClSBxebhvArUpr8LiB3vQpjiSmpfgce/qjUnOS67q2Uz1AQtuVp16vz33ltzuipY5qX6Q31QxO
ppklg8oBrrUWLTlYi5Hssh5bhBE0ITevScLOXz0ZE18V2CZPpdiVOwL5qJeLzZE8EnlboMvYar02
33RLqn0Ttx6hzkSMNLCGZ8uct6D/aapFHSCI0g3k1lWsSmaGKxAQwFCO1gNz17iG+WaA+OHCRna1
qOY3YUwHZYK7GxPy6EyxMV0GTWTQCcDQMbvqhGqhdXJ1vgh63jgKszAyNEuEDQbxNlajZjfEpE/7
Hmv0ppaNcdvGhM6Niul7Sf8ttvVGxAJTCDEhnCJZiyMKkrA3IHNWyk5WKbtPI52csqdnYmb9fYBU
8CGz5GNS87lVEKM8X7TscuxAN/TPER8fKXHgsMsZDEBgHYfRetLm+E3qQrJpQOeTQfP7Yt3X//2B
dR/G5Yo7gjICh0gERy1pRuN+9aJALrzY0IiLW1fXnesCS2VsN42OA6vO632BRNOvmtqL5bj2hFmC
wbRuX3fiTau9insXxP9ldT2y8bnOwpYme2YYzL8Hfi3gzC+Oz+XViMEmz5zbZAK/cKnXcU7hejrr
qpjl2QHvATeQvPSui6qfsPhct42JcWikx+9CHFZexT/PmzXxvh4mAgW1QtsLcrNfH7seIFa+zrS1
NO2GlszX2UoBkJXNeuLrghSU2jO6/tRXUcywnqwDUN8slo994OufZskEkcwvPNqqD1WC4VlbtqwE
7R4m29362LprMKGnNYH6APMp4xeUPCAIZcUhosLaUoSfs32hTBGBVLRZqyx41Wft5/r0ZPkjlaq5
JCQ+NkAJDHlkcCxYSB5Wld3/WXgepxIjzivo6HwbNW0dvbe/m3Ek2ELrJ/UfHDz/P319e81e//Up
f9p31D8Wi42oW6aM+tQ00Kb+su+Y5h8q4mnMB+ai8Fz107/sO4r2hygamgHnXlF11I3oeX/ZdxTx
DxmzDbYbHbO3qFjS/8q+8w/5qcrLmMpyGjjNZBHLyt+lk7FUymqjqIIL+sTa0WmlvjBbMCeHwkXm
KZEL5UK/pnO+0JVH5tiMsv1k+9tndvkSBf/NtvPvTmPRcFqcjWj+i/qa2gfFiGWsWJWEC06pbB4B
dLwZDSEOtJ+Cijtg1JREZyV0FlpGCduQHuF/UUn/Uyi8fBqk2SmKKiuINRG1//3ToB8ZN1av+C4d
HdqNwOCdSRLkw6Js643DMBQvie5f9Mh6SaEAAg9geCUtQct5LuwbpYc9EdGD/C+fjqr+XWqvcWKG
YulYmjAcSMiFl8/vN/cMjnGtkozadxkU5ZuMTPS9Gle3hBCbp8ygl4A0Z9wC/RC8eqa/ZUyUBUb8
I+WmajoYPz19VAxh+t7vQFKVhXWSxrQ+GQYhHL5JfT2fXXilF0De6mn6a5GWBqZFpjDbcjIJixoK
baE4j7dzFVEUE6Znv8rI6/Vrxuk0cc4BSWoEpIgfQmXqnnqnBfeVFnS2NTIrWOCqFIuEQyDln5Zv
jhT9uJPirHQa+tBGlZ59KW3Qi5Jz1HOfPotZ87MfqQDNVKD4Z+dnMZ4fzKL2d8L07gctXoC42I2t
YwSe3w/t3jTSgpl5fwxIdDOdgvh5m+6msquE6saIf1LYBY8/oItBcrVnfDxvlCqdjrk8PEIoiXdm
1+lOYx3BqtixLOcn2u46amrsCEioTZjt5Lsl8aEOc0Yw3BTIJVZ34M/hVh7MUHLTmNNKss+pErOD
UJILroTWR7v8QfJwPA/Rc6bpEwrMLtvOQQ9GgfTTZAYVPDSqZ5nobqLW3FP08/fVFH3kGUZwSock
UFafeEwuhRVcKgUvturLm7Gv7uIHdAJvg5Ex3O5z0mUL7J+Ma24TCK5zSYTg2OOKD7TJ1hRoJwYu
TzJT9ugW8d92FJQFKMJKLV9mv3ap1yDksbQHiRIBU5v40JMHDGeqZgYMqE3LhidThsosTMixBFJ8
vXKs3tDtkL52kWbjR2DMwo6xFqNWkhOtkSS2EtuHLSjiXTu2N0aSfkjqpKK3VQBWZLNhNwrTenHo
w21ufJfKh0iC3AxKJ7qNxbegJ9WPUTkR1aTvZWgDxVGEwjx8jKCWtJJxRdNYSyYeMTdxmaaEWXcg
xfLxTAUOYVPQKReVEQVBrfA1zSncjzWC4zjT36dAIp8rlgg4nIbPVJdVO5Emnya+QCcRVfNC0cn2
EjRK5j+BsY3VUjvnfn3SksHfRhXEglKSa9dKFa/oFI0QPLVDa8UCqQKl9nVVjIfOuy6yNtS2VRzB
S1oeELSKFM90dtYxRDkiswwa4okpwH0NK+gW0zBbt9dF2+VPVOYgIfx1yLqWrGOQZXF9YN133VzX
am2c97Ggud0SpJZDnkGqMqrPFNx1Z93XLVlX65oqzzTGp/SZwBZmeFSsckY4atEcrwdKwCbAhxn6
UtDKvXVBvxGRw7rKJYP3mI+UqZQg5eSy8q5fO7+W61ERY6PNPGBoXjfrv15p3Zz1zlSg8S1P/e1M
JnFRp0+S0zYicheGyl9neD03MxCY7Xy9z7p3Wk9+fXmwV5zYulqtp8tPCApFfGyqniIhiK2PDtM4
HVkuTyGQ3sg1p2iBTGAfUBe2axDmbRiYOyDFFyCH+wGbpwO1bVuP9eCFBBxFavMz62578ky/Yd48
5Znu5UiM74xq/kYi3icFLY/kCGJVNJR4qB6AxjLRc5W5mTd8L8QDGfAk1gaBeZPWteuLiAxo7jha
REYFWbL30IkoFSi3fiJa7lS1dzJejT1C1B+AtByjC5WN3tTqNlw4vFpQwk0w1Zswn/xTnv+QRPOM
WQcSTIwint9vCDRW+dH2BrpAvXZzBQKGL9fQPLQYgrEoPSC+jvZFX94Iox96BMEe1H6aH2WEw77Q
vDfGRAlJlZ06H0Y70woSDIPqLp9hnow+MTfIrLtNpIBjA82jbUVjEqDsllRKZ5T7snTw22VePIgN
/CaLHOsUvB7MObuOJtMxokzm53e+BbbxUfH9/V51FN1QSEWCMu/an4mB6EKP9HILOzDeysR9Ox3G
5JmIZbujUwEWH6hV03W7ik6Y2O4y4mXoE0ZA5YvxCQ3iorGV612/9F65wTVjqF2MOXAHvDK0ljRt
F3U/6yH7UOf5rRfrJ02oc4T2RuWivsPMya0uQFhxS8QLiMqAAbnYxRS1PhnvURxBn1ZAR8RBMaU2
3tjXZkTzZVAaskmULhxQKlDravmIu5ofY9EbG75hNZIB8qRR3cHIEGgwU+OOq03VQymmj9akF3MN
U5aoXpRl+BkVPUGV0lGrq5+SWQ67KTCdsroFUvMSUZPdygbAYaPqPJiZjjFEyrPeveZ9JB8lEzlN
lFajKxQC4ifYDL2a7RUJtXku6W9yVn3o4yiD2qkqB9YA0BArbXG8HSV9PKcmSlfIijezQMFp1gBu
yAI8aOwtuANh7IpcATKT38ZQDlKsuZMmn5J02jPEcMVZVLdc2Le6HE47MWC8qepB6crFTpKJxOj6
0QmmkPSBNhEuBaMZoCYfzMXNTeIH8y72ifZqhx9U9GbgwJhMgvAujbJ3vuKHXtPhNBu4lEoNsG+G
zil/8lsc6mFRP+rQF/p7TJ+OObb3mY/mQKjl17ovXQUtiCMgrN9EZviiRKWNTRaIZj6PxCbcxjO+
lKpHcCVzg6K4lliVadNpShHtBBdxCUjW5vteV+5pbLwMhP7aBm31Y+jHO6EPDFvWL4z80FYEjY3b
xBUiJr70/e7RImdQZgFhCLPyiTeCa0uGaAuviPKm5fQl6FSkIWMFZCe0ync1p8aBrL5F2o8Qq1pa
C0n0MFhgHiySxbcdddGzrpS3I9Zv7lBViNrDcqQANvSIb6X15My8mEZ1aXRUI6OAUG5KvuOjwlFq
fKtJ3qVbzHUoeJUJwHum6z5GAR/0ZN75SMHxaT7irgq4PCBV1UEKUFKw7g2fUrIfhoBoyWUeDY2b
cD01W2iKbmn0z3CZF+UGlU/Axnw5UjhC1a7N8VkR+3PSAQgaaFz1PoIHPp30diSCQBBPOQapce67
Yz3fyzOyKxPDEzaF8kepJKioVekbvViSgFTl0ZiPZkTbIPLDswhADivGhzmKr9NoI7V9QmnvJWp9
ozGkJQMPPVRGXSKeTqpl/syH7LkoSQkUI9c6Th0WLz0zaFIHVnpjkB5FtZeAqZu0Iqc7yidmU8sj
676vh6VUZyxF8Cpu1seKm4yb9vLLepRfZpSAOixjE7f/G4BLSMdFLptWNlv+MdB/4iTLb2biy04y
7c05zKabpQzVykLmpFVagW22FoAtKWFRXfJtlAGbGZVFKYtUVVIj6MKY4qfh9vjbTigNEH5E+T26
y0NWNsYZAaJxHiRGeojNxp2BlC0qU/SiM7c0XyzHsyQ8RtRrbtLlTFSRAGG98cnn1g0+vl5MHAu6
/IDoe1t2GnDC6DNo5/x2VAoWIyQfte9f6bv0cBGtlD/8VBLkMfrnzpiII+PvPfP/oqCRLbfZ2Srl
D9kaQlQw4w+hVLYpDFamSP4pbkfzkInFpYmg6+W5SiWbZBZ57m7MLIkcmMGfgqDfJoYyenMb3A6y
onDTaxVkZT3Rk2l6fhPRUvKU4oDk7CDTTfAGrT6rkGbJqRDvtFQWD0bWZKdyoq9pCg3PNaDQLn/E
khbmLiAbHH44GOupkSbHrIiwKLX+MCEmDDI6fQK0JXraCLKrEsR4M+Q3sGWG3E9uiCirXGmq3qIi
8BSVqAeaTIlnjfP9at4DL6Z6EhUoenefIYIEDB5QGnreJuPKojFa3ODoOhNcvQzBtecq53cfq5Mr
0RctWuO7qfFXISurZO439TcykdY99XDuSzTIzfwWaY5/ILKnxveS+9t5rpCHWwBnpGkC9F5UR2sK
D3lrDjfpsrDk4WMw0d1mIhe6Pn9LrSnbaG6Mu3Crt4xcVAMpmej7LTTl6M0KRjyfPv4dg/TsLBVL
TE7zT7MYL5r1hoCfy2Lw1kW/rAmFgUBiXW06aZaooLJXCTqTmxQzOkp45VLCW9diMm/pcv61ve5E
FlriT1qOJCONx5nI/zr+3+5s0IUk6Fo2GKEHu13qfTpNR29di5Yi33/cXA8Bmvjr4Otz16ddN//x
UqYKeHpMSTJZX3l9AX6/NSIfD/5SHRVE3Hjr2nXxH/eZOcHA9BP/9XkVP/yRXpC3rc7o2pYj1oUh
xxUIqb+2s4p+27r59VrXt4rwrfw6kgTmzO/VA8bIVjTir+N/ezxQF1T9+iqJCWLtt/dbX6/rCCgy
Jxmafd1ivl3eM6k0fqjX1bRvDiAtntJZZFTgx7eEBKYMPBUg5xrcryKQsJNioGhxcUBGK9NDHDSt
nSeEKuYGstMK0I+ToA8NsdxFI+kVNU19Phsor3pWbGsaY9DtDJJz2qzZVaDLzmbW1DshbCiqLps9
5uFzJGAIFkJt3A3loJ6kRvkWi5q6nxWm0qnmy46awg/e6nrnRnktHUwTKY5BINUs1g8G0NlQxW4A
cfEUh1F6KsM6tEWk3a0ULm6Upj+YtXgbG8R8Myya6tPE6S2Y83A3Wa7RzgU2Je+Jifh86nNhPq1r
Jq3ZJWCDO+3yAIbP+ZQrBJYweDg0VfTrsGCW5pOiT/XSGA9w9UBf40xm7TsN+vwck0C0mSfmBE0i
0h9Df2C2qKrEFnwZxmq0SH5wapeFRO2iiQPtEFeVtAkJqtgSySAIZ5mZihfgkD3K8Ke4sfEZ8YJM
57m9zMV44tcUqFSQPVayZvC7zBF1IAynREBQM1GxRouCllswyoxpekqFAS+KIdcl8XKgC2PCpEhg
yN9DCyag36GGtZrKNUP1mM2idhR6mmUVc8w5peFXWDFt0DF69aux2LVx9FJberQnyVM8iakpnta1
daEMk4hGT5xtOSXkPSbThNqPoPAnoN9Idsx6VDlZ+Y7KzBJmbWnHKsv1I+wLl0wbYztJxjvKePUE
UHEB57VgANnqliuF+QV1SlXvuVP9uS80KK1Aym56RPw5o954ztTTemGta2Y/BLtYw1nXSfLEwLE9
dUOnu1o2KydraJV9EsfPM/6kckt0ZKJJJ2N5aH1cH0rlZMKwDBGzhSgOqdkOTiBC19BKZpRTQXQQ
ioaNoYG7HfmSnGSM1Kd1LQ1MkwkY8gwrK4HKnYw2atyo04Rqq2hC7mD8fCZewat16JBY2ibUyliQ
dTlNTorRfkeObqmjtFv3BsJUo79HaSgUZkz+9Z9HroevC8M8xnr3SKETsdSUtJ7SZ9ZWnbgTR8sf
K8zU1jaXz7BdLvp1IXUR7m1JKrm3lkwEtfg4h8OvhRDh72EExPbXKkTGaZm1E4sizN/WB7rlKUXc
Ia/67cB1dX219fF10xBBFiqJIn29zfWB67uu+66bRGorW7VjyHvdd31ThOaZN3XPSgy9BLIuXdT1
wXVRBjpTAMScv53f9R3XQ9bXrNYzT3sqZz69AHt9ZODiIsRK3F+PW9f+cXr/2FwP+cdprO+xHte3
0TtJJuc69jPMzimNcoAkglYmDwnRgeYQkoBY4zlQ6aJcCgrOrlIqL0WqCjdxLdMZp/LjMEqPbNw3
2tmC/DsYcHD9woJUM76LtVDacwLlFvx9t821VPKKVJZPFB8vtDF1l1F9OLXzbRA/N4YI+glJOK3t
d0TAwEN1BGOwjyoI4Dg1Fb6dxLugBBQVlNwaznkz30cFnnhzpmE7IDz21AiVXNaWXMGytFc787uf
T+JZ79KXkHnNnuoG01FlBP5rGvKBk6Ar3DAc1KzY3AnSJZin4Dz7+Y9MnMznPnwt2xC/3SiRk7LJ
6p7uft1jPVkkrm3UEdxMmXs2+9pJ8uR7iIGcWRFpKmpFIWnolHegfu84olX6eiVCi5hsmRaPQ6v2
3xvfvGQa7jlBJZUTPGwsPTNPQ+gKEmfmb+Twe06mDjlfG8EcQLaYRDR3ofXga6JsFzEgGQFzMKZ7
4pVAzjLuhw9LUOnsAx2oLPVNK63WrsThgKYouZeLRKOCHuLWDmrcUCIkoXJobseaXXnRDlSDR1vC
7IZQCGEtlvK3oWp+tKKG04IYA5jdyi4qX+ZYo1HdJHs8cfqOi+Q8DNz+CxUyeCVHO4T1t+AHbvqJ
gg5fZdVL3RmVLFMwkF+tjmDewveVkJTa9biifTRGR22h6US3kIWbfSz6oAlU/TSa04wGQA4pQHfk
//yIfQQ5Qz+Vj60VeS3ly0MBH4n8SL+xKX5puxCYgC2VhX6rdkyXCuTNG6I6d31faveLSTqvid7u
C5TxwiCdfWLD4zJTPIDHRDH7oXmsouFDBva4Z4G1e0onFzFe51A7SyD2zvPez2Rh0/iYrCC5CgcG
JJAgQ8FJmBI7YobxLYZ2sAvVnuSMaRbuyim8QSPVHSCTUOXo9CUNppRdgEefamgmt6JaoJ/miqLS
RmpLNOzTKehQo5NhBT9Sc7p0eGPWh3xGR3BjavIBdOMhkQAUrI2n/2v6/pemLz3XBXb1//7kIv4L
t/GpfQ1/b/n+esKvnq8kWn+ImsjIT6RlJysLiO9Xz1eS1D9EXZQB/OPBNKmVXJGN8h8iKC3dxBaj
S5ak0uP7s+cLzZH/YHpBPAOmJGv/m56vrJl/x4hxahAgFVrLIuQu2foXaGNRFVFY0NA76xJZp6hF
mSgZmll6v63qRkduQR91zIjW1X8eoGJKRGnf7YYmmTMbqOAF9SMwL6toKS/RgFn4B32BpwifAXHx
8AzySbiEhjSAOTBPdS0MHi5k0xGk+XMshOgC96a2mXxG+2ZM4l0BYc0WMAGBNaJARodq2scGmreZ
pskQxvzMzi+hFBPc7Q+RW6oUTZMBnlNGbkUGEAoMtITqutKTbYZPbdNEg0ZU/PJPNTNyk27XVUEq
zPlhXVWzOe2PJsL8LYR8Zvo08H49IerSPz+K315mfdZvn9J61LpT1FG7o3vad+QQiM4q2MA4p/cv
6ypT/HSnquHjqgFZd101HeKiavl3+9ShpQ68PpKq/p+rqtDjO1jVIOtD69Ovm+u+69vk6xPX7X9Z
XZ/0H999faHr6wZRqR2mqB4P7WKBEBczxLrWL5vr2vUBphy/9l2PCzSadaBoOfr6lOvD61PWzTDF
byxGjEz+3cGSppOEtz7y2yt+7V2fDmyI91lXI+wncxV+new/zun6futr/eOt1s1wuSgEWSVc469/
T7m6PtZtXFSynZf4VMtpyUnI1yVmSlpmaszVua6mqZl7elZ5aVAX+3XX14EE1+Te9ZCv11iP/jpo
efi6+dvDCRNBDHtqAid/XV2P+sfLrZv/+eH1LX47y6D1A6rJEYkd9I2qTbz045Lln7IeWa1tNWsQ
6LK0Ur/52i6W9tx60Hr4ujkLYewN9+vedcf1lWa9pTe3bqfLy69r12fma3vu+hxTwL7TZTJN4xCQ
8pIT1EKaTTfadbXzc9RjVMC89fExzxAvaNDWByEI4AdCrO+7RQUtCD2OsbtM07SDhFPS882uQT/f
nIivEoBBC5M7I7osqbcm3JD9DD/XsipJGd1LPk06NDhyfq2ue8PWwDEehPt1a12sT1yPu27+9pLr
zvXh9cDr89Z9vpwgjI3zcFcF82JcyIq3fsLJQxngiG1E8cQ8JchBY0zqp+0Pc/1lWxZKA9qUTNvl
p11fdkgZrRccG3jXOzqOgxXB2TJ83c1nEcFEdTOr1WOhpTin+po+upWNmadrpzprJpii/OvN5d+9
rl0X676cTsJSau6xhfB5zPUCKcuqmB/2WnlGqMIMFSKsG9aVsg/CYUSGzCLV0Qbj6nqMsnHAuYph
Ew2HT2iBdkfUC+xy5hxei/V5Ew1VtF03s5pZQMu/QgaMZ09jMiPQG1p6VaZUUIGOO1uPSlRx8lh4
Rl0BgLK6XRtVw0HqvhHx8KqYGAeyhs4t0ZwoiZs6sS2r5Q4hKv4OKsWDT2qPXnaiS8hz41li1XjM
oX+tNWatuobc2dAGuItEdUhxFSjEtCgUKWIVHqlBJICuq9edUS/eKgNUunH5Bq0LvHDF19p1Xz0x
WFSyJXCEL9K6SMIaF28uHSyDDCnKWaLoCcFtJbbCXq9pcgrlwFdgygCk0TdobEGkL1R3F9nqh68L
UVn+ctfLb11b91VpDYGtV9NtaoiEyhTp3ly+BeWk8G+uASRvrtvrWiV3I29m1ZNrKulWMIiZTED8
8xdWSn7w8jB2onU7JKvbGzFv2Mkg93YOuVR1GClX24me2YYxMLpccVZH72u1rQApNPIhnPFjDDU0
v9qsNkFJJDw5AhszzC0vKSTza1F1BxURp6d3sQmSsKEWpmCQItysprOq4H8Zqdnhe9kJZBaOjsIX
edzQ06F1JE13TbybHkTS4cMDcJIfgCg7+goQdHObqrYrfIKED5RtBSeTXF2YZz+ZvySXqN+XwQuE
knLc1qI7dS/Ou1Le4OFRG5epiRg6PT1RB/qcgwlQC0Ib1wZhATiNAxxVOCfVn53/2mfLS8cQ/EgD
ptqCYPjbEG5rwRHD10w5ddEmxxw3HjvTTYMdUqMYamjxEk6HbP4g3zIGxVCGZOLttOBA4p0oMPXe
kOAMPWI3qE+66qraQVGOffBsfOjlYdKeNMspOgfsQB2fC/1bSHUwPRFBQgx3hlY7OeXhmQ5BKbom
nr8WcwUi9j1zsblrt6Wyb/g4l8kOPzgqpxWdJSIwrINA1i+a08+xhEMFE2XoXsDToBThFf3ylnpq
luMPZ756msx70pGH7jkjBr4LLmX7U+/3tWceDVo35cbs91rkxRPYP9Anh1CgGQifsPNaao7JPYKE
TrV98SboPd10cXWTuKi8YjolR20vdl6ZHGRYYdBMKrsQb0ILPdQm5PNVHiOFGMNNdpkwO5A7Co+o
2LSf8InEl/obwKKRGL7PmFhmxmu30jlrtkKKH83RQweqZmHtwdqi5D7SJR1ug2grPbVnELYm8UkA
8XYFDpQFXnQYFSByJChttPoDCficku91pk2Mor6AWTafTPktnhlS8zPZIYs/idYdPs9C36PiDWdc
GJekO8aR1898LxQklzRDk88i+KY258Vef8SwwucdI4UK9jH/Nn0jfOaEdWpbfsMELtMx9EBZMV+l
GKn2+7k8wuqhZEJkLPGaIz0yyr6e9FnUd3lyINdSoS2EK4EY7CpGmuBxdZIEV5mwL/Hp2Upl6/2G
F2t/FN1RQwcywkjcTa1NFKpm2XlM/KiT44qD12ge8VtJ41Y8lfeaQF340Uq9WXTVcNscMmq3RNEg
gC+OqJ0GZDLtiaDQTVNvSyhPlJBPMxhcZ/wxPoU1gVeS5aTaXSsfBqRqfX8ibnWKd5j1Y8ob9H5T
ckEPw3ykoix9xD8IoMFVsCFXRRa3g3w/UNkkJeyRNGVV+C7m58i4jV401B3zXu89SWcEbmffLcVr
+CoE0JIuJT1KMbqfx2wz03bmW1vHB5FufxBuJXWHbMGYUHdvh4EK+LanYSZt6sRjXZpsMARdt2kF
kB9voO2SADun9NiZt/DfaqKuYMqAKftZYj54Mltbc5QbPaQhvlnCpJGF1F5Ior26G76jwtGNPSVN
MtGX4JDaLl4EJHH8cGKm1beo9nmVhljv0KaPymd+w8VsnK0b5ZjtcxeCndDuuI+TIgHDbANzEAPS
iHgWMKQAhxJrLT59pCmb8ti9aMpL1bkktbRudy//9BUnqV1OzcBigIc6NTE47BdlUIPS4CQjKCJn
0g6eymf0b2q0V6xjehQhIou7Qn4gS48uj8VPMbisfjjp4i5866KbGRN2dxBelwZA1YqIjfZNdEMc
CVHABtjwp/w5O9O5u1UfBaed7zG6zKRgVj8U5XYxnmJ8W8oldCzibV/tlRSa9ElQz7V/DCp0Ok9T
QWuHLJyjld7RSx6xhN/h9MBaKgDeWpTFbnuxnpEyW+/FN7J1VXd0Vad+yMn7UA/B3XxM6KtLzvhs
YQaGXJhvsQ/3wPz4LsOAfxEVj6pLlMsbqLYN/JkS55hthSg4NwKjYL59UKIfNcHu5kd1JszkbmBS
2rxa4qmtuTEQHLtRNP7IhOwgMNsFtT0RBV48PHbh4zR7pkm8TWtHsQep1KCz3T0E8ecwfe9Vpg/o
LqLwOaNn1bdnObjtwxG/2KYXdyT0iWQ3mfciMIbKTfyTPro9vyyRB84+ql6H8iQJR0p1fEIJt0IT
yNkmGjc5mS8hgAhQcpuZdWnT/zRfOctbRELqkVdPQJxvEJGBPyQbJnzU7Wo/3GNGIPFkxhcTI+3b
5Myzt9j+wAu3b5KxKfZhvU+67SOdJt3WPWKiN/Bzbb7q71psl88l8KRL4tQHFUfwDtXONj9OF712
lB++CwIZqbHhcKXBiSUU+SdJePG34DGObPHBuBlihzOXbL4M4TPEMR+nZbMJntSL+RPvzzk4f9TP
iFm0m7hFOof30iZGTuCKZUNwBBt//X2zHW3fzWw+001o0+baaffvmw9Kke/NTt8eQnEjX5Sb3JUv
Ez8KDACeIJPwjcmf42fsQQQ/1s/aPS1/wpko5tFn9x9xAPH/MEVFsBnwdfQH6nL07UkauvgGKadP
KeFp8Z6QIM23EVlpBoY8G6M0Q6hiC9YrGJwDsbqAZ0JUqT+afXmL8bnbiOI+aO6ZLi1RSjNF9x05
Gh41RJtulUwUj7rrUYd4eDox471ZG/gEbiw7nbyTng9qtx1++IGtnCYncBEKoDB5F79JiHiiTfMa
8DUgnfNOc7M78SnwEjjQ3BL+h73z2m2c27b0E/GAOdyKVJYsy9m+IeyyizmTi+Hpz0f6P9vV1Xs3
uu8bBghKVqAkhrXmHOMbCMzgJN0IMnsfi23MVm2jq/2KIpn/Kc9ZQry4O31YbPU6YdPgqxX7wmWm
BYqRJfcB9vOiK0RPgwo7X/szHnf2M+6QH5UHaIfiXn1qbnIv34hbGNRwTm6TI+RYcrxWm85xdb40
FyTFqbkRt/Xe376B86TjeaputI1ducEOKOvJCdcQpXbZxMHGzUGs6ofW55qxIm53gn9xzyPQY6yY
6ZyoDb+24H354KgpDv7hrXkHu3kzIEhZ2VtGHyf1kJ+wq04b2sNu4gJ99JArrrpVfPZdrBAe8dDn
dINpwo1v271pu+VDclM+SC/R3eB17/EDoIAHEqx+V0/9utwbK7rGBPC8Bs+EyBue84D22bQ4BXgs
iSSpPWXDVeOZMxm7Dt8wtEVaBwwQkX/TZACodTvd1Sc7dMs9yLUdguiT8VB6lue7+da5zV3q7a8S
z2298GzW7vTauao7rEhlc0EWGsHKfJW0HSG+XFxeMz7VNtgyKNmnR3aHp/ihPfW/kxt7K07Ve8qo
h8rXi/z7JbuJ7sa1/zt8zT+zncw3wTnGOBrH7uxILugRzp/33TlX3U33Jj9GV7MANMsPT6wfywf5
KydpDoatOz4SbTesHpyP7q2FubVOjtU129nv+mP9Ot5wIuQEqb/Xr5A23P4GYfxwnxyTo/pouuK2
uuqPsBxcvtStembpTh7C0dVHmbicfTaNm3vUCo2TtTNd7GIv8063k57JpuP0hg2CM1z1prN6BrvH
ncMqu9LbvXBJPFRf7KvFI12h/XSMN83jdAw4x7TPqFeLM1en5GvZ79tn5AkhGcargaPIG44Zv1fs
0c5vzYPmk33hlkSPYwtkTvqFU7F95n8cTFHnmcrRZo7CV4OqlAsWXxM0Ea4ZH9NHfI/LBKyo368A
oioy4IitgaGYBNpH6QMQDAwQ19gMmFE4dPNb8wCoYj/wg4w3w2f9WjEDXWn0Nlb5Ay5Y7RfYTGgt
T9Jl2iibYFdwRYqVXVOv5KdeeyFYeR/so/2wnsFq1YbEu4N01ogqj9bWXfaFf9ZoUAx/ouepwDCo
XDKH2+TZtlamswmv4528tS7TqRuvybk+MqQAwcixIr+SvbeGunb7FV17vmoEwJRMCCplqHyIL9F1
eh6WE+BylgC6wEmlAnD0WHyBReGkguz6A0/wbAvOKWAgQl1bH/3Z5ETwhOHXG/YKU7X39lIdnI+M
pGFCl+E4u/Y7a/Vr+GKcSG0c5q2eTgFWxTvRYlV0+d3FvfUsP9aXBPQiCIzrPD54Uz6qNzaRrLAI
Tf6XGE/TMxdE8THxM8YrKZ9PxpzYGCL054bTEs22lVqvxsO4/iCDlxTV1XCn3RC1vkJr6YYuvtkL
51Iuk29TBpBo2zymF0556aU/870mOzwva+nYYbO4qAfQciuGQK7yBm8Zhs7JWdt7Dny8Ozg+15WX
70DHeObWuchb+abY0Yg1HiAQbUpvpF61CjmNPQW7j9BD5wWUn2vacDVPYkU/3o0vbPcAlY+TJH3d
DbOx54orzof1Ob22vWt8Kq/GBdC2B531Jn8uj+a+PYaN69yp8bq3YJKsuaSptwwHqcOw0z4OO43T
c73vXeCpR+Xe3gIs2k688vbW9ow7xhT9lz1/eqxGx2I77bovwXlil+2IUXOVXbyJ76NrcjWO+aa/
29SqqzxjCuZoHSRPfRQcmVeOWf+J2iI/oP6lkROIou9pfB/fy9v6IbnLbtpTzlkQQcYlfICzdQHD
MO39g7mFWnWV17EXv37EnnQ3HAWHs7ab/0wknT3KSNd8Ut/TW3ppcbnq0x15gC3CjZcZbgcjjSGU
K0WrFzs8c6WRnxofocWGcfEBaegaBzrl3T3zhWu8UW4YZrLXqo8ObIIN5+mi3w8P0E/3zuTlMZY6
TMJfQDSQtV4TfD/OZWo966F9cIiDPJjsRzVHbHHnPLMRH0SJAwOPBeC8udoqGFiZqqUxN2J+tJTd
pLkQWfTKP4vv+xq64rgMqRVQf7Jnn+mypswlqmXtuxplK92m6OMrsxCKUPpcTl4WSyXq5+ayFoy9
vVJnN8ZShVq2x5bTA13n0ust5T7ppwGsXU8ySl/utbJ3lbax9krPWFBEx0Z6ExRzFGCNtFTWaNSj
3Qhc9mBzVM+bH0nEBlsJcm85uKjU5Ld1GjABnhdMXUxZMvdBZRaHei7lLWvwUerdpPWeOsckNBC1
GfmgKpwLQLNkZ15NWjniKtBzukybYp+HAAUjmwqm/RjY8GqmAFRhn5NtgNpxJh8z4Z1mE86oVbe1
Tm0wMqk4KPNdAyZtdIRK47Vj8qG0JtWXmR4ZMqIuh4AG1TDMg/IMcU56HkuTYdC8xVS16MfIsQzk
J4mQrflltB2m4gYJKifcSrpQqMW/X6ecONkmLdAIZS2eB2EBjkhIijfm8IfWmtsjy2o3mJQ0Ih0X
3FLSXQq9S113WbOWDl1fVcj0gmwba5S/l8U49+9UDC7fN5f7Smi3yIaCTZCP9Oo7pa8PbWXUBzEv
lpvLAjQJAvaeGdhSB10WgAThSiyrpu9fUUoB757LtN+1WnXm+qnwDFOEcKYEcwNmkmxpVDznyvD4
rzWjC6h9zvcti79uLo9bnpZIJY0N8jDeFLug0N18JXLzJQ+2S2+VE0ACDlOSuc60SnFUWlU9ODVa
1ZLPNVCkPIwOusdK0YZtjBkh8/d9F+AI6TTORDpV8XLu4gwNnb1lLbFJ/czDBCbTcFvAHEXUSAoA
JorOEkdF6y4dSDpsISY+chVlaUVVnRqpiYINZMP3reUfjoxgLAqo2f9x5/K879vLKj4GJ7fKozZR
czU44as1RWQkGdSPwQSG9MaW9eXuZYF9imN7Xvzc/Plv1fhUXEW6XR72c//3q2hdXU+zAeufJ5t9
frU7q90UFXlFAuCgS0abcY4cuqArlZRjqgwYSwYdOzz+vYNfsG8TTEDmhzK8FqmB+98hX+tf/1vW
8BfN56CJz7A8QSPeDLzu/KBlUakSP5regLQrSqGSb8DjlydRvW4nF/g8u/788MFKeeT3S/3c+317
ecLy1OWhsZVwGV5Wf17v+5HLnT9P/3nO98v//fAB8sumrsX9X09Z3rCfgRN9TU3752V+Hvf3lv1x
+99u2c9bVwaIX9WJ6TzP39vykn9s/R+f7nt1eab/8x3/8U7fq8sDvj+g0zHPNPEmfP8cy5b8x+9k
eWcLSf0/P94f7/zzOf/6MMt7/W9b8PMW09vU6o+06V6buamRzyf/yTD+Wfx13183l8f9dR89AOpa
f72MsjStfh6+rP08ZnmJoiLkF8EYb/3XS/67+/5+m+Upf73s92Msbbpr6bdtFnuhvTRgA8x0xDfE
317IHzfl4mX8ufmHAXH5z7dZcfn/9+pyb0GtSbWNbru8wV8vsdxcFn85Jv/Ymv/4vJ8t+T+/zPK4
n4csr/dz3zB3wf6/9uj/JjNWVYw5Se0/a4/OUYMsqI7+1B/986T/YU4gP3IMRycH1SAN9F/iI8f4
L8ty0PvYM4XiH9SELv+XqSgKmiRyyCBAzG/+P7IjE9mRjsOIB8g2mTv/T0mxqqrOOVw/iXCG7Fh4
N3XZMNDEWxoypP+VYlArmBW7KggPatu5th5cSyVvKZIzZoUM1h7GJDW2RuJvl1vLYgZ01rIc7+Qx
KfdC+TTm5u6ysIuxmdxlVQbH5eJFuknAD/p6SEGvTc1dbBcoFmGqgrCqT8qEN1vLvsyGmSfa/TN9
3VUkHFyRmTO4tVyveHp88gccZoPqCbNTLn5WRe5gBtVJZh6V12AIcocp0agwLLG76V6MSrItp+nY
oedZmfivZheHgaUg6z2l8KomrFaY6GBKOTRJGcsmlyQhN8M6VLUzPcvDIa9GWDpOSoYiT879j6aE
zQeY/QTsr9GibmM2iQNpv8qo5iaaq9pj7iETM1fa3MpXDdiivl8KIMrUlNrA0Xb4HGumybTNTdeu
+o0qMQzV5AQOLmym1EkI7wqGLcTvyxCE70qUIEKv49wdSvlLUx8c3EybeMxR60tjApSKboxqaBTa
bOoohQ4qLI2z3VQKUE1AqVrfqGkkjki9jiWN4G1M0dqMrbukUtV9mwReRP163WrWbQru1i5Hhg0x
bSKzpLNHDVGvCLdTO7G1p3VjT+ElSKM1cz4LMHhGImOVQyk3x94/977ZuKEa+IT+WLeWZCkE3CMA
cJLmUksovSKlxBdN25zuBd9H4icPU45cOFJ6AdcoPmTFXax003sDDL/qvwYiE/aZT0NwllD2Y53i
pJWNdVqk90ZPmoWNDYYYZ92r2i4EG0VdOHGKgYmdDw0e1fQma2uE7CA+6VnS7hquo52Hu7RM21Vi
0QIjJergtxI2afvMiFHa89UcrapQjoGhfYkpw9jutwpsbH5eyZBoNLOZpCiTcLHFoMyOk8LOt+rG
3DgMRXE4iXjnMwT2aJBjF2Uov++LMaJto1wnYFuoRtTwwUb6n8Pjd9VKw52ayjhC21a6yDgKTAI9
9oYsXofOGD0NuZqb2nNR3czXPSqQvhEkNBBqEEggsgWe4UPe5J9Reh2BabMF8niZeh2dqmQ8Ctz+
NNyMmXGAFlCTaY0N7V5SFbfVtPrOJLGVH43qSMtxZtc937hhjHeA+dzO1j9TUnHewgYvC1VFPTvo
I30rBR+Brkz0huyHYMpfFSJAPD+K9F0YYfFtirughE5JJsfO0XIiOiXSV1WTQEMNnWAYgVwKE0iS
lufYPb9eSAOtlWFMOGFBksBIXTzsjgJcLEWm8qaga9tW5Ea1xHxtSY4T9babglttMDeqQbSJzmg0
EzoPyIFYVirs8zaLMa6qVJuKcROWcrXOzSRniBhsyjRzRYcNGtjM3gA7eFaV6KIOZbHW3SjS+pts
fGwbadoaZZ25kr1TIX3cazz8HMO9l2X7FfL7vumRTCiSBYBavx0yduQsc8SxVI0P2ZG8aCrKrdnw
G5+iUlBmZB2Sruzsg+gx6puOwiesyCBrrr7SeS1yxgANDmB/4DVyLnIXLkOKjhnLcGbcguGZLqJp
XiQRPsc6QU+NDvB5aqpiX/v2puA1SqP4qOdeuWymTO7tNThHmgrkzwBUld8DhRJ05fpZRBHLnync
bfY7TAWBxeWnn4z+jUqJYgXsQ8VVQthiDd0ETOEUeqoMdcMfdYpHNXkXaNdFlxNkpgP8aUsbzpzV
n1sp2sE6szZ6qhynybxokV9uC7Ms10nXfOiZVGwKx/mKKv2lq+J6r+a4OyK1vCijht5/mAhZVuVy
q/U1URQUb3NObd4YmVQJOmkzjtSZcOm5VjntfGE1OzkrBADq8MxE/diTrsmVaAAD06lulfcAWJOM
+ZigHxhRKIN7AEIotuRiW7YBBqYx2KjkTd2goWunJ2vA6uI3MhF4k/3Zz+RD4mTAk3ensK9uK1AJ
u7hIPysR/YpzOz76IgTqJ5GtFY7PVpvY63q0Y8+wB1ZocejG9F4TDLFSaiRpjWI62xIN0KpUE2PF
VLLfJXL/exwKsjgT/dw3zriJWnIJYjDWIp+kNRbQas+l5Srr91VRQBfrn8wofWmtJLnvI8cgsJWr
pt7T0Unl/qt1MqwPsbjzwUt5tjOM1FGcYzOpkqsr8ltUn3o7Oce5f5CLwRtmD8yAL7nzFXru5FvN
ZQFsZg5BBlg4nJJvqRXiV2Y8BwTFzhEsNLAbzirZzQinYAv0HDOoIz9pzRUUAbxYqmCriOCVNakL
eNE/FNgwChQHN7B7sR0j7V4uMvI9QqqjUZXsiMmyNhapyPqAvT6KACIGRfUmjQRdaKlqIgHr/Y0s
aCWkJO6tQ3N4NMOJDiigT9KfPAVnMBW47q2wVRCWcvvaEifuTiZ19laxMI+mdA1A3eM3pmWfmiAP
FBI2lBBT/gh6jFSE6EWz1PhozJkKdpvAeoNwUccalAKbxofhVNVNNErxqg/IfOqddA37e29nrXZb
KH22D3J+VqtS3S43YTIyOfNMcK1m0gjKB1NMe5lCNeESVEEZbKSAJQB3YWvgWnvB5A9uu25pKhXo
X9V0L3WU0obAKU9gnmhKGA0od3JCcamYSDTkp04WgA7Iohobgho1itJDQj2tSLRf4Yj1vTZupKYE
Kq0m27wkexV9O0Ss3NpbnXRn2uK2ZzciffEo13Av9aiRftEJ0fReenDk+EIpDo9N097IhIG1U3tw
omjEkY7Jpxmnl6Tk4NVVJj8B0ylw380LVx1jk4+17w02FzPLgJdeyxPRnSQgdWSr0CW1g0sR0Hwq
wZZaDXlnhA+g1FQOeZv2G7IIm41AEVUPzZs/FZFbj1Z0qGGJRC3jDH/KdyhQ462BdqzSCgX3mU2S
RJBNayMrTEZ2ObkLuqLcKjKSIslIHwc4aSgVEsW1VNm/qfscTo5jB0T0TMkpQfgL5NBv3fBFUrQX
thKysTNxrlak4GnOI1hbzlYPLG3bUbgy6yIn4xUtWZIZ8YHDCze/jELSwNsnY16E4iSbHkA2zmC4
T3US+cj9wMDHgUSXJ0oYkfZqciWi6mAAiyAIzdkkGarHSQkYh4J1ylswP4qxawTmRqYkNyTiqEeZ
tDkPh9lnbTvFzmxabzIYsXTGA/snXt2eHvhoyuA4igwAcGa7Wd8pey7e7BlwqyoVTyQ8vJyh2U4T
cnh0tLkv0FUMYCT1K0i0Zp0p5pveEko31DTg86TfV8HgBTlSmrjXx02Z0DUnU8QbJFKqNPKXkFsQ
FYbeoCPdzPVTy1lJcoP+V38byJyhm4YY1sliL0uMt9zGCTxajXhoyZqk1MflcblZiRxpQ8zR2JJQ
Ce3MuY07Bqdkj+9bDg6vizvYP2lxD/2NxAALV20PQxjBm0NzVy8FidEwQsmUvas0RBpqkm7w+1RP
WdAcBhMOg1HNXBe9iY8yWqO4ZcBOFY9ky8qrqit1SoJ2cguZQTLRS2Ga0phVjHYJbBZzDEzZdbTW
+MmzmDN3BseenbB4ElVm4kSLLlo2PZeS3nARlvSj0nuB6lV2U+zsXu3RiiA6seJki8aS0TC5TqdJ
TT6GGGBvGsZg2VDZeqmjHnUq2QAkyosTimatOASMmc7oamSe4juqzmakTpemOgUUnddJo21J2WD+
QZOfOUfzDOiEUXWWHkfE4ftaLu6LQfPXSkhsUdvnR0qx5qlPwKKQn7bVLV6cxBPVVu8GtXttImev
htbrWBRI+hNQIF1hgMNFCBD3nEYHBV2RE9PJLJE5a1HIlp5raUpuZBI8UhuriRGgOrGbhlr+W4gK
/oAcOPaZwTBxeCEWJN42KpdVtRVbTo2/ojrTrylhCTW0oRXjpb3WDplblzmEOgO1yCFsLAD6gSCv
nlgZhQs7EXR0JkfyVaVYfKZYkDeDEUFmk+5gcbVPoWGihAg/AUMRclTVw2ma4mNKrgDYfzStdPm6
V8fIxIWpjDw50dmqercQdOcZu9Ixr8n0qaYXwa/2PsbaqhqS/HeAsEmc+c0RickKyePVdClbi2M6
RAqrClXdpMNEewPvKCFsuWXsLbkHJ1+rwb42ccDYXbDmByeGObB/qSa94h63wso3OTNWonkMyibe
4V8PFA7SMK8dTx3ZjybQLGF3ygPaXjGi5x2Q132hg7TV7eZOkmOauoOjv2exsS7I9I5iKf9U0eKY
YhbBlFXFCDenVAtsO2AOvA765GbA+h0E0aVu1fShNSNO0Aafv1SIE9EGkbqS6u9TCTEUsb6Mlfle
XJWj25vkMlpNqUIMLQ0UeWwupdnfd1HIJTIqgy0pISc/GTQUoFxWMTpfhn561crsdpDV7iSoUG8i
la571uhuCs2agVWTuz7xggbXZEzStCjDZryqAk5/LqdPmYV4xmRyP+jYGGtjRNVkif0gSlIFdWPY
dhmqHNNUn1ttTurz+57cbRVnhPKrwbbOcZr9jkHVhHWMLlaIi8pkm1FmgsuROBDi9cSDg0XvWOtI
AsKEa/ygWV7AuOAEepDBWAYAUNN8hpZFcC7L5qs0JXMNJXptpNZ91PFlx5qUYvgjE3gsqQA4eVmR
zUz/uK+faiuI1g7ngQ3letLfZaGc7XoFbUF2yawoCKWUXPid+toBUhM10XNt1sA8JVQmkqzehy2l
0UZYh1Gyem+yLMY6EkMsC6VuwLbxs4mvJlIem4GYJfgKWh0cZR/Lb1syhZHXSAyl0EsFJ5OSkvO2
U5M7GH9HVQe129MjW1ODaF2TVDRSzuG7y0lzIBBRXskJ1IeoQE0sJYi0ylbFsZA/qkX0Nam8HEkA
TI+RVqRD+sHI911VEZC1fnsKevbtvOBokzP6r3pd6jcOXXVORztztCBVMXirLEwjMnDJVR6QJFBW
8jOoLTHj2X3co65R1RfJfoh6ImNjPCA4eTso9LSSKpksGM5TVgbshNuL4WJZWxboL/0u7w62icp4
lK5VXcToXELlsCwqo8LlPC+Wm5y8kburPSj4LFUP5bwIwXRzOarDG9OEKKPqIXqw1Lk1faDKy7s1
8yYsi1LDhiBQIc6uj+X95RbiHYiaBne/P/E/Fsvav7vZ9Ojic6nZW/MGyriND431Xsj4CpYby92D
OgzrRNRfcq3kHkMQpt7jxMBp3thlTRPRJWWYvyGYdnb/zf+VgAey2wd76InqIQs6pFPzmhbnuquo
SoLjBJG+2XZ09oHAomwMb1vo08jBVEJIJBTDXU2q+ey2KObFsrb4Lpa1mp9peUTLAEDFF+5Hntnr
KiFhdB6pmYATaIIOFSS2PakD5OEuHV1tft4wAJFr+Zl0Ylt3tQg8OOLiMM2t3WUxtImDU+Zfdwqu
KOwlCOOY695KddLD3rYEw0jWnHnxc1/OaB3IP4Bv0FiH1lT+WaSSgMFhRw+DOZfbLOVu6QsvnWwx
96bLjujmpYv9s1ja1wyyy0PlkM5uywHJK4UZ7RVnFmdKSblb2rnpbES0GKOzQyMG12u6u3mWoziy
c0KX5ptSIpNR3iHwXMw+gC77Q8KRuFfM1y4I+oOsBPm2CqPTD3xnud/GMZRRBxVzytFkuEWbzyPg
sRMH7CfiUKVOx/6cAFuZslclJowN2HgyGOkc4wD7GmpVTCJ4P7lNULaHn0U6UykRQKAdH/Lrcj/v
Hx9IU4nlqZfdQMFzMkl0QstcDqni9dpqHJVyGxTWQTPQ7MRliKt0YW3/a0GqcHdo9BYm1/KfW21+
BaUK2kM0v2A1b0U3pjJj6Pl2LY2dm6dA/f26wO/EfhfrSLXg63sBgWotFDwKpUyT8lw2MSXR1gnb
J6cvGa47Ced0haDeAbRanODwpvzwS62ozlqxtu8T6eyDsrFri8RqfxxW08wBNKQEumZR4Uon38a2
imuANFbIwtigyLqvNOd5zHJyGrMN8v1wW1TxbTQK6LhK1Z7DVpex0pqfsXSvEzy7HjJ8DbT+n0Yj
OGmxnm46Rusrh4iBTTZ+ZgSZbeHKrTNBlS5W05tU0o1NHKwAP+WC8A4mDbuZHeuZ9kFSs3hNjsVT
YKO40RGqJWkGAMWBJpgF2Frq9L4obc0LsvY3Q7puTzcRWFHyFCUIqsyY86VMkOJoeCCkctecy+V0
BlZT4YuNY1vdJS54WVuy0YlihdAGkhSyqk82cZ0ja+nFSm7N1dBpny14z7R1mE+Qs8KWS686CEi4
rJglWnTfRGj5nuhhEJmO+S6lT01mTZ5RmxIGRSZcKlkJwAokJC7WvgEsSS4CiSFJWptnK6/3SSye
nFycRV2Mh4qEUlfnk+E6qLrbpgvdRtIeqwzNHOneq6yXngstf5C6Ytra7TzLzMVWkXwDgtnKnwyC
Rl6Fg25Ts6xNCq++fo6MFA+KiVyKgeDeUpTXTuOqaqHgWZOWDmWif4qxkT5QyULW028TZwKNnM5A
Bz+9DoEB0hDNkGFxfYNHOqwtpXsRhs1wr6IA1ZrvNGzSD1N0r7k1yCvFCj9a0rOIAZCcFYKdjsy0
DsFnn3/whT+rabwmXGTjtCrRVdA5A6F+ikzcR9DxJPgpQeDD/CUtbeioezpElLYo6VLKEqsBrM62
JpUryXSbM3jHNRiwMNmA5iXvoZCSg2EIkKdaYUGQ0PvYRdASbtMh+NLIxQCnQmJ8EM7VNXGdKmkC
S0b0aNUxs5NLa6UU6WnEHOhpjfPIDGFYjQNTTLTvZtS8USt464dY9wID/klPhZFWCJcS0pNuRxpt
VDkAnWk23ZAxfBTEMK0aq6ZQRX3VbXJ4VcptfTepfPDEhlo4Oa+ThorLJA6FCamgEFp55lD0Z7I+
Y6IpROfWZw4t9i5Dv4lHiKOBYbzq5GDs8u6uIACKIdvwJCuZvglE++aD+PAkQ06Z27ObQXOjchEz
8CmkDeHfrwE/DPNwwyuCUN/E5F4g7UGkasOOzslMwutOqlc1N6Ey/2Ea2VLfsEFcWjGoDAMFbwyB
mFZGanWA1WxAoSKz8HSl5QaYJWarrIvv9Nsyg6+sWVjkKG2F1GIwhVb2+4Iz8lHYMD03LqVagoaL
feF2lPpGUwqOVfw26jif/BIKozJCFyblNgpT5ar48osZJ28UtlHhBUTKIPAqbSU4cm5dgwfZMohb
h3Vrgn9maheapeKF2Os6rr1bA7PlalTrh5DGClOTT4mULTwu2ki0oGSsuHp5jayZGzuVfhmz1MQS
8u+6b4gaHpSnIiLVimzzhHSq7MHse8z/iaBS4CcgSnUHyog/ELRGxhTXxZZzFrVkh0L3ygwzgJYS
cjxC+0LzsU9a9VYGX79uCvY8v6yMfVE0iNIl8z1vikdit6B/IqdMKuIZArvaVQYc0zwxhBeN+a4D
WbNS0yBe53BToSVSI+s5g3eh2NgtDEbNQGvkkB4fMblRtY73pjTJ5PImJCdLRIZr1tWTOhHfIaE6
qxzShRolmp56YSP1hybGTmDsa9W8KUaNEq26KTWclakSnfTIeUpKtIqtratbJWwRRyLtgo1wFkmA
54jhp56WayscPwKpAefso0VLhfnAwPNZDjWJMhahopDXD0VYY/dpCYTKgnMUweeUnefOByJIXI/C
MdM/hX5JNdk6yL3GZIRc2q01ElKik484EvGqgj2O6ccw4TNKpsrFe5GK54rOASFBAB8t8Y5RXGVe
q9w1A5JwkJRInIkCzIoAD5DcXVDofVEM1HErhrP8UCyGeJ86blP40T6e71v+sSyiWf+YzQrFOEif
qGvGmyUucVlUmJ8YAB0ym8DxlTHmwQ7R3k2PAhp43l2WNT18Zreu+kMq6m5LSHdLUCcLnxih77XR
b4kMC5XI3zS+gpwPeKMD7VKltdJJ4khQWbC1aUzYyrTvIpmMXWqStOl036P9WWHWorgK4vZABuKw
S/3knKVceBxYsOHAZdyJFVtx874ewDvr+0SWwcjouK4HB70a9SLVS8mqgviOtXhhYpkYHNUY0eJy
fzWl6pYoKib19rWifA8JiPZklNz1foupTcucg0buxAFn3tDimywXay5sDIo/WbwHH9pAL0QGnbZG
v86lApmqLBNTL6cZkjM7PU5Klx31oKciwvQqGJHrrXqzxTkS4L7Bh82xpzbxWg9mCsi8WNaWBcRv
plTLKtlWxaHYiFBOjnlEYWiYSVpprHyVnV4eRptjO9UZwI0KRkGqZZ+BDFmxnVV0RkHYy3KTqV65
MslCqsee+sf8a1l+9M+vZYmpJ/KgPlWDVXm2OvsO6jjxbGt24/kRFm4mfy5x6SSJDjm18yBfTRRO
46C/ylkkbTXdzHYxjs5s9jb/LDQ4bodGjSjlLqvLf8jh2vgq84UkCbMjsYqYP/PoJg/LVwJyETLK
c85KEtVnKe+tzR/3wSw6C2Ui631k5mcCHt0MJNf2896tzE9d1uhHt/suf+rBdh84c2qHTAQcCaQy
zfoGfVZ/LgtlQOg6TbOcFPQEMaIZtZlZD0ukWXFY1paFEQ8qZrui9JqeHFFVYAzMqVNHcY1vi3re
QWq2gJGCQ+TU1PI0nIBqWSFPZKcTB31mPahWzT42D/WXhRV1mFsCi5h1JnNtZH8VM3mAy/reojXf
aeEhaxjC5RH7zhI3RJaTxbQF5+QSGUTDDhnZEtfTlQhbFXNEiztLkn8WMHLmuHCmsDmMjxXfKwrd
SPqtC3acn1weZ07vWW5qlWNgt2IfNdrQ3gwRUNVZwvutFiFQM03McueREm6RKYTsZdeaSJjnOeKM
MDs4hsZ8JqCOu/wQwezBT6eZ1dEAMfNs2tdUPtqeJj5D8rLAjmTXuXGsNOXY0gKiQJkN0nbRgQUx
iQIc77sQ9DShPWUhth3hmYs6Kiv9O9+BJri8T59lAceWMTNAGqKPNr7WX1sbZALSXcbqfkHhV2/Z
WKHvbOgC/TIRkgwcY0nx0giOMG3eNWRirl3dsXAA28hq5wv8oZr/u9wkrbXFi9nuSZ/tD4JHeL4m
w74gvhsM+awWccIq4srRMQNpJjpDIY0nW1AU1roPUx3v4iluNuo8C10oNt9EoOX2EAhqnnXEdyEw
AltpFe1BD6wWCc6QD8hVl9Vi3j/rRarNhXTZ9LB6Gc20JrpuPlOkFIddTW3PVsNPKBIV6SacHfbn
FIpz5eCJjI6FPGr7EBji/KnHblYkLqvLQk6i7/emVVUdloW6AC9+boO5xg+kT1epS97CQNuafWhv
m+98qHnvYg9RJjecJMLX5pPLfF+t41uy6EJ4yyfWf8BHsdS8TLpie/EwkF7H1xOecsQ4BzSq5oFY
N7foE+372Fw2EUwH2v2xok83T8vrzP7wR/xFc3mkqbChA7G+LLf8MSLkJBPfiCCf9iG+exhmiiU4
VObNWo6X5eaymOZ/9B1UPuFQc1+2fBilaqNp6slpjBsYfqhL+HW/A7yMEcuYtknI+F0JyGMiy5ID
kfXYejr64eX4whUMd6aZpdsyqa9Sukmr8l7Dfw7JvrtRcoXpQ+CDWlVIMaHWsmodYt4i+ZYRBMVI
zlxq+t/snddy20oWrp8IU4gN4FZMohhFBUu+QTkNcs54+vOh6W3amj17zrk/Va4u9OoGSIsk0L3W
H2aKc5fg01MiimgI0telBu2/Vx70nL+qXnTfCvKacOnTi1Pob1Ej3gXE4rLQ3CU7SnODob1JSc/a
JxHKakUU8ThXmweryHe1XbxbrUG9w1IvCGzWEHJB5YwBGIM6/ey7+rRoOx0V7CJcZGgykylR7zrD
ge4ami8t6pqld8gREMp1q1+GenuM+uRzXifcZ81D26fZHVyEb6Tj60tHrrJDzb0agvGSYDDdsB5z
/BJW7pihRAy/znZUb1kl4kCa/uxEHjTVR832Bni98NcHEZ6wE4caUDTZyhnNlQEofsEilYVK02+L
Kv/GL3JCJpdFmY5CMk9m2Gh1pFcL9JXFgmoBbNjSwq3ayLZjVrZfc/Vs2Z75LfDQ7GB/wlM+Z43a
pf7S6dVX31ROLomLVaTF8Vb0zb815GK1MugehxLD1zpXsA+ff38kndv7KMKLLqtwrECmSt5FIGFH
E7hmbijx4CMqN26BIXBfGxvtpCVYurizBMeQ2ur2/2M9/2+wnppqApH871BPzMXq+MvvQM/rGX/p
zOnuv1x4BazxbEM1QRv8BfXUbP1fpqkiRKdb+oz4dH/hPW3tX4aJyZZpm45lWJqF0N1PvKfFELgg
Rg3DNjEE+3/Ce+JK9Qfcc34/JHctE/NyhO5Ux5hNrX4zrQLRMKZpq5o/qPD/uxpGfx9MFnT/NoFK
W2nTlxAMUaw10fcya8n5B5rxWEV1tNVsu9vkVb4Y0AoiWdZNq7ZN4UpYVv5E5QwMSIgqi5MUT7Lx
2wZbqiS12JiMxZNfFvyiLeds21pULJoO2ifqXB0CT5yBbNX40JrI8k6Tj9kkUBSMfWYcAvtvSAmH
W2MXHdodQROQmghxYa17Crq3YXkk58ijrrOVPSL7t3Cme9RlcL02EUDGFbbU3kgFHyk4tD+0eNhR
aGjfx2rIwMpZ4pj4cfIQs66fvWXCJ1PtprvSZvFoT/MyS83JT+heeWCxVtx7ufdyC8m4bG4xFncr
4HQuDkKcpIAL2/fto2LkgkpKWQy7bG7q2B92sss3Lbl3q/Q/4qA7MKTPC+wF5GzZXPv5EDMmL8TS
e1slPSIScr51PSvLhm1mGYhmVBRJKkA9j/6MIjJHJVikiZki6NzCuQ7iLt3Fo48Z+8dDL0zZpBRK
skX4xEYwICOfI7KUqvB8NPU5d1yqwdFuHpUDTZn7m8xqnLUaIXBYxVX5Hk5kPL2ug5rn+s4bOB8/
dYt316OgOJDjtt12OAZDioT3yMNG00KUTSrs7Z2oNV81HcxHX5Tvgy6ye5viF+s6pvWh+pjnpnGx
I9H/dnrpdwg8GCiBsVElrQfrJkTaoTxfu2xYzKPw0E9JPRRwREaZB1GdExVGtFLbouMbUSrLEg3J
k63l7smaG3Qj8VjVTAyy/4q3ARgrW/cfZUg27TS5JzOJyWGQxLxeI3DJn+X+kK7JL/b7dm461er2
E1likjh8vz4MyCm3WB2SpzGCOl8VNtDV2kAZSKvLT7LXTmZT3cnDj33gsAwhzo7WRpLad1lrGuzd
uYRssiqdBV07/WdfBsMGsnlJPgtd4gbyLo2K62wF1PeYZm1zaQut2VVZ+FhS0P/eYdYwqkH6xShC
OJiF67+MdWosw9zWT3oRoPQCPmfnRX2xs0NAz1butjtfLZT+JWhar1p5AC+PQY0clFKO2v3QjeH5
2iQZqkiIFf8WmgcVp7Rg9vnu6jYQdm54/k4BLfh57jwxjWpgyki0YSVHGq1s0N6INPe54z90kY2p
8zm3IkDk4FcMcOvejRTjkGIGgjlH0u5VR7me5LGIY//FcmWcXfrcdsr2MWmhuYOlfUgl8nYYjLW5
H90C6nWFeIcc6edhkuvg4lhlDqvRQKyjqtXg6GCfC4jWPEQt9z0W1sERU63gaPkacQ/APjlLlmnX
ee3k/RxPcWk0Uu1h7IJmo1CuuNRVMl7spTy+Nr1OHacGnocNrHaRMdDTGMl41T6fQ4OfZnvwhm+3
k5qgwprtz4t61wvkfnfC+cngYwyy84z4maj8H7yJ3jUEEnQNnqRbyG6i1dnZHfX0NvcWJ39Ur1NF
6RYGv+mHdIJTPZkdSPNId4GLWuk3snWKkkxfScGXVBjT+EA6lgnWz6fC/56AzENeoMDw23rg74wz
1Y8PWVd1DV0TGO6RlgYb/OEhi0u7ljf1ZP0Qrt1CDTdVSnqVttcttwPElwAFLNPmBSA2RfbULMDg
g4DZFPPfvHWUJTlH6+S3fGhaZ+GDMrIEr+ZBGQt8DZAde3NKpaF10EgrpWYVO9ssir4mk4Uvi1pB
f/C/xDrf0ASUOALH2Vr2ZAN+MRFt+nztFOFeDabw3AQgAK0G/q3quu1eDhZALBZZVlGoma+l4o5V
C0SR7Gh2Kkks5cGYRmVVJCqa+El59oM0+q6p4RskUO2FOqmxZkNmr0cNT8yALGPRR+o5jEwbYrER
Png1kAjSzcVKeGr2omUF2jHIzG7GBGkGoGCIOPUZZtBdZ16oIpsXpHjnlKntbUcqEXS7BOlZfy97
cpoDc5RsKS891rZ5uU7bttAp7gLdSM85i/kNzl7Kxm1C+8Wy1RMQsu6r58caFS53Ok9lBXfE9bFi
SIf8q3eEWo3pdUomZUoKlj9NLI7//KXRdZZ/vxFxTL4KNrUc27QcSxiOq3340tgRTuDk3fzvPYZT
YDaqGFSTNj0aiLhEOlnesnMpXjblWThjuh491OCMaEif1SJFsIt8HwjVaGBPhSyrMpnejvuJsmMt
ioZVqmjLMu+83W1AHsmYnCe7H2K3cz8M/N3kW4wVJkpMg70FeZ2tCrA6B3ZgylazHG8Td2Z3ThVs
uAJTMd9Gu31yjd6k1oDoVW3439og1dAB8Q1r38MUeLDs2njoK9Wh4jH3A5YIgBzm6PVQRkVjoS9G
7fw6fZ4o47jjDJTO22RPWi8iFaDWW7bGwOwilBLT2HDfHLBKo5Z7P0Il22hdWWxTV6S4k/fqMdFb
JNGirka0LqXbwDUHkcMhbjGnqBDxg5wnQ6M3G7qmEY85vMx4NFhfB8rQ+8bgtzblaUDNozNWXqTG
j2BmQXYXjUqMVUFl5vGj0Snxo0NSaBOHdol0EDE5z1RK5T51EPyRXdn0Tqk8tNE4o2//mjZ06QF6
zdbgT77Uq14HZB5HoLti4yVGaTQdhNjJxjRKatsJALRsfu7fBuSRjNUh1OS/HW6rGI9TPVCWH85r
dB8pE1EbX6akr/bC9X+YyaAdB6e1Xu0EDKHhh88AsPunYMxXANeUS6Eq+b5wDUDZTaB9FbZ57/mO
/smeUgSBOj/Z9nB7nni4fJMTAHj+KCyrfnKtsNwCZlLXhWIonxCv3phFr311PeQpDPypTiJ2ij1P
H5Dc80Cy8bN44wNfIgVlIEbjTf4BcFNwGIWe43cWoGhX6/6RpXHwVHrNOcwD9VCaInjS2KjDHugC
YL4MyqZTqvNYaepB9m4zSvCRT/KsX9eQM0gYzQwErtFEaND1egpp3yupyzix5zxcDyPYq9SlHKK/
HQ5nlOuVjU1+d1VarfIK/QDkvmpi+hA4yqtqQAkyHZ4GclRUwxLMh/IUxJmC3l67seZZ0ArKzf+6
bf1517JVHnSW6ZIStjRXsK/9cz/pBfEQKnGS/YhRNj3neod2R+TVqP8Euw7jeLzDjlqYUsju/A5/
MFt/cVAef2giZR9I4GiIm+bSw2xzLZ9uToxnaw2b6SHsstylRtuPM4x75vGR/P3nt2/86XFt2qpl
CMfSLMPWkC6w5q3/79thRfMVG48KhHkMZQfGG1WZIoy7+zgFt3Dtu2EQnOuS7NYQNQCw5SSndIrD
MKEdhwiFg/CQEZwndRLLEa3YpTylwcdrUeHJsOCXGJ1KM50VYHVYXYqITjImG5G4YlOHKgqC84A1
NzbY0U0HIQeQ3T//j6V5+I3vyf+YRIJlUpK1NIfHjPPhfzyCaXQnkFHflT46lMitvw7g+9rEMd5q
o2i3We87+MYY5luEC8Rd15VsoUgRPJd5up28wnyjvh/ehzkym7Lrtfn3xKirs+EoyqON9cT1bBgH
a7MJEHGdrw3a8bFWDya1owwTyAFAmY+73U7lL1IAZuTw2m/sn0exVeJGZBVjvWvyVlnlY9bhNZFH
3Slw20VtQXqIWos3YbZbHBe6Ckfl2NmFiW1fm2iYAXay30dOuZwKHbB5qlDImp/3pkf5sGmcNxM6
CAWhfNi6eVE9cdf4LieAkUXCE/bTZZoSe+vlFWJKg1u/JxbgC4BHX+oaV5V44KaOVYn+Mrmqus7q
wlipnfi9a2IeeAdS9Cm1Tf8QabCW5JFsArLsKPo67frDQDj56cM/f/wCm4PfVxnzx88u31B51ho2
kJx5/Lf8j2b4o+oOkfje1U4ljlYIoqIT1WFI1RMKA+OFQgUNMv3LIMT/ypq7ciBRmlWki/E6za9h
Cwb+LIUDxdbVkElC4kx3HimmeI+Q21yUJ1OcBhzv0Zx67xHQWLyxfBc9iyS3I1huPf7RIgqxPOYM
OXHy/U88oqydPEPGBSA7rioDmW868qqyJ8+QV021AL23X1cJxgofbgtnAzkPFu1D6dfk4UvrgZJT
bC6uh3NfHsmmdwLroRfseO7kYUsdSa0M3JjjOFv/86eg6f/5MZDqMzXXgBAOi9v+cNvUwywBR2Dp
35OirhahV8antEouLsW5B7vw45NsZh7zKQoNdBcLp1jLmJwrj6rGNla95nZw4jjjNgB/ttliYvv2
IT4OFWJ4/dOHcDy/uu5H+yYfg93tMnJarYCD1xMD7fVfb+t6ZHRQkNsGesOfA7WCbb3epPx0/hzI
aj8++OzobvHbiylgCp0MLUw5KOMhrnA4IlbJJv2FA50kLvTa/3gogaOA6gGOfjz87bTAyEugqP2M
NP3tCnO/UQplKQoFQVTYjweBWdlBHtnpQgezebCi9ikcoIOigr0vc/TrnL7NIbQ2IxWDPHBw72RE
kHjdy+5IRm7d9GBv4oikPZjj/qXWNezDav9Czm042rmt3tnKpL4nKeqmoDm0/eQ72TMOnzsZJ30Q
rfvGKe7TINTedXEZ9a56E+TltoVWKUs562+uqmXltPznL64uZjmAPx8froYkgSMsnWcI97M/7x9R
nmtxT03nO2kePmFBmQ6Eke4c4r5aN14Vw7mnNxOdVaD2SMGRY4ZOPAd/G+mje2hN5TXUjGqoLk3d
QW8NzBpytH9NHibfvc6pizjdj9i1NYHXbtSe+5Yet5tQG5qjNvXOIwoLrPioaLt25j7KUNZkNWSS
GH/TDLiGPjfFJKp1Cop+KWNyXtzMgEncAzcy1if+Dn39AMgoNeYMjuFOHt0aGRPgyVDK9/1rLdrW
0W2/Hv7deb8N41E/3isu2/fQMz9e/7++3O3Vy5pH4iiWfzcVB0P7IeFvtJvUQdnndqbs5VEY1q9d
bFEk/zM+zN1bDIffihqWOS/GyJzfzv8wrzf9YlH1wgI2+McF8rz0ujt5wdrP2qXDu8Xh4FdQXlGQ
FLx3yRwGrWXuvLjHR5AaA3yxnQ89qV4rDXE56AwAOu5SI7Su825nkG989DzwO7fQ7TR5zcDchN4T
+WyVQmHWrlSl6V8b3Xo35mR/DFayIbPyRXRRtyBtUm48crXnwU9WlXDKz87oACUYK/ZUbWnv4SNZ
S8X0xLtLakomOkQSFHdKoCZPg97H93YZNfdZFCz7pPROujeBErKLV6Wu/VORNO8ACsrXyI+LPcjR
kSwzXQg09jaNkdu7zk1bfVO1sEbjebSvtnDMsaydlcDb/mwMkC9HVVCItZTwqc9J4md2Yn9X3ffI
GUD0lLiReYD/L045OdsOKDCZdmN+orfTpTChkIioUu5lzIrq6TyGkLvnE2SI8ka7zoKyXcLuxPJ2
HvB849Et8uAgZ+B8x3+QpN7K92BPCTciLz6CMl1e73iDNcxGvuS9Rq0kecH9UDZy9HZnvA3EPFss
WPhYyv41t5cXud1Qb690i8nZ2q9TvHttK5/b/jTxHAcxi4/A/IS/9ueH+6hhW+pr3uEWuj3+tb9Z
Dch5t8XBh8vdzuVPgNqg7JtaH/yPxYIxrwX+uOVabK7E/A85ISqLHxRaYFbXlRvBmTMrHyWFsNgn
haeDPo5+DKiVqGurrIv99dB3PzWFAmEo8tRvvuI959zFX2EBqitvsGCDu3Z9YIFr4h2IiEcVl8HO
bjUgQLXoDtNguM8ihagVqM5bhlLhfWebAipL4L41Zvul8GpxTnI/efRd/520/uM/P1/mGujH/6s2
q+Q4LI5U7T9MsDQ3dvRBV7NvIhqwKMdN7QLtBsh+IM6yB5NYBzOVaItEGUtQ6wLkvsZmTI6mvage
En02B3dtcx3PRKzYm7zdMJbeTh4VRn/qVGAYskfFE7VHeSgbC99zAbjyofdnSD1luYcS2siuQcFw
04EMPAUhepg2WYhnJyj9BfIJuNtVWbAIakfhda3Q3/uChkyqspNHMjaZerRtoTTeQrdpcm4bd5BL
ZFCp5muFYXcE/1e+sAiz1rYTZuspKpXXZkxVsHsezIy5axraJ+C81kn2VOAYwwQ5YlCNc1tOj6zH
ovt//pi0j2Vk9s0uX0iWByprWx2poj+XAZ6iqUNRWcrXUAF62mbKZyPpskfZeNaQUKCJzrxNl7RO
mKqHUAUVMYrsMbSi7LFq/fQUW+nCVUrUr8G5iXOIrGHYwTRv2y9Wr3gneS1tvqpjtpQSsH+/vYYV
8pk6LLjk9WRcCasXH4ZUE+vTY1vgzheXnrtrPUvDb7SZ1okn9AsCOQCq+67/0jfafZrk5r+dpN9k
iXC+6L1AQsVy/acxmpp1p2UehDi7WXVV5SxNkR9v5SBzKnmrgN9/LxFV4uKCZdvLEtHoZi0CweXf
nhS2jZosQk6w5xPkdRVnaA/zqzTgvRO0N+LfX8FSynNo9f2iKPMGNG3ZHtCXOIax2lxkiB8FTiaB
Ea9kV+vcfE0aBa7MsoR2tze96kcWF/m5N0L3cTCcp55f1VslMF9sB55+mdeKtzJoD13nRk9DGiSn
qkcYtJjjXTqEK3N0km3mQcWK4iRckrnLd+aYrEXTK4dbE6jiZ7dqhhcv7sixPwXwOnfksX82umca
u6RFXQEwe21uEytZypicMjapgd5toG1ilZ1zFeXtJ/1bZXfGJ7Upx0Naorkgu4pSDOvKGFGCqULj
U8UD8q7vMv/485zcL82L5gdiE/RBiQF6CfuU/8a3Gvq2WiCLgdNzL5RuDyY5fxK4oUxqlH0uR/R3
rFAxH+y+GV8AP9yn1Fw+G1RfVooRp9sc+NtbBAxBzk8DzebXWeBKPZ+OOsd88nuGIdE9idx28T9+
gZqufsxd8atDSmHOWrmODsH0w1Lc8nskatoq/+rU7GiMwhEnbW7KCf+BJlUR2J27fVtUFBMBXVYO
z4nbvMAp+h3envuyNxq8P+HmtvagbfyxdT91UGujTp++RC62Kz36DXsz98YHA7CVr+jVObMED6RM
bO0grM8y1JiRu+msWru7xeSANQl+wEl38DzORGILpe80x6hY1dkapQawC8oF/U4LUOK2OnAksuv7
BfayAujx7nooo0LUurf4bYI8LApqPlE0bGWvma92nT2f7aKxeQcZXew6UyFRqnjFkzkE4X0dO+T6
xky9+JWAXTbZ+H9ENipbdR7sZeMxcT8WCN5QyMDyZx6QMXnkzKP/NWbEfbzzxPNtlpxKjWxcOGrn
ws+oVUqQrY1gdqmiqpzYiGwLT99a82bFm7cyomhmMDwQlTk02kl+UpBtMeaeDNUdtkQUJiDTYdN+
1u2exz7bMiOvx/cS6d5708fsvC3E+B6EAQ4pXvnsJbFJ2c8oF3IaH4x1l6FXcewzz7h0lXmRcdAw
/UxB8Leyq7PDieAYWhFeARh/uFEe7yJrdr4Yg+C5mZsOow7QPU/XSJAad34ygMxEmOQUZ2mxC6xm
p8Nt4iOgUUw+myToo4dJE9VTHfjqQxVpuM7Mo8GEdWuhjgWORsi1jZEfHoGpVA/1gP5Vk8XtRZ9U
944Nq/e1n8GAjen9EKL8RE27+tTXUH3U+SR0pmqcuES0TvywBXRfxWyU5KGdsWe6Ngp1+IU8NFTP
A+2INxU5bFyldct0qEKhemI2sbop/Ky+c5T0XtZ2so6KowXOaSMLPyrEwS0AmAcHVM4nFhHJYpjc
5OAFOFqS0ASyzkbe9zIshBtlWJqTEz1Yw2SfA7Nx95qlbGWvLHL7LI8cFa6/moujk4RUJZxhjdCX
N93Je64DL/G+0cN3ed+1Ms/9OSD76TQsp7HQdx/uz6FlXPoWEZY0CgueUam3Cty8f7SRElj6lR6+
JC6F3iZOg3czF99tRHm/DZD0Ogc54zu3f4RBCXMppiMa3IRl45Qi3WMCjEZch4CEjOG97h3zTHsL
J4NithxQWlc/FmW3cTM8WLxxonFSbS+7TpNMyMTM/aoWYOvt4nydN4euo7LPzwP7+LmR8/iKneWl
hjo5hVWSL7UgMqEdq92TbADKusC+LgL6y5OHBd6yF6hhyDE/D/JDoXUvsodhYfdUVtFXNMLUhWaQ
AiwcyzvJxi2jeukAQ1ndYjPH8dR7wKRhvO5vcTu25z1c94NXUk66WrID416e4pKHa7MMyskQGaGg
RdkxtvNmCxAkeRsN976xUmpfpFjPbRt9leEoNONNnDbtWnY7vuh3ETezk8g85xlK8lLGG8cGop2E
8VLXnOQtHgIg9jHeZA7I/ukscu1zrsBUzgtuBBm6zOciw/6AfGL1xYspwwPf8R/BPgFbMHqcWgas
js0RhvQAQHYnm1gXBs4qv/qDMuE73pfozM2xVA77UdHuYqE3Ow0Lum2b6MqqRKribLtKivOMEn5H
YNgeGizJKbcvTPglpzyqBZXVlmdYnNivwPsf5UwMxF+j3nVeLAxp10riJWDn1Q/X8h0zJrVcnHGx
0nZ9otnlWh6aQ2zMUHKiA/5IRdH6W9V0tJ3ovrU2n0ztig4dBVHCOdWapUgwsO0o87yoXtjAsozF
mmVr9YJPL3/IoNZWctRNe5772H4v5ajtVPG2FhDtZRfOrvpgaoC5ZRff2WzfdqxTZDfjA7MTU1x8
1NZJVHXBD9cFneWBS75TPVIXjmPjq53hM4Y+yNNU18rK8jSP73yH8rMT+Pe9toCdoCWxfSzHIlj1
bq4/m1mj3aFWPn6pG3XXVobyGbY52iSG/yzA+J8nY1xRL4pAySvxuyfq9KBD53jO1bBbWa3po69o
ZltKsOMut3jCjOleNhr1vuuR7Laane77ublNUTwxrDQrIxXU+ONay6KVCrxzJxvywM3ODCIKPw06
DbsmdZSNUpntvcH2+SQbAOnhtsuaL7eQPJoUpL5NhCnulTRF+sU0xs+p7p4A4sTPjR2WOxn353ik
KifUK56GrjJ2PZCdZeXHHkS3ID+SXs2P8kiFYXNMuvHn6Dh3ZUyOunDr971XTcDxgwJeq2odDTHU
h4oC0EIp6vJrV8F7KkT6Pvptta71tNtaRak/FYb/RZ9YAQMXvQ/cpoJPGFVHeQRXyl6yyRYQs9mI
3CkOw3LEEbhl1j7KnbJ7G5Anj7VVQm4es40ckLHrFSw9fLJZokELrPcujzEQuuEJfB315hJGruyO
td9fux6Ja4hdxR4qHGbuUzXumqIvyY/Y8RkF0Z58rMpbZ7t8J9oBMnZjR8tYC7HMCSPjJXOskgxd
OovZ/dFVKtGvPYRh9+kXz4HZida68awiHPLeGSbGIxmIYhMlWGQ+G3MH+r/euS3m0omjFo/ANQzo
yIJ0MG7YG365yalzzdcszNStMfdkKMz85AQFF42HNqrWmUUpnD8Lw2kQlytHm/+wVXlwChFcUBid
No2w1TWQ5vY9SOEoTqJ91sLO3hdqki/0tOzeGztRoLyHwyHUxfSECsbBTZ32Xc/yFEqTDnhkPh38
DiztLHoslWgjC/ckKJwHWayXjT0D8uWRHMhlhf82x8TDfplZmH8orfmkm9G6S7rmU8Lvc5cCt0IR
J8DOxuiLNfZ6MHHmUT5KyMxlb7P0ZFRFWDIzUufZbErvjFQtSNdRPeSqFwHFyr0zRcrZTpJq7tyT
Idlk2fs4COOEaCYcc8XFswhlEzXOQmTC0nzrlXX9qqeWedeklb2TXTQivjRjbx1lL/N0vCHK6CJ7
jrLy7aF9UlOBEg4MUAOm/b4ee7GfK1ZYr82Hsi+bsB+8u7LCou02UQ586LY2eipeXfx2vdtFPsz9
u2s2JRVBFTYO65DEOrW6H94bVdhgM+IoMe6Fs/unGaUrNf40ilZ8bzp+VqYRot1S1qcyTJT32rVw
azIM/9LP39auV8fdmBTkoXHKWGujGsNRIus74FO8swqK0xV3kc++FZ0qXymeZTwMwp/xTEtOFuuk
i959adIwOJcDabeiGLCXssqjHQ3+qwUX8N7M2IPVGMG/VuQf5ARFJPPd3xxO4RhpezG1Bb8Pv/6a
WeHdADbtc6oIHPPQVn7Q0K+5iAG6ujzViaLvvp4WTygsGviN2ZDd+Y6/TxiJyglGhcXR0EwFpTnT
PhYGoOpsflc9PnwBxO87Cn3IEUVgwSUKXDYS/y2h4vLoNvBh3oeunFyGAcZAmMcjucRFbxf4cL3b
a6BgiEynPuEGhNDd2srHAQb52Lw71TrvoJLVwgACm/Axwe+NP5PkWXQoKJALNSYQDWWJbyrT0rzZ
uyRRnj2RhA+Zgf9g2IzVbuht3JLQPtrdut0cizG3ZoEzH8r+deKvU24xOIk9EoyzBOLfTA6aCnMP
KwRUlmNnCzfyAj5Qe27r6FtQWNnBnHsIiFrY8lrTfaPAXVJCHlnBXd7gcigTSvx5rKWFyOZvKSdn
gPkXiuCaZJpVCdmNhp+uGaTbCdd+hMBAPU9WJ7xS+EkHD0oHGQzC2yzFih6KPJpjKFCV/zaNAlHO
0d0bwmZbMjeye2tyH+B7g0jjPEs2H2ahumYtJiQegbm1SAPl9SWesXEjWCLgfA0yNXNXaxRcPMfY
Xbq4wDyLysnAXSnv0MEwojImFwevRDsoWqwuldzN3pMSV87YE9/HwX41BBoemS+slVnV+i6CDHVo
w1JFMXoEFFmksN3sFIS2p6HwYAjlJMzuZzOYJha97Fo2Qkv8sxxolL45qSh8z7NGVFlsNJWqfk3S
7gEJk0WGdQeOg2r8Q8NjJXCTf3dh8CNUHWo9CjriwNunQ0Bp6qGa+nQzOX1xAZoYLCYe0F8RzGIG
J7FGOjeFK97UGrlbN7PGUysAkhuDudLCah14LmZfytR8LVGZnRHPYenYUF3L8ChmVJ8GLWfMp/zR
VJL+TjczHeER5RQ0sfeiNaG5sVST9WusVS+m413qTBSfB9t6mZDOvdhxl11U22GhUBrJRnblgFLV
9ymcjKMMKXZKLZuyWGN8YrcMCkArvmtx/alKPcgudt2sDdcfcNeJkSie1+9ROGTfzBzXjLj8nnYl
JVtXix8TTym3vPV641I+fg6aCH3MeUo9io3RaP07VA4U1kt7lljXnX3P427ZdlPzbnXpvXxdEuJ8
UVmjXgoUZlZ15vXHQUw/mxyw0w59HOgUf8VdZ4hIJkUg/GEcxojG/zX5NmfsKRfkaMejyWw9hp4a
bdDgDV5Z6s2GQgEEddl1arS4A/4Tsjtp6LJHXoLT+TxqxUjmdrXq7kim0Z2px6UWVwc5GjbeGwlp
+8itNHxlG3xE+LY9Xy9E2Rl93fgiT9RwlfL6Jn1sx2FxfW6ngM4QMUJJbX5oy1jbR9QQK3G4hWQc
kBxKPPuuEf6WDV/UXBCCwsIp1r9oSPlitDcmaAon0zeAw9N9q9bpKS/5oZS5QSly1JCQjGv3+0jJ
VR9zIBylUR9bMsmfw8zKMAYv24vnzRtBBait8OBDuiQvNrNnwCNZdXWhAjhdJpPjLRGVA9lSgrUu
XCu6yMZtk60KLuh47YU1eVqB8PqUxNcJjmJNGyNC98VGn3im5SqI0Bxk4+lNMt7Jw9F966ZoPdW+
95p7drDra0hlZjy5r6E+wpCfBT31uYuAsL3g6+Vu5WhlJN+LzHSO8lQr6e5alXQZiY/iYiTWdZKA
CbsvDMxj5Tm5L5J7tLwQgmz8lWeyNEFiHTXlfHS19VjYyD9xd7ozotrR2BWG9R5tRlhpcih3c+1O
zjfkR5CO6LL4SaovahZCJ611Omyg0kfZyy2/QeTz97iq96PF2o+YniS9nGsEen2dBmb1t2vIuAwN
4djvSVW95Gq6kpshqlj6qmupKNt6Gn4apuQaT9UBseI8r7buHP9zvox3VZ4/I0G8UaAn79quBUU+
H+kp8HI9gaujxCTLITtP9yjFcWP6tei0TIobU1/uZMixHfcsv7KVh3gUydqyKBVUUKr+039d3skB
vbF+FLUWsC76Yz15Wwq2ca+Re27xaBJvJE36dzLgOB5akbuy524Q9ifyoyyEkkg/+DWlHhk3Ypcv
djXx/MJa6rljnV+x3/B140UJ0hCSG6q4Svp/ODuP7sSVbg3/Iq2lHKaAMRljG4eeaHVUzqX46++j
ok9zvr5hcCe1VBGMQara+w2q8pnoypfa76yL4RnJCckGDgJzu+2ykeNoXhLQ8roHvejsXa96/o6v
HoHuP7yNRnPSZZqMYiOBruw3lCcflXFZk9yPMlbr9dTr6HXO5I/MsfSHKUbeR0NpCmgGOuZDbb3E
qVOuLK+uHvl4rReC5uq+so1Z7EAxX+SQPxMGwI0clWMAi56avQ4IE066E13Q0YD/UXNPRJbkNVZ6
pJwaZ9fZE2G7XAz+KXMyH5oR+p0WXiBk/Xd5mgq86xFunEpxRAYuOctCnw9eieV8+D1Ca7Ipng9o
4VzYBLWW4B8TEjSk8JTJx69CCUZvlRethjnncLxVZawQQZJjVNqY+s0hxXrSuaG6yKySJ3xkE+S/
yAKA4zsGABW0As9/mRLkQ9m8Ow/1XEVCxzuYpfLFTASKckFZrtldjU9ybBHN0nZTq9xWM6I57uzE
FlzSSnkx9E5/mb4PvYpRqzIW6sI2o243iN5ao9Bhb834DW1k85fqw1XxLPERoFi5cnL7B/JY5kqP
M47XUYIXZGfaaOPGzaXOzfqCpcGtKc87zuPzCDEI5yQ75bC5yfURJ3GRR+SMB6AMOrCLUzo6Qeju
RS9qrRYbNjTIU+gz7EF230ZW2jQhAYC2wr9mykFWEPxI+haVUcJqz3VjXDLTHD8mlaM+4aNuLavw
Bb6k3Lyemmi6jdIEMTVXADuPOCjOBXsavoxTB4z2T1se5OGWDGkFjVGYeFmmE3qPIF2HmG1pj+aJ
P9jhXlZlMRUB0n4AQBdVUbIVlo1aqoThWl4mIFLspbyUM8Wa/Ga5EUgyb1J0kVFshKBfmU73A6AQ
F3r3Dd0HwAC10ZyF3/a7QOPx5Pc2QLtO+UJqokMTV9/5iXbJUlVFCjNrAyS9LVLoEdl+N69R9UIu
sl907fRk9GqPmGVuXDsYDBmqa09WrhpX5FwPOOGoT7Kvh3Ej+9R55NxX1ol26/vv82SfNiOC/8wz
PVxIujBB4A7NtCXyEmTURr/dgrnuH3kMlC+FgXl2MYN7EAZbmMQEYxuB8Cwyv/WghBZjm+lPylQX
+x6vlgcNBPuXir1ZORnf2mD+l6OoSy43Sk6ALrHznDs0I1yiApF8qXt+NHUTGrvIEnxBK4dH4bx2
Gve4zyjRW6gRNtF7rdhoIlEOQHoSNr2mtYurzNo1aff7arCLja/04cYoshkGMw+598qr+7TQLFX4
ZLhXs11fDJVhfwSOPqJwkQyPg5f6H0OG53duZl95TIkHXZtVMbg9v/IxPdnc+BZB6OPfF0/dq1+H
QLWSVl17o9K9KnGCEW+IqLDs7dQGPiLhCCOfZd7R5F72rZE8W9BrX+HJEwhWzQnFtX9WahzQ28Vc
nS1koKfV+xp9s0PmecYy6GJlie0h1cbhnz8XnWuj9CEvbwPnRlSE3zS+SY/3cfKqmoIL2DOo9mX9
xm2/+VXPMQeYDT/Y8nYYfnvpa2mjb2+FbXlohkjdm1GMKbsynJLaGS6dk42XIa3ZEgEUkE2ysHCM
0MOmPcsaEezhcuuVE8KaHUKniuV9jdrj9p1Ww+6+RoSU3d4L6zfZlHErOWllD0hopgID13b23UwX
FnNxr2KN8h6pInrEjQZGsewA5a6KtTmzh2VdFg1+P5CVKvwYWODvVf9VR7H2udJNF0K6lW00ILUr
zVHUN1MHhmELrXv0A6G9dUj0Ab0ZrF01ael2nIPrgQ5SKcyjYp3mYXYNHW96RAYGETw7T69xXulb
DJPQfe/V9NpZSXiwcxw+b9UQlpLuFVdZqxSwrF6FgPnkJdW+jo1qL6/uhRK5pEhkPSaXheXEPBK9
22ofC4GgedlqD7bSvvrojS+yQPTXqIlROh1c7I3namxb6T7Xczxr1Gy4FiFSDL5pwgede51BcQ/d
gPpSalv9tY9c64ikxPd8ruWEO05xPL7JPlGlxtmLyic5MQl842kMwr3sS83IulSOspZ9RVk6oPlQ
GphX8XKeeCL/KbsGM0yuGnejII5GHK83uZOZr3JcPmKvXhMRla+NDs+KNLu7CtsGjYbWzq9+P24T
i1Ql2PniOoXEJwuvOck+NwYUq8dDcpCd/MyzZebV8U72Kk5UrEx21BtZLTriBPmAeLsZ4xRbl+4+
x6T1WP5nMY6rTu21g2ye2rokQm1Ov4fFGvwpJBxWbRDpzUqOQW+AMZOYpk2q15ffVTlR9svZcRur
az9E+pmIjLcr7V7dsR0g5sQjG0iPlRoHxHcGxDyNCplAw+NfNTf2Ve3P7rrzIBerM1OdCC72+nS8
F9MQqEcdWdgdCL+tNtdkp2xPRuLf8MC9+nGWhEIhje5cg8WOsiHL3CYXUfTQ1Fhms8n71ZWg20j5
gltFaXlVDDZGZXMRBsCkuxtbSZZuK7JbV1blz9HozHocf8bIS0WJs4PDh10443BOnFmlPwoQPDbj
5i2qeLoPnhUQj6Fa69XzlKjxk6yZiG1ORje+sHvhqFEckqBCqqGuipWvkyCPJsWY71jmJayScT1G
yOLEyIbFS7Y6+QrFqmKdmHznlqh1DotAJW92q2s1FtKZOx0yUzcvch235AGeG0/TvF4RR+JkjT4A
bF5CNkE/mnCrE79k0619StEsCc1mKd+EbEPkEVpvF7QPYYcxjOb1Jrsm7pHJFDTnYIItavrGEc+p
5lzPhWxXkKAINdU4yqFm1ffWgk/q1nYfJmf9GSvbM3esDoisZsu2jMYvPj4DmL2qH0PkiM3QemId
w+2T7YFvTx9uPYmNpVbt2jMRJGWjEh7MKsbKpqpMJO+77nl0sv451DahK8yLbGGHom+Icyq4q3l+
uoxz9MUU12q2SuB0zyYgvieN8/+tF0AQVJwIxWI5OcySnx3A2pWN4OFbO1TbIc/0C84TCcRCGxoH
Nwoti9xr+FU2NpHbvtTInssJ+UC4orDFXvbZ7PfPnjK+y76AcO1R1zG/akWkP7ud9RZM9Q8dQaPX
uArsF6T8G0V4YslyV8XzlaM59+ES7SzdpBAbORTNtOkRsZKGmwW92eR7hz/r6GMj14kT9qt9BHW4
0fSzMZ+Mqvm0VObGC8bRxlHWAlUQCxJD/6AUHJZwmatP83jZWczj1cb6ezzx2/5BdvrGVJ+c0Tw7
WQhoKcWLfnIH5B5LhKXKvjSfeUiZz8gVYJwyesUWHXnrOdf04DyW0UZ2ymGhNpirJiAcf59l9S8F
1K2LnKOXRvs4JSNypfOKctSg1c+ur8dHWfOVwsU8iBc25xF/vbCsBnF8SOroatsdZuwW3i6Ye/hv
yKX88mpj+hkar4VipDCvYR5rro77fBS0oFUMwEc8ZtZVbU37pPAJrCkcggoQkpfIGcWyd1zrzS+z
DR4xyD8M2UszF3XQw8BA6fwxL9LsxXPZSOiRdZA1OcKpGmfheabYylleh7tjPXrfHNOx0BR2Co7M
SYUDnOn0W9jA+C8nYXLq3EHfZk53BhGByHIty8j3gqOmfsoRtyaIiBhMzTMqskwg49S9NjfJdnvi
cJLHFRaHRdudCwMvszhNqs+pMepVpWrjDjdz/x01aDfTy08U0P1N34n2wYqSihhkCkUkmRpuoYqK
GHRZPhdzYfpCXYRTWG5lm6FpBHw5BrVu8AwtrXj2CcKC7ii6heyTo0qEHqApVEer74yzMRdWbnXL
3hKoTc/VBuPBM2ISxtkJnQsHF313b6qM1jxF2kVv2Bcs5PQSqDg/+GzJLxqCyY/JTqyDLBTXI9Ql
L4uu4rIwg3GVcTrCK+ufQc3Q/h5OvtdiB/pPNQza7UBmdmv68XfuG5gzBmQ8h2k6aH4Y8QsuuhcI
vw7pfNX/mtsOHpaG8svqvLUSqNW30baNRSYy62UME+9hUhz7EBuNtovQU5ph1cEFyYVdbAXgtKyV
MTTOZ5hm7lqLsfnQ5io2FQDabOvdNXxnG3da8FBgY/lShEhSpJNvbCxcS95RGL1CuLOe9CGPXyey
q7K5ScJ4r4T5sJTVwPC9VdZl5v85CcfMfGlNNegtgtOlFn6zQ0tflUIY/BrG4BzkaO4Jo/zgXIks
OqiazrSs56ryD7K51mASjzXKvm2UVh95Yg+LcuhtEsxD9EYm5jYbaXbCiE7WPqVuthtIxuDJ7KDg
AU5onZZj8GmM4ZPfg8lTuI2eCeNXSOrQjtqNtuKHMQc3g/CzmtZ9bJUfIXaRbDSmeBUWAxKyHYLB
4C0PKlrtLx0nRsRQ9WipzNntuicENHZGfAQ5m7zyeMHVkzR3HaGnPLnCepTJcdhey54Ez5sA9b4f
yzpYyWEGXBhYYHV+NlHyuIyj9SGXrYoke0ACCSjT/Crtg9v61WeTokfl2CJ+kJn1bvI/yWz3xD6b
hjvqVC3kolOpRCtsm8xtM36zOhWbMc0YX2J8iTYlucniMdTdcIO5mThMFnmEpBXeoypCE1qD6MRJ
zF4zQ9zvCa5qKIvf2oroKND7LOaaZXbdmv1wslXsUdnXZYGOVp95r1E1KmcL31dZSwxzep01T+Yu
F5nGfVGgLk+AAm4NhLVDgfkseSHYfD4mu3y7ivAjc73vZWcpP3z0IklW4HMo2Oi4fT1+h3ecIkfR
W29ox2CYkaI6XKsDWrTRUL9MyjAipVUhOTFXO3i6Tx62C6OmCcLbBmjNHMLCQ2j4/qnU3e4lAFrF
jfw5GnoqfVatEgORA9mnhOVwDM0KyiKdYZMwItF+JN6YHBIoBWtel6RWYuAO13G+mKrMPJetqt1A
YPpQ/crVMUM/gKSawwYXJ1TAYVo3rHMO/e9a3ZQbw7TAvA2G/VkXhFyb5iu/4uEhDSFXc2v9pfvh
CJMdVWK0HGpj1aA4nsdJxCZocHaygL4BIFNeMpBLaS5QjTgM/N3/r6H3+YZo8TC51+X0W7UWxAuq
XL8gD45SfJl0Xx0VWAg2kLMwgVuhLQFQOzxHnhJ+1QME66vO9F7rCv4zSBj1THhce/RgiqLAVjd7
JW7CBUZv6a7OLP+C5FT3GHp4IGGk4V9kWw8bYsl3GbOs2awCBgPfwxT9nbycqscWyPPHWNtfXRSW
nmooDC95ZjyG3CA4reJlmkw2SGTue/ZDOxAkAsXQHny96d3jWAJjwFJiZaGVS5C28p8FIImNGurF
BtyN8hz2/IbwahNXI9EQqjca7OhgZb5PJQqpum0lR2uuKp6yqNwiuiL5A8S0c55ls8gHb5uUWbjy
2Su884z3AeUb3Ub2up71C5Kqd5KdsklWRdHvsbsU1wHHp43X44Vp9q32SUTs2Ha+9aLnWnB0wuY1
GVxnUai45AJy4MV1LcabePAe9LkKxq7e1H6Ok91chZig7BSfTDgCV9EVod3gpIXE9RXrMy/Cd9Ua
rdemyXV8RbPioeEDeDX8GUnr1OGyaxTr1SU5cTLL+Jr2DaLxoh/WSm0cWstpX7oZ4ZkjUAPAN072
4wwSRU0q2E4pjsyyV46LBWaEbAAvstaPOuoIGZBLt/IugISRhM6F/RQCBeB72wzfNYxh3S7Pvvgm
5gPs7dne6K56aktLxzaDESWqckoRfxdErZaNSz7en0B1OLWjYyKGbFPTOjiETSd8Ow5+3eQfTqyF
oMWSdmcZfvbR4/3Q8xi6to7dnfoyJIfAB/HRpZb/wE5Uf0SvHl/MgPgIol/BAklx+0fRhQ9pxdc8
0hGmcExDOcUgO3dDyWOG37/1qgcaFlJVWV7MNIw3maEoR6/XfhdqWj1baHJs7+0C5GVqDgIt1F6H
gTAMn8pUnFswzr/wrl3Vtpp+R3x8PswDdoKDmKy7lnOiOqj93p54YRWF8WdR6v5CR7jlm1Pq61i3
xl9G4O9GojFfGr2ol+oYeAfLQipXSfBUVSEbv0VGHu+Q5hkxrKNahzgoglkhSzdX9QR9ijDzrTX4
tPqNxG2xcjTH3Yxzr60TMLLNiuDO3MtmCBav4D+hEJx4m3QN/bMyuciVyhYOQtH0r8B0xtfRwDZ1
nqMber7xy8I+t8PwFUBX+8t3t6Yqmp8kgzNMObXyakOneWhGMz9mGsF9K8zyx5E470UFLrkcQ6v4
mrj1Bo6e+JXhhNATaPkSh0G9zKN6uiR6BMVZycQuL8PxaKoJWuB+q1+NOVXrQt38abdL9n/iF7eA
H5mdqG8ixawNTHTBNw6GeAoV9XFAx+DJ8kAA6zj0Wg2fIzD+bqfkr4BGtWhbOaLG7kQ0xLRGJyZF
Yib1Xhay61619QhQlYtu2b/m5CmsCq3ylA2Pj+JUz0UD5mSl1X23QqmyOBFfAsImu7XGTf7VE3Gm
Y8fOGNkLq+XqcZIQw7ZweRbfCqsI2B3h6lv1KXjVuaOvfIAZeaN/Ipjlb1tZrePYRYUQwOo8RLUm
/IoTvyP5okV7MuJ4C8vLMdDmyylvHvHEOd16qs6P9l3nV+FaXv5rfOieRwIsFw+jx4joyPukGvmR
nCKQsrkaiaDZoPRMuNLvgne11Y0VQZNpI3t5UleY77T9UfaSVEe5S1FfrLGqXuYlB6Epb3LJqJ0w
lZircsme7NdKVgO2N7clZRWthEfLrJwNv0F11wiiVQF0LETK1Ghxb5NX/WxCZvU1GvCyfi/kvHtV
Xt3b2LBsGk8cyfCYUOuvosygRxud+9QGjvvkwuVK7WI63NvNAcX7LAUzIUdwvnWf0hmVKIjEkqH6
Z6pe89Hodod9zTxk2JkGSVnuz8ljH7busZ6vNDf+fSXbOCr97v1r3P/UCyjBva1XpMHRR801SXRn
Jwb4hCgRwZB1PdNEg36+NM2JXYe8vA2QY0nm6YvQxeVEVmVRy/ny8l+TSJc4u1KzBAr3TgZRQKk3
UQdQN0vr4GnCPBnOhsa2sgamU+Ueycc/HWPiBCfI5Es57N7uJWjMcr8Abk+o2l3IbmHqR1DF/f4+
Ton1aNdE48dgWc5WYKe2dhp12OmJN+w6nFOQSpvrOEuMu0gtfPPh3m+WOf1yqGy8jb/VdTPQwQUC
AkX1aRGr59zNp69BYdcP2N2KXRhF/YuuiQ/Z7tcllh/j0OgQ1dnmpXoQXLJGU55yFwU1vuxiVTe2
wrYjNJoNqUf074MB0dmpEvYelOVttJzC5tI7J+WrrJD7Y1ZvoXRNiuso22RhpGCLgfByV1HRFu/c
Zg6ezizZBcaSJkGexOOXlSu7rk+gpgbjFXc8cSlVvbqkZfKGifT4gYIA6oTrCpv4q7jWvtNdG78z
uNaxkb1KrPPva9tAeDILpjM0bXcZ24W+7o1S53yFbBKQpZ+10ToHPUqHV4y/Sx7YnJ4iHGBe2eoG
m5Yd+Er2Kk2RHpvJ+yY708rQ2CLtwSWk7TKa6rVmBGdj7EA0mpV3lEXWkuReWP4oHjsFw9Rb/d4v
r5yq3WBFpe/aNlHbRyzZ/VWZE1314rLbWx2xioWPQ9Je1p25UV791eam0rTLE2zE8NFC+gS8j2tE
B9E5wbl1+9+FhT3hcoinav1XB4QBVJ8qV13cO4jvBefMzOMj35flX+1yTT8sXkaUK7ayNth6f6h9
AskzN0hyfCasNLaWWcDV+of2I9stDmlQ0e5EIsZsDcbdm25XLuyh+3KyTa75Z6xs+mt1PQz2ml01
G3OYEgU2M9IVlt+iwZ/FJUwEVOzNqC+Kbecm8yV1eZWjlLow0uighyV3H8c3TghamSdTnwIUdcaV
1inlyR59hIi1KNdWsRLngO7nXpP9Q995i2biiwJWmb+uHqP3UedrlJso4ctq7lvFCimTagtuOH43
tPinPkObZGdiPfMrca6M8Z9IMD5VmhK9g2X0dnaHnKEcFAxVze2q0kE3sD4/a6yAMJfdy8FD6B9r
0tEX17bJpyGIJpubzKqRpbWj25vSTc5yypcb9KHMP6vETp4kpIE9SnOhBQZP+nRHOoBB/6ul0D7j
pEueAAs3N7zE/77O7XUa6+O+Rj9AFoOuvGtzfEEXBJrDfa36o70EQA80bC5gNopVPqXcJ/Kyha6o
tPEhg7B6kFdCNuIbyOFcFyEnt3mQ7I8aXfwefxslJyQZGXWEv4Dm/rWI7L5Nip0wObQ7PCjcfeK1
zWPXeq8EeJV9aA5WfZSXUZ8HMKxoHPlBctOA1ADaD19nU4HoyPcgwlkTlzBlHxEdwRPzNHg/hOvH
qzmMiBP2nHSU6cf/OSkpuwAE/E5PKka4xu4u35negFwIBNVKn9GkNefzmyjZrf6nu1F7pT/9qQ4R
OtULqVSmoQbUrNJkWPaVlewHLRbB413XTBi4AM0vEFtkWU5/qrcV0PMZEI/JekidU3/RPm3LMi6y
qG29PcZmCNw+5O7VhY2yjZw643/XGpe8Sc1LUgUwRhTMou5tHvfgVZM4JF7npWRH4dTYTuhkGO9t
qmp/eMkk9nIl2c59ddWAH4dGxExDK+InxalvryebMLDOSc+2z3JO7EC47YS+jThjQd4vh4MhuF91
voehWF/FixzBjpYX7mNKtbZIds0DRj9YKWU87IJ5YikHyUs/IPGoxW7zcN+NYW6o7u7VvzZn9477
hu3/HtIkjVgA6GrXQ8fBZwLfELRBffaBM6M2PBd2/xSM1rBrecxbANNoqwrnjQisuZU1J6nrc25o
1dnxqh+DVYGq/tMkR4w6rp8tir6b0UKKOOlK5YjK6mw2143v6QSdcmh98YzvuY0xiOIfPdFpG1PD
9UNHwPmAX3jwaBSifsIis1/FeP1dp6ni0Izp4lvaDh2Odyr4KBIkLjBNiiAbskNZ7bU88g66H9CJ
VPDvTjlC18f4YOrhQuVgrKZW/FTMicU4ip2Ta3cPsiYLhbvALjXEj24MkhgYatQ/lh4+oTCM7VVj
p+bsn1rhEh0qj+Y4ua+dUnNozfW9sMAUktJ+8qITjikJYogUCU/ji0C6N3MdcZa1W3vg7TgLKgcS
ENPMtWu++HZkYZzDeDVN04uL+DIePL21MZ1ADZYQNIAkNHX4eF9dzRAC7XMS5/e2okmVh8lIs5Vc
Ri7YVi2+4bHGXzS/KWsuhjwR2zIM8SqXb8FTDfYGtvZqNtMYLHGIN3A67R7v77m1jfypIHz6n39d
P4wIyGSA5ue3LYejw3776+5Nf/7C+zuITZeUSBzYm9tL5hw3AKqwfbi/ZoybGGx3MnD3V+0ixX+A
Cvf7L5QL1lH++y+8fVpR6CL1O/91t7V1K2C/w18nR8v15V/YICN2f5P9/Bdm4vb/u30sPSaKdTL8
/uvkbNWxdkrggoqaPwg5u8jyL7FeWzg00XR7+6QdF0OtxCtgeNULuKOZ76qWx9Ju3WdSZS+N7nif
kG9QnMt9AJaaX70XGnbbtpKdCt3DGHzCSkA4xZkbk/WS60TkwgkX1ypKyHqmpn5QNOOr7JRFBRjD
sLzxNr7uIM0LAqBrmQ/t47A9uGXy4z7e04gf8sxnw+mqq9ZQ2OtVs0x7NgyrJna1Z3wF9Wd0oA7u
IJRjPNfGyul3YcxHKzvlMNtHsp7ddogqJEN8ESJH4SJ5PK8hC13g55d1TvmvNj9p1p7tNOfbq4xx
Q8zfx7xxXkPOEpiOkrkqs52sDtrYnAA332py1iCQM6rsCnHOP+83xAY+mjT3STbFCD5sEJMolvf3
i2b4r0JNm70ckYo4PDp6c3tN2YS2O3HQIQnJ9v3zZozPJOja20cC2L98VOMMGL/xZfCOhp/np0bR
ILCOQXSWV1aaQZ3q63Ijq46VouRe6SAQIlPEq79Ge4k6bGvYjvcF5AhZ8Ap+Pv5+hXuznWBG6v15
hXtHWrW/X6WAhIJ+PPshtUMjWQ2zB6DMhLbZdKx1SzGg1AfJlu08YtaTN+zJOruk2+vq5HlYJQxq
KC4G6IIV+Rz7VQkx6e2MfPiwGnxAtcEYv8WFONZu5//yJnI1eTiwJ+zIKrM1w+nQ1dmfqOF3x9R+
CidQPsLMc9HLavOrDq8Hq1bPvEBd4mhqGOqJt6s92mHn7B2lc7de7tbbQeGbi6mttGFh56X53/lx
jQegWmW7aGSpseUXRpdtZc9geDPjKCeXvNC7bDzcWh3DWww8CB5AVOT8CwT/5XwZNYJ4v6Jh26yx
PVlW+ZzO1i550pjPFfpDj1FTbqNai4iZesFZ9cCDgC9WkGPs0mWiZ+I4Nbb6HKvNVba7QWKs4qnG
XhuIGpxKY5WXjvIJnlVbe7pvk0hm+tAfC71FgrY3wy0/De1BNnNC3PfVoL7GF2sKXWhgdoohs+fB
s1yzTSQIScY33fcDpmJNUwo4yvPlpKNa4VrarteCgvgijt1uV+IfmGdXzyZ91g6YI7iOnV5LBVsF
uwDfIatdC+UqLtRfsjYpwkUh3TvKmWi+WM+opC9RCuZZPBduvgFZInDIpdIn5SPK7eIi52bxdDWD
SD3JGn8Jurx+GB/k0LQHBNgSqt8SPlBeM86fW34KpbowyyYiVk9hDFq0VJ3cwHQw+t02ZfC5ULhu
AApbhP3kQOwV/+meB9rtVO6wcwNv/Ke9tOZAQ6cm3EintwS3FWDVVfreKaOO/D9Pflk1SmKe2HYH
uwCQ1jt7gDfVwvEbuvr01lorOUjLvfRs4Jgma64ew2eyNXYC85TUtUjnKz4ogXn9UePm2DuTe5S9
E/lvcEjBdQRddbEMcapFmr2bmhvtJ4GfrJxUdFOxtsFYrOUkq1QVUL4RhwccVvao9/vrYGZMyiKW
vjxehA9POlv2yEYDLCHRUaRgpqCuX2LCWmPS6pc2MWq0h6PkoeATXsvOfnT9M3nGW0021W0f4MM+
8hOap3uktPeawHDUGEoSkMiCXpU2iDkmsBKBYG8bQy4AwfxLs5pvKDsA+4lmmrjplE9YkVuPtj/N
nLkBEUCFR7bX2s2L0E1vgbR3+bVxoE9heh8stBazKKBL322/whw6K9QrbsGkWkxdJ5Btepsehait
p0wznqSMHlBWLa5NytGML2X/nfja6rZSlScYIHbm18SEqWBDDH9pBVEvgT3z0VALMnc4qW0i1fHP
oWMUK1dLsvfIVn5kjmP9TIfLbR1Mry4KViufrdULwFedcvFQfVj504RL05BeJ2ytXnEoLV+7Bieo
xMmfZVPcmNMC1gbI6rmzarNqXRBOf5C93BuTQ4cxN48nekvUhV/F/r4W+bg5qpWIg+x3vCx7aHFX
DZTP3Gu717HLVhVyxu+t5WrALyJjIatGaTlrO2wrhKxF885JDCunZIA+MQ82Mn9N4qN70fysfoZa
dWse7Czc58WMjp5HpQW/Oegjw+Ootta+VwRespbSH2d9ipXahP3StKfhKNtkARRhOKZzMeEcuMLS
iSHzjB4h2xHsKj2yrqsIlt67ZZvsRQ4O9FRu79UmjZdtP/mnxg6coyicYTliiPuVENwuGPzprZww
cCj8pnqEkxl9BOaEt0TqflUgNONnPuG102nxU076Blqv7nzN4/Fdw3wiILOBU2veg2vso6d74Qj/
2LDR2UNmrFw8yb1kOyl2iPsf49LI+T04iNAgNtX8mNhQmxY2obpFZYmG37+sc7pYVxkfT2Tl41OD
oNlu6oHySHYA5pbf6wllJckcENSA9ISoOcEqGL3ou2q30UmyA+Y+MY/8f8yTq5jWsHW1OjqrE1QB
pSER71uJ9xxavffsNsBHXPsiW0aVoA8yOWIl+2SbjRP74InpLGs4JSabpke5LMQELl/afvOEaO1w
jOfFCl931xOY70i37OcQjxVE7zMOJoawn/Vici+pA8yFPtnS2Jby4MNnx125QbUxxt3dgABy1EBl
u3UdL+M4qd+0Iv99JdugWbUv41AuwVBEX7z+l2EX9YdT2vg9QnB7kM1+EO09pzVJ9nK3wjoGKYOs
j77Ek/odyn53CZO2OI3G6Czk+CY3kIoonP6EMWN28XXzp2y3vNJnH1DZyNbwO/Pc6iDbubcKtDOz
dhtbWfARmyTn57ej9Er6mCLB9iirvDvrz7vre3d4KOZ3gcLMvmqd3++uYyu17HXMrZFSiau++Fk5
2pmIbPExxYW1spNBPfrCq/ZVgdhj30fJdeqAKBBGKX7CBl8mYjDPraFnq9Y0fKQuA0xA5qt7kbXK
iI9pcvDs9t/tcqypmphSuuG168y9ltr6hz9U6JDlSXistBZ6vIrrrZ75zvugp2c/crUfsVE8g4rL
3o2AP6uvC2UfG1N/RJ0C5qgZNp9g5bcBe+8fml9+wZrLvKq1kq/dkuC7EQn11AdTNItm+l8SJXiQ
Q5FDwtHJK5vXAvb3ujPbYKdCZT+jHjUsdW3kRzyaHVLcow+qbTKdrRF7Gw4YiRQLep+w1cVDd0y/
WGX0rcwa/xuRhFOBQMfPSp8eVG774cLrjoieFPGitZG/gTGygPqxNous/umF6hNmau03o4t+Tl1o
bRTb69cqziMvPuC9onxBLqJ46eqKA+joa2vZ1k1mfYY4tsmLvriNQK4wWHqpSRgDh7mxiJ7DPPbO
ZWSBYp6vYOI3qzYtogfhIifyEKI4xn/A+y/WzqvJbWSJ0r8IEfDmld6T7dXzgpBmJHjv8ev3Q1ES
+vbOXBO7LxWorKwCm00SVZknzzmWKklpHq+cG40ieryP1i51SaFdB+vIgryIdHfDOr+m3G28q/cp
Yn1fyZR12Af1JrZbRGOlWLq6dqce4wGgXORl5dc2fAV/bH2Ly8ZdQr2tnPmHmWcd2uFlOQ00w5/o
IUdfQ7ML117JOQCh3OiWyx30alFofRv1nIqMxv+Sd1G7CexQ3ku5IT/aISLDwqNvzWeNGsyXINW9
HfygNuA9s3xpEuVJOEBJlCwg9QNyVlXlVpUClbeAfBFQTOB11RcLTPZOipN8UyIEYzWR/wr/vbqP
dadb271s/GEOzSqw0uHNLftJlRndEGEv5W91H8TvDXJu2wb40VZxAvOPOEmMPzSbiEIfy9a2aLr4
fYi/ibGIGucNx2oUgrVgfBu0aiXsisFBNawSlZhX778SUN6JWxDfsVaBFGw1M5aWpeEjdcZZ4iiu
8qk728SA7pf/l0uHtC31FI2++jS3B2l/gNUdRUso/kRThuCUiyBHKPa3LU267MqLCLdkCtAi+j0Q
TwOw9duwTht/fbKrNSW3vlefP9ldL0vPDYj/NjKHZUXV8rLrurfUqMqHYqpctOHwOf42UfVePSBO
czeRZSsJIlEVK3Gs9fVBWeUo6j14maGta72H8KR1nE2u6fnZ4aS3oyq2P8o1/0/S4u7eM538mGR+
u6tg+TwbLow6dZSTwZBQ8YvgQr75YQUngFt6T4nSwhAbshkNVfkCDCC7lqYmb0ylRQM5NVwO1vf3
Qh52cCRwMjXN9Cps4sqNHeNAZdBF9DQn9KAySvziXJGQCuIuvd5tYZkgIZjI8cofBvmJYnDvUI8o
tieuPhSc9fwlAOjuQYwacV2srAB5UNHVIrs75UP2LSsT+anSy+YC2eIp9lzptVbDgIyuEe1EV9eV
bpHmoXsfDbpxqzuR+0j21Huu1WYlvOyR/Uups4+XqVYE+AXXzGCM5Ak7Nzz5pV6/Bnq5jAYNOmaL
SOGot81adJs6+ova+OFmJ230kHL2NOoYkKija+vcLGp4L5mUoFaVkTHZyRn6rtaktFzaRIH1ODg3
MoKIUW0E55aHvxgTjdfV5bpR/XJtmsoYA4RubrphylsPBMk+DdzkKhpFL6KVXJgI2mlZercF9ZhQ
reT5qICawBknZ2ETV1Rwlju5IcE521zJd1ewvSgLkIf5uEYEmtzIxMGTOE1yCClq2sb0b8yDzq5t
Gn6gnBdH1dwfQXzggWF/Dwv3h9r08mtSSiOwpMq/1lll7+BHD+BaNPVLp1C/m2t58aqEeUB+o2i/
g+U1NM35oZXhc/iMLrPOE2ow702dWDDUtclDEWVImv6rvZ0GP9mIbaA/0ixiw/9RGF6lXhzwzJRk
yONaB1hwzkZNARsZfkeSaIDVZRiO4mpuLENJtgri30JrzZk03nz2IVQ9TpehVj63KhniWehN2FWJ
On1huzv/9hOjs3NfKsU6lnV3J1GNtkVsdQBtZAZvqiJJcAfKxj6svODNj5KvgelUVx7cwZs+ZcHj
6tVzrZ7QcPIkpoxFpR5IGXZL4RRzggX5RbUHUVieKQOPjbGjssjoLe3FDHVllURDdY0VNd4pcpGA
X9DMUxHG8cYve+URjW2KAygnee9G65Eg+wTkZ/tF0mrhUskeuGxDfF0rl5Q71o96xRMkKRT5pMBV
e0htyduNhTxecz8dVgNCpq9dxyk5/8JvTnLSjZwUQFh1CwJccrQC3hqfvKlMymkohVyIvmiA5IUg
HJoRjcbo14hYQ7gLn/sc0VclGFu79n2o9OTBn6ivlb7LTn1aXIUpnEwgEIxz2NVbYRJNp6vNlVjB
QsyZ7eJKnTix7zY87q6/14cabHtfUE6I0yVRdbX9NDsJf3kMpI1rjBVALM3ZGgS2jmMRFoc66xxC
8I1/titN24Bvi24oWdkrDi7DUzYYNQljrZieuTlSRRrq5g11Z3qkK0cYWyAxSCa2EKWso40whkpq
F/dL24Oh2SWaNhzlQQWCpnCezrymemq7GCS47hKsTuRkKzcdxIh9ru+HpCz26RSZDGFk3IxOGd9y
SYSyVe9Zl7NkacpV8QUdYR+eUEKLLcSkVHOmbJWHrTsdohYAC9dtV0A15mbW1rKHhTEBPtpCCg4c
wNF7m7qW37gL6iWkUxgn7etvt8YCXWj3VMxkvvbTza1MF9Ey3BxWE3axmjm5gWv56MYuxAQnMMan
qK7LrRTbJPejQX0KTLN88PkFN2vfKJauSlFACyPBoXRi9ckyU3WXeQaV/JOzjdTLU0ppz+Sq50m2
VMC67YSrItfxoZGAa4uubtUIXjqFuussUkLQBslPiQ+zpuEY0WvuceppRtX8Uodshvn3K1+jESoJ
v1b+ktKWPVcM0TaxioVNmCtceOWWYwaiq+Bp1lWUFA+SVOnLqqHUvAxbOJqahNAhSYCvFJGfM78h
bhHaO6/M7B/k517cPize88TIl5ZU6I8aKLlNDY/q2Qwjbd8MibZDNK29iBWh+kkh5XJhzW57/2uZ
sTvl2TXFju8rFgnonWlFvXXy5TCRFOrAovbijPN3p6BPNjJixcFPCG2Pxs6nSDHM9D5Fb2ZI1gn8
Q7B0S1qePAR1nr0UTfGSdZp6Gdw2feFVZoAbDSIy0+AoZVDd2Vp5EKNWU4XwdxrtToyS9Shgd3JN
9DmZSxjW2FTEuvuquYChKcC/a/G7HcgnY9IgMS2OJ57rfEl1c6IbDZqLE1YAM1vF5XheUxAWFe2i
0qz6+7hxPSn/XsZxD0AESiw5794p7XBOrlT+bOqmGtZxFmuLTwOfumZZcdqiOFLYxyCDO8RBQjAZ
defk14ShIV/n0BoanPCLoP+LHRmEzH33A+bDVwTF/S9OAk8wdUXdNYx7Y1dRl0Oti51fExLCK2i2
za2pD86Sxxtv+9Q0FBgcTcWGR67XkBcXxgxVVISlh4jMtOHy/BqDRaB7+qmrKvfZ9brpi6LWCDPS
TVqnXJeNgeTF5IxKgLkdNR26janrNw48zogh35eycqe5+FLzIqaOnIofITxaWpOrWTfdkq1PsIk5
T1AX6Y3RKo85eGaa1GtvTcLPT7Xi3ND7CyDJPcoPAaQDxiqPhu67nCtPKVnGr25rVgvVMp1X9LyG
JZq7yZPcyMEa4umjk1jwBPoDnK3hmO17kDgwnyhStqzL9sBWwwbPzqhi6fFWMux4lUVu+pRMzUBm
gUzDg7DIrndyrHEvM3T2fdM5q0pmjOh2Uz4tm26yAiLUySsxXg5EhLMWvuKqcc8hcflloff2IvXl
58ii+sqs+L8PpJ82ppuWS8EsJIiDwqkAts7ySToeWKs8VigixuqrpfPn2ZF6FT2ZEDrI62c0Vaub
AufwoczScuWllvE+tNlfVmIkD7lTSRfooUl6Gx3fI3QepmjkA9nk6lviN38ZvGfvPFwatC+BBYRa
EyxhbL6hNt9dMoqY1oFtgyR2LCQzla7alx7l1i58kwPaOcjtyOOJb8sfysgPJDog6L/VrbcxHRCW
8L0Ffzn8Y7RSUnaREko7AoDfhhJi80SHgLyAD/1nLQsMkamaW2/6oLtbpE7SrVnkzYNv5ufYHVRE
uTSO/mXyp1zD7ELQ2b9ZYfHQSX647/vAPELiDSPk1Bjx1cu/ZoVfewuvo140C9ofnbqRNXnbB4Xz
xc/cbl1rcnm0OUBcPV7iMmzYZGkwOGxQ3dav5dh4y45YJNVCRQhTtONHi7qJLMo+5aumNONXZZJY
hTwlXbhWnvOJGjaZbL/5cO1+s+0AZpWOgjMeKOHWLGFGcWWje3NM4Fql7rd/esawLb2CxF2jPbep
7lClJz14ZrqrdcgWBgvSkSFSl3WNyHSX+PY2gpP8mPVVvzNt6eCOWbpWBuc4xlW7kAl6EIhp+k0b
aOYmc5svvpXWKLzbwaJKh+AbvEw32yis7zlfHqic0YCFBn3jSHV9gPr14FDffMFhEjOnQuGSDuDS
I2AgveeHD6KBoEw5ShGs9JMpkiRoxRLbWJPbUc6dNShnucu/9HZ+K8yUaHxWPlM+Hl8hdpZfMkl5
haXQuqhhXp0Ho7x1IVCePAnDY+B8D+UmPcmQTjhhP+w9CwYU4P2ZfpIubkOlom8m7x2ojC3YdKiZ
pq40mNcpsvVoqm13acyawnUJUJsuhcGqlBv/qDrNWakbG876CXE4ARN9hyu2CH9FuQ9GaoC+QNhF
QzEWeHrhIvqOX/3Bpj9dte7w0qMtdC3i8KVWsupCoJVv0tiR4euq9lW203BBkUWyLYP2L5tMyAMy
wdq57y1KG3U/WLLbyE5cPYhBSOO7h7a3gCuP0TfC+nh0ijHsnSDKF/d+oFr9YqjUGFBd2q7z3i5e
Cy1s1ohC5lvRNTWTx4+jwC/rjdS/Ofmw7GrKQImyaenxfmlxaj26OpV+ywlUcYw8/ZFUsLT0O0QI
feeQVsOtGELjaiegWrt6rTvaX5zrioUc1t863WhvY52Qdsqg+SyD97HkexhK6nJowupHpz91tgXL
T+Q7p4I00wIWqnbVRxTPNCFS5IHUuDuE4gg48XW+JTB53tLpijT0LVHjgiJOTGKwzSiU6jp+K0VX
VvXkIinltwhUT4bu13MZyS3PIGihRNcKvPE82ATLeM49g/nsHpMmW1IGYT7nmZwsAmACJM77j9pq
49SNI42nrm9+/TtpNeEhBhweD3tt4O6/FdwsmLKHIP5RuLl96Au4H+0GfRuqbpJdoFNhRX0mlckl
3GQcuYeNlmvFdbRLi2JLuSGG492cush2GVv1Y2qTl/P5+u94hpCcy6BSgPBwvELKnK3dIJAfmzGy
UBnq5Oc8fihLNqCTXO9D24bhrtVRhA89p74OwZR8ceLyXXXTs1zwTY/iHrV14ExEubSlaSG5rjWG
vmvcUd6BlUbJPFNj2MGtYq+YrAa4e3pkdAWZafalFCSvVbk0v9t58qQMyARVmSwjWyOtOyPMf3DK
u/j8Fr57La+w86MMiqag2ZVDfbH5Km0j1e62vWEPN9myvRUc0OqbTIJSNZPwR2qeyWQBHefLfDP7
2nq3fHhOi1apHkkwNZsirjOwLiXYaMJY7LmqW1bpzTKtrOhbkfVLPyvj77JfIoKQBvGLCTRw00J9
chxHDZYWAyyv73QKOf3hrNa6/Ww7jsJP9oYoV/E18A3KO225OLh6Z4En7L4rXsQPpW0BxTcqEyB8
Ex6hIg7XRG6GS+KY+aI1jG+hknvPlCIOOwXi1C2kp84LZ3SoIlPvT2gsABCmyfA4JHpH2U8pb8q0
bd7gRT0Ij8CsR6rWiM+pXZVtm77ayZYX7+GEMPcK+YcT/8uI1F9tXqGecFYBRP7rpifoPqjBcEoJ
+y76wHGfDV0nHFT2hwl70mkwBBc9aMG+js8BQD0qasp6XRrIVHu8lysT/cs9DxfptQlHf2G3Nunv
abRqbBRnDP1ZlicuUjdjU1TzIC2BVGh62+2bhuj1aCvpuxNb3zuQprfCCfVbpvl/IdaeUgDtLHJw
1Evq+GBYcGRzj4jUsO3bKH301ClynTXVnybkWUnQKN855Xwv5MB6KaB+WitK9G4PZb4i7+nckqkB
swyTKrmjnWtKqgS/R6WsxhLMku+Wzk04Oo4JND8kiT3bcqk3if7ywzKtItxi4ko3+772fbHYRFyn
ufZtR7BZ8vy1neXpWfIqBAjGGOKnVotPoC7+sABMngPNWGd+9QQFdbBUR/U0Vs5RT4jjWo6tnHNE
3Zfj4Csro677nRNX6h4dkuGaT02wSwdCLqAMgl3uOcFKNxv1zRzg0y/7/gfFcKPfcWKH1uqlJN6+
qGonW3cQJPFzGXvjgQzC0tclA6GoXNvJAyC2uDAVYjWetXMjKV3ykef7qsRffEeFBsZGBEaT8+E0
Uqy6TDTS0aGp9avOiIjQy4NFSV3TtIuobp4gC0p2wjY3VIX9cqlstVt3Vqct2I2cdVIFb3bVEYax
9OB1YqNctYmh3SLHdzY+xdluYmzJSI0nCozSnWegeNOpBYw/QX3uSi15glGBfTUqe2Cv9H4vbEoC
9AV2WeCgkn3jKGB9V1TCUOMkR2Y/ehq7ZNQmvsqSNBx8PRsP4LF5d1wyGAFF/acG7BEbweiLVJF2
6CjCXbcQMO+SorcfZOQ9ZUttOfSgNE/dK7HSgDOOHzTL2EuCE5jhdB+MBCxsYB6rwhrVleY7LuQu
3aNHNNwxTFL4YyiZ5xqEoku92oOUedkDe+mp2hnZiNFk1+SB3n0xEQJAjtxnkwcR1wsqXwTRI/2Z
z48JRmcJw3t6s5tJV7h5sShGvhH5TO5NQV56VcAQth4mLzEQFpV7qfM/RQehU3lNwjRaWVY53mCY
chaaUvdkWbTxdrfJhrlVY1sH/4qLGOC0oF8NIJKTJe/CaCkbCLjXUlOeescqTk0T/7yKoVqAoRsa
RkivASkLn/slv0R8rmK53cQ8Cc+lgbqvJBv5NlEcl6pKGj4Gzr6pLeL36Xg2SpMHQBI+1IUU8fXn
Z5EdrIUiLAzdCJtQQlIa1oOw1XZGoLGCtjS0VY5JlUuSjqguqL/tKKfpKiuGSwMd0E2G2WCpub73
4POqt4TmYrKFHaz53nizAROd+NJVnbKCV1DnMe3qRydXk20d6u+t30Znv/2LIHh5iZsh3zi2C1tM
gAJR5UK6Ka7gVIYmR1zOTW1d+qIfCJ0iP9KbsonQhAVftRS/u3Cc/GEgb7EwdKl+5fdeWdah6z0V
dolSW1i6V1PmQxFEkPYE0dFs0OZVG4NHy9QVTQepB1WQTtZnCzGk9sSt024ldbF606rHQJAzyWaM
PA9v8J27SSYct6cqjPTFSFEJp151CvUh4CYIlkRT+ArbAt9sNoona3cCp7JuECPtVfiFJgon4deh
awVftHmKMngE8tCLV42l6Ic6oF7fAcz1rPhm9chxeiH3SfYM8+MamKT0MG3U3aZS3rTYKU5lErj3
rpEnyTIcunADgQsaK2nbS2vES6VtDEz3sdKzPymdACOWdt2B71qw6MhUPRhZBF7Oicet4bgArkrp
1Ufb6rEbkqXelNWzNwzlc5bYtxwy4UvuSeWzo3XGsh2Ghl9YuratuFtSFOHKrd2LkeXduc0H95Ii
tg4/Z/jmJWG5D2Q/p3DDi97MiNgkcchgJ0Yj6qjByJMqE6OuhHBVGklPsq3Ljzw/dsLcW216iv0M
ZBMHTQCSow95AxlMQ6viFfUQ5osRRxB4q3CHU1FlviQVsW+AZvLKnrrGICvbPOPxLkWW8ZJQpQQk
VInXYq7qtN4Whu9mfZ/bgBzmaa/B8IszO7xqk42uB08aS0VtH0DaTv2X6KqIVK5h5pc3wjntwKTr
0I7eR2UvSgnd+Pn2Prfv3RWEP/JWOGsUU6xK33bvo7FZNSuLMvudcJaDDtBTO6VhxX1HX1rqdR1t
wY3uDMtpr603WJskGPOTHR0zInTPqH21itw9T5U0z0nZv5Kfc84ZzAI7GB5g19f67trU8Z6Sdudo
aRJsLMJWK1+Lkcqsu6nVuuiig1Rw5VwNoC5N9SPZkYPdoTYt/NMyiFecnwPky1E3sdKOLV5AnlgO
Y2TryF0kSv9nmhvt1zz3VWTCNeNKXXq4C+CNqkmH3RojemlkpMJMJ1UPxNTbZej03ltJ6HijwXOw
EaNKhewHbH+oi0yjmQ6kr8ramxfY2mvztSoSb6f6GaTlHWG7MDHLVSUV5RY0M88t2xuHg4NMhbEO
DevXZTxd6kpSqMsPDh8u9UTJN9FU7eUZj+7Qea8mfx5Fy8NKggboVePT9uDGCBFNPcno9GvoDY+i
F45pdilA54keGCvjpKHQswgmxvSxhOTJ7nv4zqdVEejUNhO71io0Je06uPLPRpf2lkTJ4Wxmw58f
Yhcw5eQ022MdzkV/CMzlp4HMC+VF4SbDdnYWLsQjOOuYcM3/vp3bcmA0SkV5QZhgQ3338G6Pprsa
a6c7DUoqn2WVcFejAhwMOSP7A2QTwaQoJJpikhUSV7FmTDwYCMOOFopCwqb8voqzKcncIk/7aUA4
i1FYexH9mFYW09D89eBRgMhiPQKivq9aEVsG9kRSqlmAZF5Fw5gesir42VAbmB6IfKcHcTUPzH7z
wCe//8JlXh64GYT3Yv15nujOPvOd/guXT0vNc//xVf7j3eZXMLt8Wr7ypF8v/x/vNC8zu3xaZnb5
396Pf1zm399JTBPvh9IO6Dv6waMwzS9j7v7jLf7RZR749Jb/70vNf8anpf7ulX5y+bu7fbL9f3yl
/7jUv3+ltueX7A61DNHega1dMH0NRfNv+h+GospnVkqO8D7r3m/0KPvYv0/4MO1v7yCMYqn7Kv/J
f77r/KrlDhWa9TzycaX/tN5/uj+HGY7enR6yO5/veF/18/vw0fr/et/7HT/+JeLu9TDejKJrN/Nf
O7+qT7a5+/mF/uMUMfDhpc9LiJF4+pd/somB/8L2X7j870vZTgl1bql9HSQjODZSOzEkAjY7xr8b
MRINQ3FQtZswC4u4qsSE2dd0y/AohksSSHsnRpZN67zHTGv0pVcZ1FbVhvSQBTEEanX/zCkYItup
F+dUErbgW6ZxMWcMdPNA9v2HGBd2F56ozVjCiCVsoql62DJMHRBYDdn+CbroK6Qe8bWwpXjf2Q6C
zx11vrYZ3RsYKuNznsJAOnlpUYSSnBgNLAk4myef7jYxrEb69xYAFZGzBmoZsVTu99Q556q8vju6
sEquKiOw4Uk2qC/JRiR2ONmDw0RMdeNHaLna8N0Y1M93xVUnaEDePqS6Z+oOgVVcCyUurorSaFtP
L4Cui9mtVg07twDZ8GG21TsAk9PmHXJBVhQTKzNHlsioH+a1xNJ+p1UENb3jfb0gKZpTmMbQ8v66
pXBL+64/q2ws7m76yBHNUneOXPYUMaMX5E3q9nexeuiRKVH/IFzfyNRfjUO3Nfi/HQHleie/mrTs
XYNJwiimz8MFOBFHcvRD0jWgKuy8oOg0hekjs/Z5Yfn3jqMEDmiYyZ4Dx4XgiuDVfYYwztMka4yW
JD3q9Yc5d89qKNddnKTHzxNHZfD3TSg9fFpLdI3MPBPpNvZKZaBVHyO0NsqddwmaxLuIK8BeHrqt
pbd1gcyS12Z0HhB+nTNG55HK0sl1nnlfSGsfbTuKiZsG+kE0I6GzA8rI+kFcIZg27BMpWYjB5Leb
6Lq67qUUnDAjozgasVlp0Toy8DLUxnyIx5pCvbSSpFyEtUVMbg2mVluKgfvo5C6uulEm5K16J+E7
e5BxMjdSDqUHeI2fvvNopPhPiAypBGz/ZVAbM32nq/bX2W6CJ1Th00ozsjyuvBUj880cNAxB1XVQ
mEyv+vfrundTSvUoNbTX4kUYlqfyjpQJDFu2exCNkWUo1t/b2dpFJtaMmhCihZNvArIF4esB5bsx
7qQPC+hFTsAg7mLpvuB90ocFyx6uVwmGhpUKM/pRn5owzJuj6Iqruflko04P2lgOYst54H9aYJ52
v4faO5sMaruUg0/ZnxKOiCggq8nNl/30Fhopp6sQQQkxQLwtQoMakdoMjnR4ae0DpQBjuhB9sKc/
jZbhPyO0IG+EHfSYc5hnzL6lELYUy4i5s8+nbu71VGM49X6Uo3epSclk5AZMbnoYPQUA1Pa2RdBA
5hP2VrTaTnhQwOVw5nb8mzXB2NOM6rrcjEsgVRYU/hOcpJ3gJM0AqCcfc5PU43QpjPU0Iq5mHzGl
6jdWj3zT7CrMf9cNBERlXimWx4vb1sPD6Bg3vU6654ID9yHX1XI9lHH61dMNUkoArAidDZC8TSko
OXK/FAbA1aiAfi2sa3ch1cNegI0FClk0dWW7S8NwkvVsE7DllKq6dQJ+aykG7vBk13HDrWbz0f8A
evbqNtrDvPjt7thQxV0FMOYicOUenMJxDpxc9XQhLkUDF7sBhKBC0/5uLSnT7gvV2GizJ2SnLjKc
kw95I2Rip0ZMt4s6AGBJWCA3qx7G0BRCdXn0amRzgupS5vA+iyvR5ENCtW2qg+pwq58D0e+r2APk
AJOzvhXOsqYhBx35cKLWVnXt0/g1dB0L8uEYyKkUD+iG/LKFpLKuYsCfrv7JnvTpa/x7jah9JmyZ
n2onj85w/0fnprRWlUPoE1KvnyYxOBbdCJ6kUvI9JLQnebSHbiF8qg4ENXlPlOFTJ6I+cForaesq
2IrLuDG+24GabT/YxK3CHzm84CdxLREy7XstgehOdw7J1PSmAiPl3BdX6ASjS2JWu892qXUOf2fr
Dd89SIg+oek++dxXFVbRF3NE0w6UnizFSFEM8o6scmuYyk3X/fy1Jt7sywDZzdjXX4h61GaTv3pe
KqOg3oHrl7NXBQn5q9GZT2JGmNvxuczZNOY60Vqz4YdGp+T66Ke+exRXSZf/MXi2uRG9bijco1cB
Sebh/ssl/H012zpgpgiMuKhPTKPzwH2yWEes+Ol2NdU6q7ROJk78f5k3O/+cG8ioUFjBRvaDbFuM
uvcgySUs9IUTfyF69270uvIDcW3H0En92l74FFtR/e60ESmdsPUf/dDmN9MIpaNZm/Hx0zoNpF9H
vyvhu+FDfFLkytp3Uk78CdqBRY14zilAXmI4N7ACbtoQ6CVYBLN8CyPJWcewdS0sAuUkTJNoDe9Y
c2qmhmTdx2a2CRdFVtZRaUv72S4mzF3hJmxprpm7MXLQavuXJY18/HiHeb4Wko6ok+TmGgaFUDHi
Dhas5FvRjeU8uThJfAFgG+XLJkXNwvNR2/K1Gp6vHgUuRQv6BaRaHYnzf2ky9HrRezXg9l6IobBT
4LEWl7mXoAJbEFb7YHSLzFxrXQjKzamaTaBEylRy4D+JptEhkEDr/kH0vAICnNmjm9w6PAJr/OXB
rgn8o4K8t1Kk1Yq0o3cuBUlSUcds292sXwsj1Jn+eRCESPHkJIz/7DPPmX2qiXZJDISh5u1ksHow
COXaC1whkavkL22FEt2vzq+RQiqkTUp1FMUw0++e5mXrECqHpfgZnH8VswFmXH8amG3339FpQB9c
AunTz6po5qXmgXnavNTsnCHYRLw2Sfldr8cnav37hU3G/TBG6MWoieWRa6WkKLbcplhWcJX4jfrY
T4MQY9jLRgGZLXx7yTSOQTXp3WZaW5BWCY52qQZXMRrk/EfSBBpz0bXIzF90r5+EhOSncli31MdU
IOmALExy53amrdzG9PcpQhenxIKFizNRHq3EJcTiQ7WwM5CdlKGWm3pI+2pRaPJP1/v4PFVcdcHE
wTBwVhFdouxUM/WA8CIpe7SpNr64taY8DyQ9l1pk6XtQU8qzX1o2bPeei+J0DlWYrHdLc8q+Gki+
7g2t+LMYZZvj6mQD0+gBAmvK/TjlYUWje4q+D+r6T9Frppyt8A0o3flb32nNebq4EusqmVTuYemK
j33UFdSvs59SeB+ueglgRthahWrN2nGd7Vhk0iWnTnc91C1qc72XL/sqUQ6jaOIKgFM2yQkuhOHD
0DSewfVx8JL255Vw+eCtRcGXNJPLHeid8qDKEEv+VhsUkoOimwXZkbSIfxSmWqgSVgmpM1NOJwr+
X/qEwrk0qZyTehXoMZKFH2b0Sn40TMs73hcQI/MqYwrd9er3yxjaikT56MVLI8i/k0rNn8hAFU+S
FP9Brr896VNPkY1+B2QSKavJIy/U4ikLmhXU5+NN+CvFiBBxT4mUGJQMs3pQa0L303QxyXVjBcAR
Wt/3G9hxck5Sg9p+Lc+XHaGShRk52VE4gyIY9+pApZC4PwoR8n6wSUtCXG212ltTldrZkoDHiq7l
Qao81lTliG7hWNVC1iPrnHqS/PZzTtsq2llK4Bl3C0d7m+ewiQ1vqoranw+nZWDF3xIwONdsakhh
KldfTYx1P6mXzjYxkOgZOgkRKj+iKxrh4uvBUw868TCbxBU1o71JcGZeh9yhfXBTKH9/3+7uqVJr
7vYOWNfpJYimt3QY1FN/27lSfTQ4e+awDaj1Ue3Lndl5w85W6hp6WkyxampUrYi+uBTW+xwx3axI
IgLFLaq1P4J/bursbyZkMjWfUSDtlIYjhGji1nNBXU39SpbUu5Fyl5/Ds+Mn2zjNaMzG+TlZDOta
rG4VcPmflzZix07Q9vyXZXNKX3baAH8jvCDxKkJx5ovSOB1PWh2RTtPLvij2C6TI1itEZ+W5CpEM
tPo4/ZK6Q762PcrLOWJD9FzKCyuTlZUzIfORgk6PxoTcFFfCNgJEB1Y8jYgm+30lutCkMewYMbQ8
3fTgzbq9zJ75BC91c1P8pL2piuGuug7Fm9lmyoV3rnJ3K0wdRZewzE6Urtpg93thFE0IMcTWBNAx
8Vw3t7kxn8LazW6gMy2OigZFnFlVOgDuuWERmvI5MUCzUWK6CqHX3OVkq1+bineoCg0khyclZup/
qa52m/qoT92uBsFKhbB7EqOm7X/tBme4iKkgYK9JqRY3MWbr+bbRzfhRjAVSvQCBEz8rjuK8dMgP
w/DimNJzAFPe7f+Qdh5NbivBmv1FiAAKfktPNk17dWuD6JaB9x6/fg6KuqKu3n0zi9GiApVlSLFJ
oCor83wEbNZ3uUdE6lxLQRtcr1o3QYRA6+q9bBhMv7p3K6fdQdJiPTJ3vjW0gbJXNaNF8IJusi9x
bP6m9QlMufWVsyMiV8ZBcB19bQsqwjEUXVsrvu9t3D6AQ5D4+UUWqok01NQgoCurCBr/aqiLGjSN
qvqbW+dsbkVyol8FcQF67vcs8aDlFz8Q7rpvCwSCfjfIEWaP1y5SbGBMhrKxIG3veR1rn2moxsxw
SnUW0EOWC61gibW81W/NCBcCvJT1sWnKXW2QvBzE0zbn/B/Kk9/de7rg+zZf6fEpQgPwwpnyL0vk
5f3s9eEPJDvMDV3RVGQwEEyKt3jtKQl5+pELJxAA7b53G/t+nAuyclEBrvCOJVpo3wepad+bmmdv
myG2FzeboSnakQynO2mSQ2VfMDaLJhMBMYrMJhs13w+vL3Oz3V7G7cg47mDT3LmB3e1JzCY5PSmm
LxZL7lVqtPgj56oDjYq0feNh6JT6KTbsra+KiViTzr9LiDBdhrJq2PE6af16J1vDcviIvPmonuic
l5Jvr+wFWwXwPRtCRCuYuqy1bAOWI9zK6hSVRFFqgXuSVa0i4lPJvmR60J55UiXXQeizQB6G1LCW
vQrdVBZVRTy/rGY2wE6B4LZR8rW1ihylBXBA+7qwsy03Xf2Jwwbu5IAEvocW+G2A+J8wAoeljdT3
5a++BpwAtFjomyWovLN8XJG8664addLvurmQV7IIkaK6s8vAK2Gg06IQbrXo9LgBuEk1rupH3W2i
L33cuNFzkbXNl0Jtf2htuHHssnwoelU8k5ZOeGRVs1IMA/15INpj5Zu9t5WtocF+H9USnQAMOo8o
f9/FHmFS8dy5wod4Twr4QTbK8VH5LXHYDUlLUETvfqVAuJ57KwVg/wmwvGqa6irhp/YoC5KvVDN4
7M2ueCSZc8KXpAK7nLw4WToJ29XMMACj/u7fdPlWD0zzLGzxw0sRJBt6Lbn0OXdKlpPQ8YlGvLRz
IRuGLLP2/pC+NFb5j2kekGVOcaqsaHnt31r+IQqmUysRpTN8Xl7diuY/bGNq/r/63YZFEd//XGmG
lZH4MbHSHsSd0SBjeM45FXUgIAZRyKuu4JxkIet/NRMLGu6C0DtK+3UGOeSvfjfbH30KWB0bfg8/
NLUULDJ44T9e6TZEXv39bjID39DAsm7xv3aUM97mlv30QDHXJXcVSN1oBCx7B6o039q42JgzW1rW
QZuEBA8T0Hiz9YOOhtEf9XlgK41yzK2oHDs6FEWvPBA4aD51dfZNyc3+KGu4XMWGvZm56vjePCEc
sgvjfDhmraOhkkOmxmhFAn3TTFykTRZdZgK5dES+ltVCmYjdLbtpj8+W739bBa9EQ4dkqGktWoF5
tjHcsT3Fce2SpxL6B2UmvzIpjmsChIKp8olB94OLvDIFT5tca6Ej/7sBlTG8x575RdqtKY3AUMxd
tORn3XOQJOdIcycADjEIbnOKhYIsuaHXiWXfauTAwPuWIExylzZJfmcP0UNomOk2+m2S9tKqgmLx
9+VARjtWPujraNn+R6ffs0nb/z5l4bn/zN4U/pYgJ2et9W52qpOwA7RApkFBjskitLrgR0aYJ0lE
P/nLvOmwsb5MWt6sPM1JLnkOSRC4n9iNVqldLNZoK6triyWp+y6HD810DAzCszdVQCqRXdvD6g+j
vJSF7hOg3jW6R7gWMdvEdovpeGseQdy3i9bjY0I3+ePWEIKHRYkNzUs1zR952nI7Bkcqa2RKGHd1
Pr3Lmiz6wpi/NH21FvWYP0qbGgKCqSaHHzcmD9FsjmrDtWwzZhP4E7GdFL1d3mxp2jiLsSNY/TbR
EH96Gtrl11lJBzuQJhct5BzSlrmwZb1kiDbSxuIoXJYibHZwRi55MSLxgczSY+dawwlu5imaa6TJ
l48jFP4N0LRpJauywIf/g0D5CO8k3ZLadC8eJ95ykDQ1ZFtvIRt0ywowNHnCw0gkmYc041CIS0J0
vFFM4bmZa9IuAsu4Y+1wkDVHnQyiFMVYbm0ktxbSeC1qVVw8gVSY3kKak7agV/WzMUaLOq2iteUq
5TksTE5nQfPuElvTz/y/HQKebe2lszhAUTsj+D4W2jIFhkIyd2ccMiPMP4KSxFUHKhWwI0VZx1Np
Hw0IJQe3Vo2tjVPkviMfcgWCRf1i5uEnJ1zVTzvaoqjhb7jPVFub7Ln71hXWMi99bFbbuouctfmx
bdyDbLWUGOJ9MvIVR2vU2qnEQu4TJG5WuqisI2nzP0AqBCRQaEh6z6ZbcbNZMNp3udqSb04PaVeG
sehgWf8zjNzN/5/p/utVpW1+h+y7xNonUr6ajy+buWjnk1dZkGy0igj4Pd5MsocvRm3TCpU/6NxX
2uR4WSUR9JF4d3Mva7d5yZLJYIFsc9KlDi1h5bPMcvpcdgnJovZXUPbupeaEbayzcpcLNTxnfUP2
r6lbD3iDUJ5yPeBK6JAukMUwvw5m+9THfIOVoV6aPWec7PLvrnzVP1Cr8nJ0U7GuSoNUmZmsKnST
Ql7NhewyzXTWdvZah1P6cxLFeOGOBuZ6CLpPklUOJWmVX3zgRlvyy7tdGXoRMjbqp8l3bJc5Nvid
3M5fBxKQtq4zjWtZrYemWyPUlG1l1Zv6aKWaerSXVVfM8CuELu5GbpWvPiQr0o1Ab5WqqpzQfyau
OQO/VqqOeBm07Fe1mv2tsurGrgeKrPvVKqvpfWGsR1/90U2TC/nVUlEdSgxifZssJjq6ZwdjaSiW
8J9ZpUqnnmRNFmmQziAL8SPq9SxdD/ZeWDj6cRvopMOo+vVqXqyTGFP2HAKRaCYbDKQcrq381AxS
lObeSWWKdSF62LO/m93S1IuVnPE6LZm1izHzlHWDVMyyS7r8YMYpOoHIxa4m4s8/VRMIg3C/KlNv
rictCA9t5WRPeqx/IuKZbgvfJ06n9fOTLBxvaI69c5GVsS7LdnVr1BVfW5oVEktDW/Y7gIavXlaS
TOhWYuEKWzk3s2AIpwH+JUugLZma/oe9KDPfWPQO8MmwafEb0E2OgkDb7acOpUuOL6L3VsCotEzn
o+l9HnRxASe+Iy+j7ZsOZkTufoAJ+tCKrnoy9DE+sFTS1iCe+4+Y5XGiux8GnjpOaguVWFihPRqT
80OOYx/A45u0k4eBjEfOI1qD525oXpFk6vBkaJb2lYxStDsJEdnLraMsUrZCgV3wmJp3k7IIS9I+
1aZEIDyzHUjDxWSfCtdayU2oE81ybZm/1LxGvdRxpF7y2kNq09f2siYL2RjF3qInN+50s+tCGMe2
0KcSqUq1dl+tSZ9OlheOi05FVHACMrd2xeBsZTVVzJdO5EvUWNHEmLE1hhYFfGoiOMqreArSeiEv
fd+J68WtSXUaNi2VRmQ4Q/7o+OsS2b+F0VguNMdpOEZz4eOFyVaV3r/ZudVuZQPqWx7SJ2H+xTIy
Mg6LKqj5W/dED8nLYMbuRLOoxfzAOV6LmeRzrV87tRy5aWh9AcSaY6ZlVHQNz01j+xnYaIzCpVZw
FaPnOoldM2v31ITL81SP9F2TCvGidt6vVtB30WHsUYZjneAsyKXzPyc73laRYfyEsL+voxYnH5AG
to/e3qrt/F468hNRTgvVz4I7WfW1IFiXKmgyJ7Zf6mFCHymevlqeU2ySZsD56NrV22zPSzF+JWUW
LCtfYY53liURUodcHcI3w4mBGbv1cztCgUzD7oc0O2kfbAt9WJjpzmKPdoDcDal5vjL+XR2VoZ/l
C2m+Xl67B4RbIR0OPPf3mL/mufbWkBfIFrc5fdd+sMmD2FaZ3R8VP+8RvEfKyuy1S4uWuYGYLzbZ
GqtDf5RFXmXPyuDb27iOLO8kbaBBiKERRbWQIwgyCXFPz7OW2RTvNM5/CsRf0fomJ6lI+k38O5mL
P6A9LWSrGUbvea22u6nRBFkN84gwaDgJKqyQLL3fHWUWGEgfiwCzD7axcQzasmNBU7AIqRoOMbZK
FVubAp4ZtGuhqSvfb34WBa58JSnRCSTvhcyKf8Te+b8i+972vxqkAPzVNhMy/mpwMpvk19s0srdU
ib8Kx/97/v+a5ma7ysf/HpGZkFX47fJuwvndhLM8tOx9e69mIB59I9MXmlKXK3wM+T0KY9m9PV8R
X0ACk3WRFllMASpyVW/Zf3R1k2ZkP7S7Dvk9w1COKbcxr13LkXJqw1G784gvS5qMtAtQvDAN3Mhh
EG2myPTdhcZz9VQ4/VqTVTkuLZKc40zV2Kg+aeOk+XXtMSQi9PbO5KuT72tzw5+67a3Bbdrursbp
eH0bhjqLgCkrhJzthxS3U+viKBVm6TwktWuciHs5yDZ1NuW9DahDH1kdzVXZ0BRtv640112JiHX4
kh2ct6hpn9Wg7Wsf/qgXC3jPUc7CXaF9QM3m1k7sX7OH6nKynXjnhK15bsw84fmacgSq1SohOpAN
ztFkmGd55fiVvveb5unaTw7x++R75mXTLuWfjuObETY/iV1T6+HCmmeV/W5TzXGho13kh+tLarAy
QrKyVv182th3rU8KXlHsZBWtc4SATVKRZNVJQX1U7ROCAc4d+hL2tfirKhukrXOjcFOMQQR5kNg/
PeqTBfo21QMac9VDGHHmZRSCjK9+rPiYKcgz+dMmO/MUbFZJD61DVmU/ObaJWHsYOJivY/+ar66D
ZlvU5GJrqJ7fGXn3q3Bb+65n0UAKPKQlkqn+aZgly0uEEMBxmlGdVxvY5TAnwAyWWumv5Ax/XMpp
ZW/Z4kEQ4YeGNNKkIh6F+CaSmEWKJnwTuUdSpnGy9SZq6UWfqqtrnSxU53jtNbo+BAsr+PyjxZSD
8nk81HO23+QJsgxPWK8YlafcTWQVsr6iMONCQYaZUz+APkI7xEMRHkPyXKHP64coTTY+Ps5dZJNW
NRWleeDM1tr5Rv+o6D1Z1lCRF/rUNRs2UOPXGC8C+afjm/BhIvANaTZV0l3tmVVNV3ufij/ssv9E
OMm1v5G0yglVRZAsA/ikvizP1ayum8Rsj5tiDA/TrL3b20gLaAjobepZbFdn47LjFxWsZKsPmvXo
WTEPqHlsmY3WvaqEu3bui/SBc3B87xWE6fRQW52+qCuoPbDgFhC79Q9da5HH8LsQnLlBiquoxSKJ
3PjchUXyhOLSpYQm/k6YVbax/FoBsOYW7y6ZzPiPCpL90GjnwB/VxPREimZ1Al2NgFCJCFDvVFeT
bwUAijjJr05apeBLSwnPlp1lH9kgq7IobPLYPR9FHj+YmS+3jvJKmZHOef/tNr00y0lutj4Iv7b2
ezLk06bSa1/blJNF0qLCdm2FEGm55D5as4yam8woLo9Dq3MXT90o2eBAShf/YxSxVNFBd/XVdRI5
37WTEXdfNEWvdpEehedbYeVEUffj8mYBjxSe4ViilTCF5jMuSX8vbbcu8qounGnpaZqyujVoo8Mw
vKb+1uxS8g7nF7sa5WVeEdkBvWmlJ8af70K3ccW1RfvhVHF/8L2xO7iq/auQNlmVDbfqH12iUkkW
f9R/T6NMnrH0kNVaytbb4P91Lnt+YaUpgh2azXvQHtM2HOxgUc0IrQayPygAp1gViqvfZYELekui
tmKgUaeY853laIY4e71qVFG5ZIya80cZJ3Enu4AfCCErIcDk+4W5GxLbZvVYKe99r+3JnIPGrQYD
h18zu3y2l1P5Q48hdYRRIM5FYxzqoN30SneIajP/DFKn5impKy9hZJSroVb6e0s1w60NW+POQXpi
2SZjgbSdAH7fNB9pbUcveqHY9zmJxBm4txeP85jn3D/IJlmAfiCkWa3RDaQ364qHujYWaO5+K9EK
fo51wfNTV5ayZiJm9GwP/MicuF2NrLVXtr6wlDB+8oO2e4qHNFo5qddsk9TqntQ8j07cAV9loywG
3/vqsFo8yho4DntbG+RuRipuoSWTOfNkrh38mmyqk3aLI/g0tg0HflPOGmaG+HQQsok5mauQT9Z2
I7ZlAg0oDJWeh/A/SjxSGEdLasDOJvGlt4ayLj6QebFBLOMFUNKAU6YhvpeRVkQZXsomje9lENbc
Vs812eZH0aVWE3UxNqw6bLMpOC6M1QWx+sWjnRv5I2tpkiWyKdvKqmzQc/KEo8g+S1NtdtVRNPbz
tf88yFdmuVSfTU8ydlGy7I3mM3L99k524STDuTSTtbwN0NRmqXKTPNaasYhtFsFxEXYmqODE27up
cokqX2GzRODnGcmy7pz2Nef/akLSigfKc6vb5CygUVRtPU/T+RC9elmaAUdk88M0ETFs4wjZn7km
C9mYzz1u3f7vtrFDhW+oSe6NlXVuOdAJ2VM74EbWY5Q6d8MQlBc0SsolKq3pt/93j5Q5hn/P0Wol
miR67u/KOGme6lF583iPx3yuVVkb7KZ+0JaKYtRPej40T3HyJowkfpQWE40RlAzNfiPbwtG1z8YA
J8mvm4ckEoQ1l8aZvSnK3GnXffY8sgNTid4a29U3tauH+zxWrXPLzcDqHe+u4jFXka7L5TC5ytop
CIBE9d0BhzkhtjQ14mUEvXStis4SL23n2X9Ub62y83+NzfD97WDeppNojrJwVcgHPHRzUI7/2OSV
2kK8wBXscQqSzQGeY4qsrgpZcnU1tnM0adTau9TSp8NUQMeWUPYWBSSeSfZzp03KbuxaQvUzEb6r
pb4E+hl8EjhJOFjovAg7QiKxIAYn7gC76uHZ7BVxjiHIkNzEz+SY+sX62mhFjb23fPVLQEoDRz3e
a15zi3Ctqd12CNiscnfSn8vAqO84/ugWsiqAg9+HdYxIT6W0S13/oomifZJtFYCFWCmDs6xpxVgs
nfMUciu/h4Hj3I2xEi8JAEBeZLTGU1dO+hK5peDT1u0NKyXzS9cUUEUEhCxrVILXYhYEmzvIkfEs
TFINEJ3kSJbW4edUmptstM0vfd8X2y5eBz7o74mI4ep7WKJzODaa8mp1/WdlVvFF1lTxWreN+kJI
XfvA4dopSXKUv1uPk0yR+EtZFVmfbgkFttbE6b2l5Mfvy8rKJqLslWlXEHUtElxD6lyYwQBz6vfV
kELKYDPQb2SDLLQisa79bIAfd0DDlrfxSc0hCvJHbQ0Bwgs2doaK1uC07IyrMT67rSq4YybaI6Tm
fhkXtcOHPvmL2q4McFz6sCwcP7+z2rJ0rpepV+R3mmPigrYLiIzKt1aHzo3DLUdqaCAMfOQples9
sjht0z8Jb9YMT43oW+J5S1yP7c806u4NYFTv08gPxtDL4r5x42LX9RY+Qi0VZz0q1VWgcWAPs/tD
DhqdfQGF6Idt9ukiULPqJesQWq9sr1tUPgrgnA92EEX5zdWjUe2a2Gqf8UnMWmPEtsvWKg98DnmM
b7LRzn33iQ9GNskCufNX9Lvdk6zpVu0sdacn4myeGnTxf84lG0tlcv49V4jgiaFr7smYB8u5IvHs
J6mxkm63zmwT1I3C5pe/7o96NyjOMm0hDtXz2roRsD8meDA7WBHmc6JF9qbssnjdzGvtLqpA3yrc
gbu5qg76dMZrzbkvNUUrxNMQP8iBcjLbLPYoePQ882hHIKgkWyt17+Rcqj789yv5L4Uf8ujRfe9a
+KIxCR0N4nDTdnW7kC1uV/5qltVrHzWttT1xHvvb4KhgZ+HDD1poo85ttCLG7U5YaJsRxspZYML9
dTZ5M/ZcDbQxRJaJy2vvNCS4VtGiwwQiT3W0d1MNCDNuWm/T+/n4VZ9gT/1jbktIu9Ks2v9p/ldv
OUk2+/T+1Vuagyj67uawjQfV6XbsnMxtDI3+2Rj9b51Vjd+AhDwqAIheDRGZJFeZKpmbFdufdpoW
sgeYxU3fuWRzekFBQHv7RY+0YalzAn9iNQl5VVWa/CTrLXHj/cyFcvtvLK2R7cqNn5lfnNGVcd57
UaF2VOLVtvGnbis4Owe7bpVj17liPeV9/QzYvIcrVw/f8kqfbzzGTxxDW6jDizZzp+eOwBb4JCox
XvOnZlaEe/yHHQ21U2MU6rPvwILtTfNX/xChqFv/m33u3839PZv+cn75gf67/+11feb5q798P//u
/x/zy/dfze/fHvP1wAHKs+6aPwK97b+1UKCnOEEfxlmQSRcC/DezHS4D8Q399O9DZNgHILcdC07T
3EEPijae441f4bWBYquUL7aAeVzOdsSLx68QeZbGb3tGot3VPvefHKPb4T1pFimCK3e1EVfVIkkV
667sdRsBj06sZIssZMOtKq+qWmfIX8151B7aYBh2N/uo9SaeskB9QnUZLlMai/eiq18cTlV/wttN
FRveWDv1uwGNmuUAhmWTFG4F2o8CPa3qKKvyShZKz3G5bzQ1JBQeSQopWsXUnGQRF25zCudCVj1z
MJcgXprVzVYZLX5sWfeVKdrohj8t5Dg5RDaMBVRZcjor8P62+t5NOlJvlf+SO2Z47Hpbu9rHCMTJ
kFjIaaookrA3MM5dD/4lTtJDabeoqCdEc23dDOFu2O3KEUcveXM2qciTPvPvsulpCNneuDnbLXt8
Qh1kenLQLiCltEN8cbaRdjMi7MqCI7RI87PEPclt41MzuCBwCcuAfOxW5dIfHDIKEnGWrVY451kR
JbbW9GB6agFxzbthFpPNUld19y0Kxi8aXMKfSXxvQzL0F5ZFfMQ05wmC1V+3CesWkRN20KntV0GG
W79FeS44g4Cat5h6j5QvJK5hp9oBkQEaYDe1LA6yNuAaucir8lJ35XC9VnjGrkyR8JkNBAKRw0/W
UOqTel6SmXiqsmLIt1U3smQGqLfkcHI4maRtZbCgIP3o3adX58uhGA14t4Wy9tU0PMRaPz3WZgRy
FrDcblBNd+00Qb1xBhRjNcUfXpt4Bj42WbAXUTu8jk6kLdgAZugw0DqVMU8UBPCMNBxQKSl5Yvwu
EIH8VWV/FB0Ut4RHDwvoTBpU91Lb7ZK1CKcmkcZtI/bRxJmr5NkDveuyVTTo/Jd0e6Zr5sQS44Jf
W0Ut3gpl1hCvY/fCgVt1ZxBdgjaU0pEvGQQbJm8WZUN2ROY44kEWLO4vuqqBMvRhl13tYAcMpbiv
idx+yBMSU0Ixgd3+Z4gRlj1+w+DtZpqAdO5UHYf2bRrOSRG24cl4HVoDplwmU5utNA8h5IpgnFM8
Cf0LKP7SV5svuSn8swPMcyHNaixQ0DCsNw2qJef9zgYJduKmYhyKK0XM4cpqtq/iylVWbVSxR8oz
YzN1WnpxYj+7FilSJwhDg8C2CEU550RWblUdHTazbsdL6ncW2Tea/RVE86Yw/PxH3jdveaUNr4at
9mtFRPURhbf+mDd5uepF2zx3ZeqtOCIPd7UWTq/4Fwij8SuSL3ptfA2c9qtCrAlpgtRU32R9k/ZP
RtYYzyqxU/x5p9cMZZ77YHIfZady/sqQ86At7BDSssjaraIO8aY04PeR+zK86J17VHjuflgOHEx9
IDgnDFGdJCUTLt3QNx/lSApdbifOwwBZ7K7XiAMYidT+KHG+6a5dfIG8n+x82w+3dWM27/ORkeyA
Si8M3DHrDlUnxJMIy9cWv+vWxxewq2bwa+Nq2vMccbSJKzs8IPpLEiQwqyViX+JzUH6WQhm/E1DK
3Y988cfAtcOdXoT6zqk99aHxYXsDHpu+Ez8EQEv5VvlOQtxNLe59G9nqurORnCXUIcvr6M6dCdKy
8MZJPRL7k27GObTiZrteOUCmnYYv1LXFnDsGGh+xrRsY7d/z8NlYCKEir1YW2XDwJxvX4t+Xsi4L
YRjDQSWN5H92UhtF5djZ74eDGZXMQgBjQIwQqASVIDM91LqzX4XmQ1EN3X3kfkSGjqx6kgbZ0R+9
R9lmu435EBSduqsyYlJ7UgqiZWwGxrrLLY0zrLnuQ5ldcmvOwb7R3TVgPBbONi2h/I2F0HZTxZE0
yew262CNE596Iv4bAcuuva/rkLB/tT/LGsDb9r6wHDzMWSzW0iaLmaeAVoF2RsiEqaSt8cRbqinN
4drDfBOpf8BDMcES7cjdyom1QDtmjn8shf3A6X10SVQXkZnAeUj10n7IUrM5oKkdLmTVtwdxQU0R
F17nTB+11h8GQaSL4sbTrlEMY8OiQ30nABH8qbKvB+UBz1P3MNhlfHBM4S58z/9pFPG85Js1rM0n
q2Rt0nButhggKL+IOEpWtVfWvH6CEABRgie7ZsFi26Ssq2nl3LWBWnNim3cXb5YrABE7PrUtUYKj
oaRvvo9ss20DqrMs6ALkeT8UXh1/ouLnL7rUQNijB6kWO7VADCIiNMPu0mdwsWhhtZH90OL4W48D
4YekjWubpqzJxiDwYGdlQr/rWPTu/Y6P0VHne4RqNTtj6uMT6d/ciqwhviC1yGORXcDDOIuZlH4x
PSFvpuIeQZBtsB0T9sqgvaGfEJNxyI/aBmTbBHb53VDHfZHNEH7PJGO4nZA4SINxYXWa/TJZyOOG
bcWm2q/IkBbxyq396o0IJJQh9Bz4sG5Xb0WyYC/kv42qlR9BiSRL2SuxyfnWEwfZkXkQyJeVk2Rg
UUXdnc3aq/hNWxVSqKXy6gQuSZEu3olcdE+mryzV8RiY5y4pQjRrhuwgkFD6phfZd1M1o3dVI3wx
jBx0ZTWLc9ckmQiUtUBdpH51lnI9Ami/bTlloS/Uvu4uzpxGJjNpZcYtsZgdOPzu0ZnTcaWpj33o
LEknDq6TFE8TuYsHRKa7RVnF3W4gJm6DPJJ6iZswhF+hnWWNSFkCU+YCcmGzjeET84T0jWhd6r1Y
KEVqPYJjEYtxsLyvXVteUIFw/AWPWmsG2vKqpzCLyRwps3CT6TlPyl6PFYKjEjRdRWSTmNHYJ9xU
+rTySbhindger9Wy88SmMQEyORxL82eIoo0Ta6p6UOManS0wo4tEeOVJFul8eFPxyQ9XY5ztoNcY
R9mopgb0EXxk69JEzCNxiAppDD86J3q6sRTQ9yNxYPyMc+M+6lz9Psi78kyCIVTXf0z1fNVAmPSG
0b672YdYMZZW3RUbLYx9ONEIdu6u03FHJHZnNK9TyYmRHG2PddX/1OoJtv4Q5D/Sc907zQ8lNtuF
4ZTjk1NNLv9Toz+ws3VXfZN/sgKwUNHgCLlTs4CTMFLsZPXWcK1yeBW7dXb6yz4YrbqK4GqvZLdb
kee4MIzsXloMJy2c1TBq7VIYbrYevIMq/O5RFoHDR+uJTt3LKqRyDeIvJJ6h7h4VvoWPYC6zre84
qMvPo6QNmibZ61rkHmS/viHxJZ68zXXA3C0XQbapJ29cyVF9ZXSPVaW+IkmaH6VpcNCa7eroLAcR
u5ejNhLsCk4ozlqPI27UUK7Uqx5nLFh+7p7iXfFTf2NYun/Araw9ahN4V9ljsOtPvFvqU6061b4y
637jNWgFq3m0r/PC1BF5Ed65bMj3b13zCJUEhCtaAivTmCFVSBOuwMBWe/yWzpvFwyUsbOM1CLXo
2BODtiw8y3nTg5pboVpF7LJz89X0kD9JnWDZ5ETMa5oT7+tU147Ep4XbKIr6S940xRraqPqIt95a
GnUdvZZlqMGXSeHSW+NXBUGIb3UX7YtY13m2OeM29CaPvBKKNuDm7GajYHeDN97yAOsn47tnJs6y
mdzprow7+yVMrHVQTNjhr2y1CW6qmenDeybwSndgXT08EaiQ6xyBzMPHnLCwoBiKS1tM1YMX9B9y
eOEIa5WaYNkFp9dxmJ5wNut71yXUvC2G7qzbdrYOUNt9NkvNJIU1Cz9qC/VoueWp+n3Y9dZPIAcv
phXn72Gel0u11sRjNoz+Rs7Ys/W4zmjDbT0raY/41GDlz+UwmIT2a+GHGXQnEQs2UcyYEVXxXePE
a/w2a8/oInDerVDn79Fb+lFPA+Mp6AnD6BP7vdcJZVGgD+wNKNJPqp+wiwRQMBVqhqBXdo2i8zOj
vePO0S5lFB1Rre1yzD49pwwRoPKcZaVVYue7VPsuAZbU96gm468hhroxtqGCRLhsHWJ2aAEh2UvZ
qpcktdukFqLtZ94prnBWMIv9zyRY8/DXPstWaxDtStWjGdbJZVSMbE5VG57nCLMiF/uqtsYX9vrF
wRdRsJaBZf+2h7NdBqL9216wXvgvu+yvDEXFiWRq7tQk8jepqwVI0OvRS9DpyraN4R/YXhS/9EIp
DpZA/FK25lqisO8YeSLNra4rUFMfktOkzYc4Tf0pwz0MpUsOfQ+m4Bb9IW2cd3Ic/zv6QxmM5CBt
MkBENtQm5wI1waG2DujYRaHt5Ew6x8hKJN5Lhzt7LSwkT4r3BsXr12oG6OMEhHA2d01+mPGmzYlq
lJ4CY2yNs7wS8xVA/8ugTMlBmm72PLOabf97lGzgQPzXUK8x/xglgul7NdXGTmhadGnT2F7lpPus
zALKurTJwie1YScKF1UrknguddW1LHDJ/SPPy1h2U9zxP/w9BHWwrVu2zt21n5zL80iabObElT+M
iupZK3si3qE161BZdUZe7SpAt4vErQMEN/8PYeex5DiSrelXaev1hV0ohxibngU1gwySocUGllkZ
Ba01nn4+OLMrsqLbqmqBgiswkiAc7uf8Yv6EmE+Q15bXuY6eP8EsOnuVehpxJ6N176xJg2mnDdUP
1/go8mj4LorMWPI1pGdSy+ImwCBso2O3ew60WOCRVttrJXXZWWpd9mypHeycUm93w1zMRIX0cuxU
N7IVMYcOKFPQH0c1zJ5Fm767UW+d4HRnz2bEVp6n6qYJ+NmoCZ9aT2rxBoYPeaPAjE6R4qYPMIfO
sl44eQ5CA9LwhKPSm90Xq9G1smds381D0Yc/h3spEmMhKuonw0r+63AfUMubNeXX4YiwmwffdvWl
nRqgMYzQW8Yu0Z7YGNkLOG30UrevLqJGT01VKxc/IZGeOtFLawTODSGeBk+bIn4Z2LVuVLsGLcU9
WbiKVW/10cNhzqiC09Dgzj6gD72rRyySFH/sVk1QiOcptH4vEtwpyuQOajJL7JmEAV9jEVn5yTHM
4SiddqUf71zF7x07DvFvi94/qqoSz8I+jTwgrFW7r5LyPkKdWt3CCWh+KeId0+6xirovWzU/BXEF
w9Bz05Vhmiggzoc0bd8T5FL2Y1diHDg2UXrWUBxfRrbdbmRR9lPnhnTUSSJWRna9QDVUK9dIQOF1
xvg4eEQRIqN+xYGwJEM+ihVopDmggOA2mtzJ7cBL7Vk0ySIWcfNqGpZ64w2OspSjfF9vl6nAJlq2
qq8j8n6vBFrCY5rgpAbHu2H1HqWrsfaKmzpUrRVhzWDTJbzB0RjoLHiM7MBs83qaI9RdA8g9gh8i
StKR/Y+DOt0bs0zOirW3s2j6ivc7GmVLoo/Rk9PEILPwSv1Ia5B6nvUjAoZA2NieHowMG9phMP2D
KeCzIRURrhUbzr2ocvyKJsLNZNPRRxTfe2ZhUoM+0pbYJmwHr7D3cLetUx265codE/210sVZfpAZ
BrsYLiTWcLxIC3UCapB70VmeWXX5Q1ECm0Tgn+rLqnExsMddPCX0uRsUNpydKrpjZ9X9UZ61WfTz
zO6FclBDoOJ0+Kz+0hV39P7a2nazropVEJiMSZvFbZDuXKysrmmznht0W+rRq2wsZrhIHi7GxEke
ZfLLVsxvLJWyW9mEf0C20vG32MpGliDJ9Vpl6Co36UA6OYh1/4KJnVhh1AS0KYTNLuu8+Yy4+1pR
ddLFuBRe60tPr3cd2duF7PE5IAmRlnLtoQSl+e+LhCl/ihMi8jN/jKyXo+LOMVdujB25bPjl6nyg
eQ4jtbhjK9E+1ZlzG44dSJC55Gjpk6KG7kmW7Dr/4aWzJseYdk82ju54TRbTUczFAjzzojSdHugE
I1VEa5a673Y3bT11T3EXjMsUn7y9HEvEG2vJyJx2cuygMmGPfWBur3+DhsKI1+GaIMc6JLk2raEm
G9nax54A+jj765VYcFaphYVi1xfPnhXtJlW33y1TsVYJ4AfIQ0HxCH/wcq1HlWMVs58/qkPW3Dum
/k3Wy+uEY406p9tMFyuDe901k/M+tKbGbNtU5yCM3ZOlC4swhIaGYJMOq3rAVrJ0gv4CC7O/KDM9
v+I1OakukLM/6oUughWJS8EKjR6ywRcaZhUZCixzlV+oiouw63jOMCs5yLrUjKMFM6ZYlfsmAvyt
sYpfl64+7mMSm499Pt01VY9PUEMscLTr7tGyISPiEHDs59K1KkDNpEJzVpYi+Gp4mSf9QRZHL8rW
fhKMGy8Gg+i0rbXJJHNHDbx2UcynmMdvzKoL5iUMde3M7tHA9RarJgoA4cw4XG2Kt6k73WSFrbw1
TKkiZUXO1nqHyCi/LhCRb03q7jBRy594SdQHFGJnh13q0Qj6bcT1RtUeRJ/lwWq8BGWpHUKW2QcD
nozTEiHXmbQXoh+q+0zJ3F0wRsN2iJLxMdWH3wj9W79FFvMIegkveWEmGwfkxQ3B9PCCBC5yMlZs
/eZk95Y6tN8bHYtf27OSk6sBCqhrUK+KnZoHtBHqhce6h2mOojx4cW8e5sAMcP+58pdTV9YabZlu
yA+j+Ti3N0KLl+681WR5v8SQwDsSvzadVW+r4SpUFHvVpo19wsG7Zc8T8bQERbnrDMMGX0ODL2oA
o50YICkyWe9kJRkt59osggCyiWt1iwGlrlWroXeiGtZ0j3eu2M7GUlh4jU3KbDx8YO5SYdMQTfe+
y4YTkZWTLMkBZA/V1TBvVVWlaFMWtu2yTOrqIrt4vMP2U65ZCwM14HsxH3wd8Q0/i929LBqdn5wC
dQfj+QLlnrB+9SxQX/AXEOfvVf7kt8CPY+ySwvxBhbuyVlMsBgpUWfa2NwV7dkv+KXFD/JCIvTwE
fqksePCb965Mfl5RJwfy7yvW6GZt3SlT11iF6jtTi9G0qCrvFSHmj8oyqksAkwC7R/dZVo+GSngl
ndytM/cqbGMr9FB7ZLc9YfquC+419R36uKsBLPcNzlT1a5au5P/D5NgPlsGWFzqdnRdwsZPh1yLu
lsqCJJS1TMcJo6XerI6RAuF0M86n3WwFJA+1Vtp4h9CnQAClWcjKzz4Gyr1bUaTqMswIO0pnYE0f
d1lDoirimVwIMJpPo53o5IEmeMB+7q/7qnGeG2v+BeUvGIu5J78Pf7+WAG3ualZ7q8Bs85exTBum
Vi/b+54SrhzP6zZKCe5ad3HqSjveVF7fbfnJ5q8ZoiftHLg1ocCs4iLG/hMh2jvh2/ECa7PpWwuS
lDdYmtzpcZyQPvVhK/4h1SjPpODiVZXx2sJGm1Wut/ns10V9ugyt1FhmePP1bdZfxvmQlA5xdL/4
aFM0QGRJ1ht+CIu0HFmLor987eYmVXkuxKvs9VndjCxwhJ6nu8+GsiCAFdkAGOXV5OfVaqeBdzWy
+FvR+2uTqeGU1AM+V+0Y3mdgeZa6BQp1rAAw9EFevmta84zpZfiRGWRD9ZZZ19W2WasVbAFN/0Z3
akylFPFhjIHx6pZjQAQnHR71Ph5WWVGalw4JmI1eR/Vtq8Mo0XtzJnT23eoTL98FQ7t0CheKHgkz
Mix9UN/K5ho+KM4w/UfNBnFbEg5GiiePsYnL76bWwkdHA8aVKQWx91jH/A2jSe522Ny04PFeYebJ
7hFxln3c1cGyqvt8xyyF7GIdmatgnnDloWmiIriWY1Fl1cKoYZL/8x//+//+72/D//E/8guhFD/P
/pG16SUPs6b+1z8t55//KK7V+x//+qdpa6w2yQ+7hurqttBMlfbfvt2HgA7/9U/tfxxWxr2Ho+33
RGN1M2TMT/IgHKQVdaXe+3k13CrCMPuVlmvDrZZHp9rNmv1nX1mvFvoTP1Ri947HfRGlCvFssB/x
REl2JJCTlSy2mtAPFeY7fOW0gkzwzoYXHWWprz37Edo7eKNrq8HKEsnLs2zI9QFqVZmja+Yg1GV2
ybptjOLVd0Jn70xJs5JFtAazZeWk0XEwi+K1XYGoTl9jg2RQMmnJUnZS465buYRC92YWPmVOdpqa
obpoplfsXD/vFpqRQx+XlVnpQFcLvKMsEVKtLpWmjOusduOVU6bVJbe7b399X+T3/vW+OMh8Oo6p
6Y5t63++L2OBGgqh2eZ7g3IOmLr8rhir7q5X8idpCm9kYIqySVgbaTEfdeqz7MVuImEzzY7A17KP
YubMyIPotBZPn/gDaF51xy2nPorbmz96iTlS8keV6lsmqrxquyz8aHhO0K2YPNIFsgQ2GDJK+Bw0
SXufTQ5kXvr4ilefImESFbn8zZdhfP2RGoauaqarqYapwcMz//xlDJWXNn5vi2+D562NWQ1bmw/s
n1oWb5wJJIo8EAb/riydIVhVJDl+qZO9W3L8hzhXTDjj82hZlmfBgDiwOqWEECcDgaim3RDDSFgI
WPGpCpLkeuiGLEL1XFZAjlVV5BToJct+5YIN97uDHCPrr11IBD+hSuKji1Br6iIXGawEA7vSv/6e
LPvr98RezdF113A0XXMMdX7Yf3mYdcChU8eW+vtU1c1GM9t0Y7KG3hPuTZ6iPj87ZqR+y5yURFQr
QuL+QXQO3ERZyIbCMZ/QIPYeoGVHN13qjut4KLEjrJoHTFqx9pyS4L5romR/LQZzikXmWVQC19tW
iTDoCZIWruofLTIXM6J7H/dYun1mZuSZrhj27edYOerzor90Zrz8XNnjs94bgP0isci8AOTlUGSj
f7Bh5OfXcmBg98m3tZWt1tzlsx9CgsF1hCtHfDYnUZpZy97Q/b+ZbXV9nk7//Fi7hq0ZQrfnIINj
WH++Q7Wq1ei+Q4LvlLDc9Knq4rKETpLjQjwlHMP+HQu5U+RV3bFoXMQMurx5tWs9PBhJl92FIsru
tASX1KR3zb2sux46GDJ+UGDcOveTdYgAp8R4unYri+1oZXd9oTsEm5NmM8oP97yC5HdedmuoMx5y
IdC5Y9PImsVQKehXGzGnJcwDQslOvYxtrTi6SQFf6JfTBmHmXTR5F0+tYQVEGd94n4gdc5h1nIYy
3g69EZ7zKNHXwGv7u4iZY4VhZfzod4TyiGZ4z0rRQ8UbJuUtCYLvigpIX9GdI7rc0yOctfvK1Jrd
BICMcHAbX3Riwhd5BqfoBxdAwfKPqrxBDDJq0mfTnQbnOqAofRisKfjZz/FNB/3SI1wZKsxa+SyM
N1l5GX8j/ASB20aMyldLe2mKHj9kXUCPns9ie0LSXp7WU+heK2URQL550/wuYnLk/hJMezyHTZO1
2wRAveXBj3emMyp7ksAxSt9KbSw1J8AqAbGBI1YB3jFRmu5AXB6hAEqy3vIr9hq/nAL+XqNaP918
9sldFrcrWbZ063tk+vXWy5t9qBbBU6C2xUqQozjmk+mcXPLoS2NOCrTpbLyZiFdexfmGLKu5x7ic
PLLXktetrPFKZ5AMhsHzsTJ0oLzOhIexc4lH18CyZCMg5ejcV+giCG8qlmaVjotRjbAJmzsbjUs6
OgvfbcNujpPbqydQpT8PWYZRDzEBe8t+ftIXdZeqp0gDvoi8/Ub2s7QPdWyCs93Ezu2YYWE/eFbw
7vawY+JRsC3ranGxB/Tu3NwI36suh6DlOQk4IlN5IB13MjvPeyJ21S3c6IZc2nhSvEr11x0em6R/
gdu5ZXE2FPgVSPdiMZ5O5UHWZWBe0QTVijMRnae+QGOjYqfur9kKEwADA7sbEXP214Vgcatk4Efk
ODlEnrlBBOEo4V/zea3JQTg/4WFZJ0HCFxuBwVubkxesbLYVa63RWeGgrn+CDZIfhFdZ59rWrfMY
gTr86zeHXE78aV4yLNtwHWE5rqabjlwm/vLmEGWEu7FiFd8UM8qWNlGhbV4WeIsCZHrrBAp26No9
547THogno18w1zsRSolqIaZzMinexRfmj76wRnxq2b+wnKhvhD6oL1FZLGR94BnhjmhosZFFLcMi
FATHI1E742gGQ3W9bKkVLMgbNT1NIkg3ia71GC8k4UZ3fIc5JbZfeuSN4hkU+6U+9Zdm0ebv/hg7
6x5joH2C7uJLqOZXgHGEVum1Hjfz9iUhniyBvl/6Z9RLwLAbKhE6DoewcvKHOS+5KrLQ3MiiMjb5
GVbqLibeVSC8rMPwDrp8H7V58YBBNhmWpv4YR0Vb//Xdcv7jPc87xCYRJrhfQieN8ee3SFXWhkMW
M/jWBS1O0Fr+Mlm1dxelpX3q86pfNKLt34Y2AD/guxZsZUd7QiNngyV2/ya6Idk6rR5uhZk26zoA
6WKALzlo88Ehs3aQRXkm6wKhk6ux7ZtIj7ML73EkXVQWXCVeyBfEArGLHXho+lItjp429scCs4yn
ZhTnoIqmM6JE+ZOriw/yHc2tLAVzkLIpgvogi2kb9svKtft9NY8sfbZq/mTYW9kaghtfG2lVb3xX
T2+CGXIGBrI9djOfyJq149tlU/f1EdQeUEtZI9s+e5W9joy4w24hq1GaaqP+B5OZNef3Ut0iP0Zs
8575udjFUU0wJVEJYcQqXY24m7vWjb+zPciZtTvatzZSbtNCmLl9m1fmqcrFuC/nBtkq67XGsv/m
xssb++tjqhOjFJpqG6rJZk37usDrkaLuetc33kfdr1a5VYCoFUp/PcT84FEjcZ/zKrI2bCmiW6t0
rLt0QnjXRmBRlsiDJ2fRmcBB2QLPplLdOvfMcJHV4GrGHikzeUArKjs5NnOa35gKiyw8xx1Upwi1
DKeOpd7+r3/U5tdFvi4MlZ+zocKENQxD+7I0ik1ROoYWae+25r3UkJpvG2aZXw5DjzoffEeNBcpk
L1LEpW9BjfQrM/PcS5nq+SZme4+REhqkIsu9m9IJrRsVCM2uS6bp1uuGalNgzXyBftYvemNsDkWo
EYs3i3oH6BqUUDKtHS/19ib4vRt5VqhRdz3L/jj7b62fdZ/9SKzFfzNV/8fDrwvX0h3NdAzhzpv3
L5shFiYTe/axeo/S9CPLzoTnvdshiqxTOGN5JD5H6Gm8QvFIrD7r5FncOvpRw2DrOqBEo2YhT6Np
BhEb5biRF5CdZQNKNnP0wzuMJK3Hn1DvDoWBMhgDtFac/vYK/5an6lDPUk1jsu6JgYI7gDCqA+iB
G6bXZ1vqmMx1dthqt9cuoL6uRWPu4qO5skBrdkQGts4uVZ0+6o4wb6TZEE7E2cVXRbMTiOhCwKIo
D7JvnsbXvil4f2chyqDd+cqw6SO9hu7rtNqiHcpbkPLOe6Am2NM7gPGIkNhsYsWr2fjuu9XbzRLm
AuoiWu9cqgQxVn1uQGyIcHAeZGeQNf65mDxEN+eGbGTt0ngjZuAiyG/bQZ3DQzREU/FiAoj868fE
ls/Bn+YAi92wC7DVth1AiMbXyACSlYmGlu27NYAcL+uQ4BfuAutI6e3n0vT6lahraxfMRaUHw60a
TXYrW3l1495LVHgshHjMWDrJ6tECO8XL7TtqoPZzq4H/cHJTXcpGV8eGxeNR4TC3Ovld0PePuBOV
J1EK+1b4ob5sUVb+DswdRpUxvk51AeoP15R9FvrFY6VUL7JDp2T1wmrH5g65x/gQ+FOyTrxB+daE
C9kh1zN3VbjBePCKzMUn3uPVP18aP71H1rfWI6sYYzcYCm5kknjppBZhP7/n/iJztFW1qL4b5wP0
n591VWZWd/KAVMqvdbLz51gl6uprv886PUIpiTXFn6719fqlDSqIbZJO9vzBttVTACfkLTGwF4rL
IdvntWK/9hG68bX91jVw6JJOrVBr8qw3u8QOHMoiC9MOXAkGI4icUQ+9EmpCnVmXLhvQvE6ghrpu
ue8KEn8IhSQ8JoaPXTR0/wj6XDX2BxYeffDs5s2Do4N90fP62YUgcDuZjfMAnM1Y9y7ibiFuxA+j
X3XY3OF7FCFdsWThAsJ8aM+y7zDh4JVUigdrlb6+RjKsyqdkIVuvh7xZmm403SVsiI5i0Iyt/odQ
itQ7+SJ/8imygpH2tMWK+fJZJQd8Gf+l+OVyLYy+VSl0ayHHSpmVz+ulWI7dqAWWRrndrLs+Ny6i
0BoSHHysMZ8Nc51sVQtXv579db8czfCNq5Jj82aMuyXh7vLUz70no7XMawOxae3oSoS8bHXm3vKs
GHzAKfSLyRFNBiSIibUYKGo1upOH3GsQM/DCdDmjaa51jTCnvZ3NcOG5Xzsf1KaF3xLr58+hkd0q
J31ql3006mvUjZ5Mxx3vbHWql1rf1VtZlIch09pF3znpvmuK6U7WaSnwYAXSkyzJ+mJ097lTjLef
Va2I0M9vo0tmiOYisg9PI1VcJzgaEWodX7H1+iDf6F9cRTPvBy04NaM9vIrSMkDToN6EQ8qvvfqY
mQZq5WlMC3D5MAaX0Wik5TLxTx7SZveuqgwPtR+xiyZluPW7aXjQy9E4zvxDx+2ykvgkHlDgXEAK
0rfLFQcyCi8nLX7QeUegyz/esQ0sHtQhbdeW1utrWRzdOLzLxnIpS9ceY6ktTV9XtjCWCZ357JER
9rKrjeGZxiHUO1Z/fbbDJtLeCdPq671skIekB/a5cYUxa1n11UL2li2Nrd4GSVHeay7i2WUj+tvY
drST1wJIAkRafk8QIEuRdXzJ0zTbZugp7oSaF09Yf93JDu+h7ts3gV0rIWp08DrcxrwdHGcgpjIO
Zyiw6QkywOLaQ2Mlc1Bi8/jZQ3bziwwXNasBmWyqDovlymF3HGBNPohh/s6S6qD5iMgHKcXEarx9
lvXGGrWGEmVNAhX24KXfDQR0ytgafmBUBLAYS837bvKRx0kba+dF6sjc69jXLgnPnGvZv1kklSW7
4pJl6bjnfZyiWPHSwvTCpG9AALDOfx7cufhZV6Qmt3EmWm5AuLmLgFzuK1Z9S6kckFY2unsqQMyo
zO1zoPJalooB05jc22mpH4ueb3kqehSfUW18n5yZsqQpwylVCVWZmInoJptUkN/LotHKd3hDoI8C
N4dL07ZvUHOtJCvfJ0D+W6+eiq0sJvpNMXjAw4ax3E2jWW/kYCQhlzk8t5deUZB38uJxLeuDOtw1
kSaeikntbpLeFCt5Ga2yT2pCGMzLeqQDWnQnE2GZsAW94c3ExnhR2tKgaBrvMHJ/l/WaD3YbfLc0
Nhhe4+EQzN31RlF3LoZ9a9mrUMXZrC1SviCgbw2rUFDs7Ie3UTRIAJSLGL+1ZR874slSW3sxNPX0
2vh1jNtTOH4TkQ9vvdJ/GFG2I03iA8JUfs/hRkYEKs4lO/ZgQZp70+dp9RH76Z0ydMbd5IcZjGkx
XDJg80sIE94mjvVZ21dpvd2oNzlrvSGo116ULCr0E8+uUDJvYWgwBCu+0k2c+ajkR296oLrssMpK
ufV6TbkdbHTAYr08yKrPenmm9l7PP4oF55cGMzCU9cSHbavBwqFris9OEiLbYyre05gZCYhmV7m4
eeHfscNxFgYUDjKx1Fl+n52EHtyRojxGqtEfjEEzz2rjizN+IfEsy7aWVfKQArTBpmVob0hFEplt
WTK4qhY89TGAW6AvMSiSNnxCqcM+x13JfEWj5cXDg2985GUYPhWqXq2cMcXzyB2a22E+FHqEvENW
7VQva25Vx+Ywn8lG2a00jWIpIPGtZd2XfmUyYHtpPULa0Y6Vrk6H3k1LDHTq6HEaSIP7gC8+Qnwz
GtP76EQQLjykp8i3+tPaBzF2HQSBr9xEibYQQKUPto5wrAYjrUOw0uh2itlcrkVU5c3jWKMOs7DX
Jny7pybDwKAqeEwikVZPJUTBNcZgwdbxrfIpM5CzZFa3cYuhqJcmRqJOjujlXAxt294FaEkvZdFp
u/KGBWZ0LaKo6B7gJYI/mjunk6Xe6oX/I9EfvXhSvwEF/y0Covk21KW38CthPyaVXq9yxwruYP/l
m6gf1NtBKQeC16N6k4zcpMQqkFjBz2dpqXp7gWEb71T+21va2Jwg5YmVX40am+zuh6YF/e88GkqV
JL9HrOwWMdYIz2U4BuuqACL8u5Pp6Sq2Ep4ANbLcY1/qO2wWeQAK03rOysy4KbxxvMylsin4pvwg
ewIFnCwUzZgQMVXTJ9s3gUT7SnUjW10tQ3MRXXsg8bTq3dCjcudOG1kkaxxtewJ662nM0if0qMxF
2irx0c3r4Kzr2u9Mht1LGKT5roBns7YQpnzxc1cj7FeoqLLQ6nbBUQ+a/L7JmEGEj7DNXG2XZnWA
zSwn1O6lQe92XQy1upWt/FhQuU+qBHwWl+z7VQVM6dlERu9s9+YvnwspMF3LMUY7bHTsGS21q+9x
HMuBJpdYdsVWePKRWlw5VVq/IJf+AjOJ32fUL8l4u9+dyQOoNQ8ScE+2QyCwCp8HBQ5ILQNb45cp
SK6DLKdfOlXhfPf7FIEKO6rv/fmTUj349ZMAwdUvWeW/WIqvfKRl98snwerdTYq1YC4VoETnZLxM
0ctDlTabv9nkzbGOXCbrr1l50kO6qVoEzgAg/Wecp828IlBU+BR2FBgIf7bxQa8y/TnVo7fJj+oz
wn/6c2DEIFjr6nEoWfr0o7eSneBiY2sM1Po6JGjGm8gEVSSLM2ByiwqdwY3jEs6g9Cu0SYydvCIS
kaAsipjk09w6htE5xoLmorErvyH6E57y3Mt2QYLPAqs1hD/EFB59N8kXQcSWMg8H2KXpgDNWYj3K
Hv7wguZb9yDbA2xH+OzmJEuhxqsoHdXkZnSDZ6d2LQRTDHbjqrX1KkOZgYTOEW4p9KC5WCtZtIvj
KAJvRNFNygF5TdfeyaLZWDBDi0Y/BM74wET8rDtWdm/HXXYfs+UAiUmEvit4FpZ+xMMbZulBtoIY
aW//+g5qxn+Es8jwua4qiNVYsITEl3BWZDOblLXTs8Mbxi0BwskgKzkxMXop4lgNZtrRbStU82BV
GT8q/q0Q7TwSqNYoLl72XVed6L6o8vi+xMR678SiIT0WQSx30RJVESbe1mqorMe86F7VjhdzmxrN
2a8d1FaKaZ8oevc6df20mwQwzgBxuNfSQHljIgR2skwccsCHX4dDD2n2Ts2j089XK1oYsq5jlbc9
9iTPI/BsObwupvymIDuMARfdyhlOkZlpdUxBn744Pz/Tdev44LiZuZS9fIGgn8bseJDXQBOJZN24
UpxoWA5EAi86CnOXAvMFn+nt9FnlCjAxxoBom6yTBw8rno2Juu51KHLO2tEsrRcVE92jj7/iLjdS
9N7ms8+6/3b21/3syP15PfePsy9XiUNXbIFOk0NU7+pO8bZREIZLNmjTvEub7rQ0SDai7fLVZ52v
tdOqazVjLYfJhs7Uy6WZ2t32s84WDoJpo15uRD/9AAeOPGatCZ48X90LgzDWJHqUquvQuUf/PV9a
WdC+6Z14BD8WAMJR1lRAYFKd8mSUXf3+17/v/0hkGwZ7BAAZFix0wray/ZeEUWaxyQn1JnhDqCaM
byx7VxvZIwSv5sNy2q0Ya+1d9R2xDHTbOJdo6u+rYLK2kP3zY476/SIHOLgAYcWPfD4oyPqvrBgk
qCzqdXP66z/Z+Jo1MWxX2AbBTctwTMcUXwJnlqb6YUBW6n0ah1XkTjXQBw5mUuD5bNvNjm1yvOhV
72edOthYfONnt9BTs3uzs/oAtQ+4uQbFijQC5Kk07d988PqLVKTqbY9m2IMypmcrVfu3ouIG6VjK
7NJgBW268DP9dmwqQpuDib92nvCSt1xHwzaRFnkmD7IjGfge36ow/xsIguF8mZj4hzu2hYiyZZvg
aUCo/Dl5BIsehEE22w9YTJgiKfMj+Rl/NvLm1J4Pqe7nR6+Ac04Ae/+lXhZlj8++si4ROVqtiYnX
33yRL/0+i59jcxfiDqymCE1Ys783EDc/BMJ9gzhADKQ2RwwabF9sHLOmde4CE3Q5wJy/yCrQWsOe
mXRCm5ZGeZFexcapdkJzhxzdcK8WZY+YxkVEOZdUOn6bftWi2jIPkBdRvDJYAAvwD/IiMMzGU4x1
nGwUdRuvvaI3ZaLkkBAjZMlJej6eD/Ksqc18gcxyu/7SkKVotS9kR4tHZalrCMlWbWEjpxdPy8AI
u0c7scYTX8h9m3aoe82HcniDMRU/XNstQqMskuujbAOcoWdZc8wTPG+sskHL1Q80PBsM9Zho5c8z
WScP8dz6pbOsk611Y9p74aNO009+cVDdluDDmNwJrSiIi//7IBsnB8H7TW6OxUGWP5vVCEljkgYD
SVoXv11lUjbG/ObV5oMKLiPS2vTkzO9h4CHx7dRk5/76GgYkv8GstSX/PrfObj5IcGZkEkELyIt0
ZareiXYj22SvMJ2qPaqrIwuV+V3+3z5V68Z96Jk/PzVKB3XpDAIoQjpNKOhi0JggufdWg2SBlVa4
Z4ibzlkWe31U3vSeKL6BAMOxG/TsnGbNN/yFjROq8uZJnlmeyQ4QlwyrLEy2iRPgEtkQsc/HRqIu
17L4eZAjKnRdP6tUkg+LVouRSWl65RaAC2JseuZsAtVSbmXd5yGw/GDpF2FyQ/Q4PqDhhQPgfCYP
teKN+UKekrVKNmijnqM2SI6Rn6GA5RTZ2uE2rKqoqNYpMhuoSqAHTZBrgPjW/u6XOfoZfZc91A1x
637U1fW1WLftnYttkG6YXr4UWUXopSw6/OjoHLh9e8qi6UjwJ7n1yeEheyqchdeYxssw6Na6FfW0
lcUcc8CFOY3xuQxq/7lixaK5ifmSTGMHYflPo6zukkKSYbnZRMQF9Po7T/PNCGjtxbPyapv3bH/y
PChQtAzvZQeU3saFHXjWZQjd7iCKHAnhwS2+gwadL+AUirPKAAQdEBbSL+1oTgvZAATqjkhJ89R5
foG6DIKycQZ6PXT0G9lBlGhSKwRdOgc/1WIZp57ZPfYum1YPjTZ2ztVmJuF8G1YIJwIeiiGwsWQ2
dl6om89mDeRobo6cGDS3xX7l/7N3Zs1xYuua/is76p5qpsUQ0ftENCQ5KjXbsn1D2LLEPM/8+n5A
dsmWa7vO6euOcOAFCxZkilzD971DNtSGZ4ViPC7gYnhfSM9JoXSqVsW5Ud7kJuJZKzEjKJND2JQZ
vFy7PY1F8I2woY79V/IJ5Q0eaNNlXVWkp4Bgfmz02VOiVrpCb2G6nWziSiUY0n2Sq+OtisriTadf
rHXrkVoxS1A3oeGuu8QubnRdN454KoaHJtK0bSIrxYcpb7brd2GMXe+G7dxcZmlFCm8S4uXrRYh5
k+dF/lHR+FHjyiMfxnCs7gSGT+uVuZIggVYKOAkNABxJD2zPHqfwE1yNlz+E6iOyN1hodGp4dVzJ
aZW7Ro0wgtQjeZnraJs2FTw5yK2V/VKY1gJOQi+Fv6om+f/lnF9vQTt509XLtOD1FlKgin8YltVf
R2WcqTQZ8KZuaob9dlQWImjtzOjGd7o+W1dJ2l1h31F9VDr8MXs0Wnbrbo5sh1GrBMxqMoPu0BGC
nIaNXwRSn/D1mKWbI4gHSVCKgcR/L0m6aTPLmOLdWnqprYx/SE0iU/LzsnWZWZGWNEwMcoEQaW/X
PKwdmqoEQ32v1wPCm6juyrWm7E0dMc619HrM/ptj63l2cYVrqDNJGVkpNGPSQ0Rw+tjPFZHH1PaP
vVoepnyOtZ0y+uZ26hh5XvZxp9miZ4wmyph+7Ls23WhNbR4rG0FR0dzFppQyKzPyQxRGGd0zu/HU
f8V9UbmGyqRB+ou+rmcRAcg8zcLJbN2t/XsTSMtDCVxw2zdWbVymY16hNReVD2rH/KMJW/wfl92o
LDaB5tf3QTbrN/z+mPMtAJ3JxHmpsHHcDFnpWYmf7kKUnK4GsrwXpj9u170p6eyrtVR3lozKGH56
iYn8tLMelIzsIwpa/uH15PV6olRbebn05dz12rRjNF4P9iOu41GgwZLVFH8XRHLFXGUoHwgBmyAB
yvS4fpLYtm/JXOoEb6P+Xd/mRHj5RAZ+BS6c8hHFrdwUH8ss+hzGc/YYzfFHvS50pv2jzwtqgWzE
HPJ+OSFinHgXiYqubrABWy/TpZfiOodSp4S/rDJ1jatrPMTrxKpWutJ3X6dSKJTiuQA7bjd3era1
ork6MB+37kkT32hapH0uhZ+gmBhol5oWlpdB1TAILRVdOF+W/LDe2XIeHMyo7rfVQIfTxI9rPann
0JtTLOn1Vl68GfzB05j+X6Yp84pBscvPqh0/wPLqkfVTxZFErrRZj/OtuzH2wB8WLdXd0JnNzixt
6UOIeM16Qop/lKcOWn1EXz2+zyMCNEuDcqDXrjXN1hn2sHbVlD0pmaWi80n4omQl3ah+45/mLKs2
Ribs63iA4YIu6fumLhrky8rgnWBtUAbK9NCbZnkx1Tr6SVM+PUDziLZtpOUg8qmNSoRVJayfLtfa
Gs6TqecPqCyNlzW2CSxJOCuJ5nk3BRJiSF00P7Rxl7gy9jen9SLTDrwO6bZ7qRmkazPHSXa9MbyX
g2mH/Wa9CNPFdNP6lnFA0qw51zHaLPM0A+xollVTFGvvXnfxifq2W5V+fSK09OPuWhvVhBzWa9vF
XSmqAkK6GblHWyfxL0L/GAW9+FZk6OsXf+rKPyrQuCXvl7r1CskXnpYYMpiQQ5L7vvhQjU2NZAeC
cwAwCdknJGh61TikxSJN55cyvlJmfConX9wls3X7cjy1DaJuIGStdvRvmE0/rccbpiRu1iAIAGkp
vc7asnXCBWoiTdi1ZKGlXxlzNVyC/8QPIkZWt+8A1iDO65l5ax5fivjVmMd13ycZs8N2E40cBlnE
cPRzPiFj2VRY9bwcqyrjHMmzdPwBXLMcC5SbCai2T2fB9BWUWx9HX+ohuDVjP3rqh2qHU3EROmX2
JcMgPHbK7oqVsQidIolRtAjmp2byr4zaGr7gvvN1rgvlozrrI6pgCNyNhL0dVOKR2fVNE0nBlBUE
BDabcUj20dPsLYJcS3E9aS01WotXlGVl7npMqqHMOFJIG9naBhmEaId+5/Na/XqdNWA9FoZz4fV+
Njo2MudwTZPAk4xKv2SNK8NmVZRDbsfdGdwWMnEibO6kkLmyNdf9J5TirvwAtKIjbYK871/YTdFC
alqZTSuLKQgy5RTOIH8W/lM7YU1haFnh9PVoAkBjQ7AP+kOJZ50dxExEILOqNH+Nglp/DMLmg7L4
s60be2ESd0F2xiBeOq2H1lONEFFIH53Tzeu5ZojzoCLCfRrXYqOqU3ClZu2Me5Ux4UyX6uc2lntP
tYv8Hl8sFe6tFnzRRiAwDXNop0/KTYKsz2MxJosCn6K/syPED9eW6kD51lKxGLRqhqTuDKkWZ0Jb
hYjCs7XspExDz9kwpwi7DVW0bUxp8UWgxkz1GB4i/pwuSEiiJnG7p5BdjEspVqrsIijrdl/gQPhS
Cv869qa2CJrBk6Hygw6QjzaxUVglSzE0ZPkoCTbr7roRmpUb3stJKBsKFaMNTrUSQ3ELpYyue6Q3
U0tLH4D8qEdL75qNakB1Ri8DZbCQ6AB0tezaSjV8WJcK9NDKzWB31rEKQvt9nXZuaugjHilA//Oh
n7brLrivA05y4h5vn5h0MQSwFPXtDj9Xvmpm30XU+J8wbY/crFgEyiSt3uZplF8gywuWGdndXTUH
/Y1iz5MbhrDX5ZTkg7ZEmIIl1tQOkX6w8vrh9dBasqpB30SLm6GM4Y+SZNYFjuQWi354cyjNCVdd
dtdj62Yumbk4cA6xiLQQ50Mx6KYmAOYq5MMQ0i2RUlj352V/bAJQTOs+o/j3/SCrH3Q5R/Mrlz/I
4IezWs6fWSAi2pkL1ksADcJEN27BChvb0Cqjk2FmwbmzloST1NbvuiJH/QJl36fuS5omxXOugiGt
a9V6J9HtARxI23Mw1OqxMLNkl1ZddcuqE4mPrEq/9BhurlcpfXkVTPRWAPd8l6519/vInyp+pt2Q
JdRtU5UJC9tCaDKv088xL2KUYW/Jpf8oikX+YNaCU0asD27Hs9oEzZcsmb0PokPmOsZg3U2i86Ri
jac00IoloURXnToecELC8q/yNWZkxWUU182hszeaWUa7rCzC2zC/TZP2qtAC/ShLQjsSLcDQpShT
N+o7EDA6ZANWTfqmkCdUv8ZUpuugORi0aHxuuwdFl/RNO6HfRtyu3UGrIJys1VBF2hBbC+VoLOAb
U4YVhKD0B1VBXCvXPsRPIGe167l4hxmdDdIHBWOV/CbOUVZ+ISu+ssvq7p1kzxgVBSQw4dqLPdnU
zIVYKZ3M+I6gB6re6tBciQknLr+HZhOhIn2SZJOUOwqpTo5P6zYDmboZfPyprDB1faEUWyhc8nbw
U207i8dOV/NDT6jFM4mPuwIh0y0R8NE165K5t+gO/hyle7i4YGVmcEOJKBwkeiF04qEmRTxyU5Dj
SQQazlnljHI03w2IRscS7o1TyJgPvRdNETUxPXBMkgfwrtxOmqU6STiQuk/aaiMjyIbzA1oy0qB+
Tgok+3ojr7w88HNHkqpskwVqeRuDBgRSoJ4RsVbPLRynRIk6HBlCF4Wb8Qjg2D7hYIjweQNBipxh
eJdAmnTTUSXkiK8bIMSqPqDDt0EPk2R+3B5mdOwRaygdYyRiEM/dYyZX2gXwmS9BqO3MkDmTURVx
7vj9VB2JhgdtkF1kmv5+jA3tGLSyuUkE8r3MWgI3VuwW70ijIcdyz6ouu4DMn11UdNJTiOhrByOj
jv3yLtTLeyHa7CgiUtW+fiJ8fYUslvGBvvcQWpi74ztuhfm50Iz4oZbSnWIOA6ZWUeMWpCNvdMB0
fa07aWiCfihDDOBw0IMpGzt937fnzjjOwCC8Rc1zi6nvuUut+RwWAFQkk6w41KyL0sdlVoaRtTVH
XRzLKn5fZP5w9ieCsgmaGZZS+/tuUm8s1qMOXbJ1QLYUUWh1vFPiurtcN6qJcuJY5VjwhTWgq0rW
TtrUAJXTzIuSbOzVABJlMxkh8v0mNrSAbd3Bn51WPgeVJd5DP3SsMDxVRLGPUiaNh8nuP2bwx8+6
OoKN1vgzagBcXVXDWJgVPeBG8JObvkYgwZ8tdTcyk91kqulGkvYoD5WnRirDyzSOZznPrls4ebjT
g6+FJI88xqS1myTvMELPQo+Ahb1LA7PYIKK8Mcbgs6Fq/T90a8rPy216NaEIU0D3JGqABcxbJDBK
ZLlp13b+FdiR+lBM4KnwjjF7CUJOa0osuiAtoyHllX4Mtb4X5TO+GeYuZETDJyXBPj1JjglZ9i7q
J1jD/Lb/oef9OZHNI5o60QDgyopKJsLU3zBVFFlN66wq46cRZygkvfEcHOTipkqVAs/aadirJi4q
JXEgt2TtuE2VxtEGkFarjHA5o8oRT4iKa+lWU4xmS8KFZUvUZjeFnNuePIfqdl762jwZItc2Us3T
M4EHUBE+tJP8T9/4z1Ga9RsHeK0I4PeQQn6hbxLLtIsEZtvXDEGzI5qLxgnEzgYf+RhTphQ9LMxa
fCeH7+oQrvVxPk+xNFctmIfCcn//5drKT+GW9WnwZUci17YVks1vufsjIH+1p0P5arMKQfekqzHw
Lp56K1xIS1O7mXU7cYwYpRZrtJ41KXns2na86AZ7PhS6tatkkzULYcM9c8Px6EshgLM2MrdKWKEr
P6Mm2fXhBzBg8mUzh5dJYyqAO/ronHVquutw4hDeGv7AqvJBKiLfUcv4PuqqO0Yx2wvKIcPRLBW7
WtYeohSjx1hHtU03ElTjlgRD3NkdXxciRF1lyJ4S9Icsa1Q3FHLvToFS49VlQiNadmvDSL1mME8B
1C98HzInG3GDRKjz2W6jcCei9qOaz0grlsVtYen2UQ2U4xBJd2iDxe8TfrWOYtlfsgKxQG3q5BO4
HH2fBwwghZTGO+Gr9YlfSr3gmrvuWUz6Ff0BLLg69aYB/djaT7oLVW5bMLU2pg1yeWqrrj2nGXbM
RlB0LnrFiZPIVkScSLnGPEEifxPhVNpM8/Pv//7KL7Ma3kRSeIJfvq6apvVmVlOglGpWIsi/5qY8
Xve1XWKv5euDS17nrglVlkUlUXV1eTvLqghvBH3B759B/eUdXHK/YFR4ETVSqm/zwIpkNiN01vmr
UqSPuLq1F6A3UtTlsgCUKkoxa3JaTeozQI8dK7DgEE7K6BHSBv48FNY2EuoXjAm684hZLtIwk3RK
0RSIp1zeDEOvXswDtqC/f2zlTahy7ZiwGdBtS1XsJRf6Bp6hJCwnwTWZX6Oal09OxGe7G9QNxoOI
hPhBdchNA4jM3L4XoUfw/oB4uvapsMYDQzdkVXwImYSUw6XUlw7RV/vYmFPqxBbeBJgZuAp/M6bC
lnIfVYrsTWGxRx9K3rRNcFIstCd8LAyNJtvgn2IcxmBuNkROrd1gEesb2hSdlQy/UMyZFpnv9MGX
xnxrDqgxh+SqTxXwUa/yfZRYgqi/MI2JfA5pZKi4WJJ2Rdw4VTx9yXVymyGMSDeRps6bgtHcFsIK
WYcW/aaJ+wo25GRvg07bhoWob7ShzeDOp6Y34tu19XU9ZkZiM1sVwUB0b27hu2nVptaD1vVLJq52
/BliYNhUXyRdF2d6drGRJOx7FQvj0AqaumPG0UQszL+HKmcfBj167pj3wVpa587jdECCt9yXTQua
mKjLjhmDckRDN0I0+FHWsPVFIESre3y1ijY8GEuuTWe5jftlhMNkqB+aIRi9AQkzhgCR39mosu/t
vnsSSClmTGpUZa9AiLsuG2aqVwCQWN/J4GaP/nRhq2WyD6tBcaZej2aiJbkrqtSdsD6/1kwJW9kK
LctBtsPcIXMh3UT5h1wHwIAThZKd8Ntkbpgrm2B4Rmw8u2sK3djrfTO7LSFoWSjXCNwvNkewCYu5
bf5hGHhDCHp5lXVkH0zC7zaye28IYZ3s2/wuTf+rUUchs6k+dxJTsrcJCKStIkcdSee+vzQM0V/q
gYK/ZxycihRqO5OH7aj3d/1iOAhz8T7jj/L7X9qvHQQzAFvYAA4UQzV/EZjR1GGek3FInoaouwI2
rNwpNnD3GoSx69Nvb6auTq9b1NDASfSuok4w0hRLcVvBFEbScPVuGqX4NFodCNrE1ABBxv2dOdzb
hfVlCqbyPiDn/09gEfvt2MpcRVPJxGiaZev88n5eMRpK1GQNlgVPUoDwzYyk4lCY79o0ZuBCvnRr
jOrohJJfHODskB4CFnuH2vC1mdrHXDHEYV1M9bJ2lpoRvF5+UAfcsoqO9Y6CP4UTgK4026E5a0p5
iAkc7hQrWIQ4INagmGYf62GWHc1vdlgDPU4gxT5qiQVwpa3PcebXO2LDyX3W14TN6H3abnz4/V/u
DYJtfa8sncWbJQsVrKv9Bi8zZx2KAGMSP1mZ2nh2YgSMJz6078a60aIyORmjYnhwpZ4mCaOobjxK
UyNO2Vh7sJcQIB7CszbK9YXIwhJ9a+WDiXH9tWZJBxwLe6nV30P2xQ0SssYG9GLkVE3auwRV0PSI
g+pyzv1PndzRqfksquC5vvPh9ZzqDi3y339W3p9f/t7gfxhCVYuX1FCMNz+ieshEYwV5/pQKIW9A
0g6XsIFtjLb7wDxETHqusijZgJPJz/Yc3Olt+OxXs+omsiq2qW4H53VT2IR2Ue5BxECArIRuFXdd
ckNX5R9Kq/mIBfN4IRHutdrMi6T6EkPlEQEGwqOwGy91nu1aR3Ao4t3a23qAp30q6dcj6b7LJP8Y
mQcsNVLcLPFxQA8ntzVHlBZ0V1l7Vxmd55Oj1xJdOWFKDpa/7WWUdnEJ68DN5NDjS5OxhLjX3g/i
0O0wDXGaIF+SHyyx5luR5c6kGxKmJhkSIBB0rpAzyC/aRfUoyOwKC3sEwcHS8GCik95LU1ptSFFc
gV8sLtXxvm3naM+SMyBOb0DqzvISl+E+dQGCq+6svWOCAsSzGZ46ozvZVY2XD701YuAOScXkKmVS
58wAWr0YxxMnW3T4DVFjVVzll8wg7ZNlFNGJJFbhtIku9kroj8fJmp7HqFPJOuTK0V8cXX01fwq7
CgkH4pgOpgHjRYlLh1/hS9mi7TfSFW4F0xQocgQ8ZERrllCoLpYIXN+bDtYzp7GvERWL0/eGXuNp
uTjwqhYxNzBDcGOUUxNOzVnvn0nQt1cpswcHeYwDWm/DTvfr5D1A/6NfEyMupi9WKgUXLHqq7Rig
6l0DrXPiCdUhYuPySSwbGNIODq3lReCXX9Deearhge+VQlwi7Kzf6l037k3UVAd0aa/UCEjlKLLH
vKvPuoEqfWsF1wM+W9eIpbqNkt3iHFE8mwFjoXFJbN98yJXZcCZSD6dcVi9Hoah3kxLuJqtMrgdW
PGieTe2ebon49hAOWAiFMGnB6+2NiNA/8qQMxmVmezFD+QnE+3QOOkJVs2U31wH+Z/8wvzR/meOa
hiI0wfrRtBXwhm/64R5nSt46vXsysI9xk3Bi2pPBy7Lsjj6UKcOVZVW8kM1Wxcu9dOIAIQ9DCTYh
xow7I5ofszESuzRBcD4WCI9/IuphOshk2YckXiJUzOMZ/y5wiIQMghQeXVxwhpvhJEY+4P7iG46q
QZMOhsnaKMGEfH82TBdy8ylJ870G6PMWiYACA8G8O6NeJbZxoTyvajCwRnZ4l2gHMZIDQr4s+Zg1
fbqBOsYo0oUszLnXkEViCydG3UEegBsaRMVpQFQrWfw+86bu7rpYVdy5v8/IfKG7NsaenCMNFM75
02iBNDLGvt0FPgmlZHmF/Tq67ON+OkeGuG7nsn5Z1f+vn1TjmlVF7rFAVgwwWPtm97/ui4x//3u5
5q9zfr7iv87RIxnJ4rn97Vm7p+Lyc/bUvD3pp5a5+7en23xuP/+04+Vt1E433VM93T41Xdp+V79b
zvzvVv7raW3lfiqf/v3H569ZlG+ipq2jx/aPb1ULLt9WNF7Pv+T1lht8q10+wb//+H7Nv4rnf7mg
mbIvEbJvL02/Xv/0uWn//YdkGn/asg2gk3Astta8F3/8C9HAtcr8E9K5ZZvAM+kEIAL88a+8qNvw
339o1p82sqW2ZQNktXTToKrBwvSlypKJBVEJcUBVqfr+VXwTAnz5G/69MOBy+x8oCEIHggL4XEOO
TxcauI43i8sJdRYsD0Z5j4+Ag85LFjyL+dQFwVZuWEdngyPrMYoaFmumJ9GETtNjSxdCkfiqws5u
ZN+L0CANsng/DPRKezm6Il+u6JXTRtc/fM3fHv5HFUMY/3/ztJphAMPn61Ft5U03UQjDgPMf8LSj
fFRCvMubrLyWTeK0vv5hssuLhh9TgOyzMPdSJt9C3nLK+XLCRrOS2i8q3UOvq3vMEbxgSDw99c8R
i9NBMw6TDuAIv9eIlGlHfsO+MrWnppwcDMid0EcL4LKC154szrJ5eb00RzLD9ZdjnJGAhdGr4nE5
B816VE/izXK7Qtj7wfZdErg0bW1bxvpSu7D6bj20nLI0CaBmtzyBVQ4kCYbtIJAgtzpPLh91Wv/+
UJWeb5ZnWh5wfeAKBI4sPDI27nJORHNBNTn+YGzg1m+aQnIQAXQIamLJITkV5WbwXZB6wJ2TbRMk
XmTJV8s5YWZ4tdhVIZdSjaScE0AnrJZTA47FqjtV+cZqr3R0pVVEbCtSC1XNbISr9cjey5n/CUhk
6i1tRAXuN2FJuAkHOq6tdHryacciaTNk9nlpTo1P6DntdQ3EBrtJNNxUnF20UwKBlj9HKz+rVu0E
SxRXvxLNSS+2DVckQJ587rE+FzevFHP7/aMu92ukEccrZdcikZ33+6VK18L1/xHO7RdU6121gsK7
fADaQU3IQa51t3w9y2dfbr4eRxeoyjGLW+7FV+gvZeqQl0J/ahMn9yBv3EnL3+syPX8dYqWX6ibf
l7zLNJj9Oj8NVhD4yKAqcR1DWQPaJWMKILfHCHVLA82lZXc5uVFGBjgL7x/0baXUwQLN1eN+28WZ
23X5aTnuk7DpeyRu5k8R91jabZJ+GyUMmjS3NIHLumsTF88RBF+eymBQ+X6pBT65IrGdDDH6ALrj
U17qqqVZuGp8MlpL9AjTe6W9k9OeVJDiLk+wXDakW7w/Qf55wBv3PSoiPfwPJ+6LzxnujDYCvrph
uhkjdVteqMFi3BZuPvdj5tZdcjtK/r0dIHSZauWnpAGbheCxPWnXIFnfoxUVbyLsc3ILe7zGPDXI
7FQ1A2KA6k+cuPhVsvgARJwvEh9TtRtYdzuqZd0n+QeER2EY44vhIsq7CJINj7kebLCGw2Ey4AcD
i/E6hY/R9AHvWYcjLmbscDdLo/E6XPyiRLuiEwteVu3/fwz9hzFUsXX67v88hv6fOpqL/Kdh8+WS
b8MmKdw/5SVyB4tBJ/Cos1D7Nmwqiv4ngXkDvSkkU23ZYMH6fdg0/5RZxxqWzJgJhM0mlfJ92FT+
ZPhl5DRRzURRx/qfjJqKob0ZiWRE1MBZ2LhyyjwQKo8/Bw4yEpjNmBgDFh8LJaBq5+O6GcdkPio4
eh7VeSzcvAx6tBnl+uhXDRsMC76Vlt1oTh/ylin90IKTQ5UJeQ7fnvrjWgKok+E3d2ylKj92E1IX
a2ndDMvueszMBqL/60EJkf6drYYHGUmfbVBM92HRB7NrKxkyGbkS1B9kdV4Yn/42trT8+LpRmgZ9
m3UfCW+KvZ496OpsepgN5sd6eYSQ1St5hkBiKyojh1Ms4RdlR+Vx3aiwgmd3Hmv2X4tqaj8Cd2q8
AIdEsm9Ldd/Pw7cz0eCcZjdN4mkT90gRGmpcyS/fmMWacw8n3Ysto0/xQOFbfKkequzU5MeRhDTr
zqOY/OLYGn2JY8n33RSsV4rXRhgDBkHnu22P+ZwI2V2LwTCTCVyL60aylfZojRVqOH7eye6Mja9b
LJ/8daMYy8dn3WES+V++fjGj1oHSJBrzylgcQ6IcR6jwpexBsYtSRwSGAolyObye8HoWUIn3QHyg
rDPn205VdTvh3otNdNYc15LyVynqtFp231TL0egrnqbF2VYalXvf6ppj0iJQ66wnrvtqv3yRP1S9
tv5Dm7m2fLVQGCsHsI6yeXP38qV6ebj1kdY2Xu60Fl+fc70wK3flxLuWSIl67FNLeSmB+lJBmqes
utbiWr1uqjn9ZOnMIV8PraVsaWAtiUpCnL2IX854Pf56gWAFfCzKXSYpxXHMLb55LBXZvpTXw68b
c3lXXurXg3+7/0NTazGqhphQNqTW5R7rJWvppZ23Tfxw31+Ksf1Vw33y8PYOP7QEVcggHEVG+oer
f6j/zcP/cMEPxdeH/uHSv61fz3z7aG/PjIgAOTo4EBNcEoAlfv6vr/da+o/HXn4Xb6sj9Bn3bw5K
Bb+a9aeDEn83u2/uUALdkj1pBmTi6Eg+7FS6tNdrXs9+0+xaYcw3YVQKtMR5FdJALY5rScnpO153
3xwr4PLB41su+aW4nrpWraV1sza0Nvm6K0Dvp5CDaSNbm1uLYkBp2fn93dcT1816G8gW91LHbGw9
pCaoHHxYi4iH9LIXN7Oyk0HJaMxwjoawyiNp2oy0FSDr43pw3Vipqs8kQJaq9az1aBsNYnbNuWJx
VcXI7rULG26tmhE3mO/WoiyCrLj6oRnVCGRnLBV0WpKgSJ2XtiQAvvGprvEjWCB3mylV0D+usXQ0
xi9RreMkCIA2U4i6hZnqjnX3JSGO59btOHp9+nUaZEB4YehlCxYTuXTVHazoVKZwEMHmg5he+NBH
zQwetbnvtygnwmwnX+P6NT4QPzzly8eYdLCDU1SHXrcMaf3Sj/dLP7/u/sdjzToE/7VZr1ivfbli
aeDNLtZpkLzfNP3faAY2QkeAyNqvLTNbZsxZm34prkfXZohOMe7//kkyOTqG8YTawg9P04zFtlSn
23IdyWQhsqOdjZj5LqV2+Sivx96e81r9es7rsbIyQJu/7v9ds2qPlI+zXv3axP/sNmuzr3d5bWY9
ZsdE3xIrR2yA+cK4DF3qMpqupfXYussIfq0gYrR9Pd6HDRno9ZSX4loVr+Pqes2bFtfdbB0h1+qX
M9eL5uW2a+ml/nX/pc1Qx1dPQl17VtAiMQsJamEpTor8CSRBBkY5g74oY0+QTYEzdsO4a+RBAy6o
kO/Dc72wEnkz+xoYNd0o3TgkjNwbM6oyduQyPreeEZrguEVi7+osQ/IYoaO+VXZ2CcIiSaxPmg7D
rIyOSfPJkKyDAgzvMFgV9kU+xoy6eYtqzgRyUgJx0lSP+HDpm54Zhhdpl5YRzNdB5e+ackQlu0Yv
Jo2qexlvrh2Krx/SSHpcU12T0tleMQvcUmSIFOrsBuIBVwl7h8ST7YnBdEUS7vBNcTuUWJ0ewrJj
tJPXVOFj4qOmMg3GXmuk1hWQNkI92WYIkXgo2w7b3NT3ZVJds25/TvLBd1hxoHRoGBcsEfBFRpCK
1Sw0vRSOvbCS/BQxI99YhnlMVfkh06BHZFF5IU+NVzB3B2Zm3qENFx8E6W7waFigVraXYTzk6UtE
oh+iW0OZJRAgaeJ87vMi24Td4qEkycpWL6L4IhrmD0UafTbRvfOU4aPcILJPrEgXblCBoJYzrzSX
fg4n2LnWiARh/eUkEXbCAj6n0/mxcMwZHOWNbqT7yuh4e9VadfEazV1EGT8Vwzg4VosJdFb4CzhQ
u1G1rymew8fMD/t3qQkijvj5bdYaFznUMoF37KazfGi7N3jaou0LHKccn8tMyY9SVfskloiEiKEk
i9wimotBFdE0bPEOmLv4THVrGAnJcWjpVMke5Vu9aVwIBY1HwrDDmdl+jBVCT2qDjDuybhvbqIKN
sIvoEJrqxz68wfgnc8sowvFIr61NWbY7xZfRCBCmp7lAHJj7i6jcdhEfy5iHw4jsWx6q8VXflUB0
Plh3yML1OzOaBkc00pMU7v2KhFMayu8Ley52NYbZKZI6eD4i/Je2qHNtA1Gid2WXtotbou4qBNz6
MpyJa9W521pDBcMQOESeNocqTgmdxVG4qazaxItlEaCNzI2P2+kgsmqv2e1HglDPOA+MG60CwZAl
V71Mbm8iF3oloBUUOFXa/mWptcbJQjR5slOwjeVXyQjw3LHTbZoRXq0KvDbaTjnaTfmcY1IjOl/Z
liWvgweItkEYPCp3Nnn6uO9RWFVTrKHJ8ImQYJCWlfYm86OIsB5DtJGysgH4riCM1PPjmZXbch4a
h+Qi7fhk1OPhYzuPN0Zr1F4Djcvp1A5UFldMZYjnjDydc8hGAGHKjxbWeZEyn1rTJOYjPzRJVm9g
PztNHN90zPadskmtk4EW0sa3iHfKXXZtq/qxKiblpMZYRfJ5wB8GyuMoQFJB70tdQeL+esyJro72
tK9TW96UluaOY9rdlPyq3C7KgHy1ReiCv86uJ9BjhOpsHcEY69089IzhiLe7ZYf5I1r7yq4S+r2K
wOtFFbd3Na6Z+3k+ZjPiIs6E/pRLFo0FGVPoCrfxs2wdszAUu1FLr8eB5V+f6JNXFOJdKHXQ9Odp
3w9JcRhhCfcdorZtUDdeabXbOe4/w3qDqQ1J1Wn44bsFfJYtZIOsVWtPoATSiQBdoyTH8Lcr30m4
jDii1fQLv+pj154+oWpC6A8FCd0EHY7uIr1bTQNRXwsUPXun0autYp0S3saDqGenAw88CboEUZeR
G3bpAxhyVxu6wil5so2mN+cKRwjQK23lyOH/Ze88llxXsiz7K/0DSIN2YEqCWgQZ6ooJLK6C1u5Q
X18LvJn5RHVVWs97AgsyGAwKwMU5e6+N32UujXKlG+NnKSlmOumwr/lyV2Yf/5z78CeYkEvSQ7dL
x5ewbGiM0ib2pA/joBHb2tCaQGqWthor+VphTg5issiW8mO8k5b10iMJC8g+gPDqlRuGwuk2pDQG
rESjbcWgG8d5tpUF+rO6WvBVot7K0FRbLPi7CCxg04zX0HI/Fz5+eTsjy7GAtVuBlQ+m0nxuRP3O
1ZcSQ6HAx+PgC3JuST/cVoPNfjRLAArO0Sk1m93YEpunT2W/HovoLeEyRZv4YRBXRAFlbNYkf9Gf
Q0mOJDsLRB8TgYGQqE+phpIycM4i49VQLMtIYT/rzlc/D7HQmfEezCLRoGHurQyEPVZYzHDEsmit
lVmzjvV85/rSecnrdd975klB2G60E0KXFVeatQOqP61o86ybiTJyh4bBnACfQH3yNpF7B3tmBMlS
ZxzCrlv09eZhdG5kk12bMWuDRnDuDZny6HNmh0x+QgCJLVGs9ZDhTsrsKxuEaj313cqXvr+tiMVY
OW69GMStFtFimmxYSR9aHXWlOXW3DMbOlNoppjUHaDYaqHma7BPtgTDgwgtUJPT10OBYsRM82PMO
tZK/Vjg/10rYu6kP32d3qtb26L/DB5jpkuDCzpEWyCn8aJVz6qFTgCYrqG9l7s+izbUAQmKy5kop
9yE7ARoH5ks5Ej8OYqPFg3sy3ZgMnQaclxx9YyvjJqPzn2BcdJcMZkVKbUuTXnjc1dY6VXCh1Wzh
qy9U1ApMUqyIlJtsNcd9G3HyuCRllvNo04gv6aXyDQsiV1agXs4Edkl2691rqejmK2s2176FqtWr
hk0/ORndAirunVd6q5ksMqtMn9pnpBzjFVXfVqSjPFZcGyILhy0DiQxk/9EruEWhPQaJG6IWI8eB
DZ7DCa0fm0yWGzLAjkOWTPtE4Q7q0uQ9LEhomlPtKpT9ze4x/iIvOupevJwZ/so2QQPPE/36RaK/
CNIAQp3D5ZOujf5a4cBFYMjIRyK8UcthUy5ES8tLftRGAkLKZqHQJXhmpW5XQVvVLW4uX1ubfb1T
afnqUSBSjMdHkgG2cWcMlzJdoFSOqTY2xEMV6+4msmp6OnqFirR/w1LYBlLKm281tFx6DCvSrJ8c
13w3W/1UhbvRRXnhWmTYgpDrAqWviiZ7UZlx5kF8bdYdpUG+novoDBb1Wz3wr/TU25Z6Nq2FI45o
+5qzYcbP9pgjpksl0O74Rza+uwPUB3P8lQ/atG6ERmRzZBw6QJb0fTKBnBioa+F27Xr8ZU0MIHoD
iwyp3Jvnx2Jt6fE17An6jT3NWDWinwDZpz5dMi3BY1yGh4YltN5WJBbM5cbVbagS/ToXHpxKzToA
0CBrMztjRR3WxL+la5KUusBuLP3QiHE7V7a1Z4zbFAbKObdMQcr035VY2A1Gtko8PriY5IpUaS0r
H3WiX+RS53VPTb0v8ylBPaYHUXfAwG2cpD+XrOfB36bjqjYzbe1XtQWZsV6b9ldCeqynzliGTmQd
O3ccA4wH30vsq5Eb01vJwmCOvFd2bDXbul3V1dh6beQefvE82iUCo7K+RJb+bA4FGed6+eIo9SOi
MbrWa31Vi/hznuLVJjvLBMDa0H8y1R4W7GZu6DRWcRqfEGOjWDpOxPQgVTM+ozj0VwyG7ibN6jPz
IMst1+PjrtO1qvDpYSJa1XZMHgz2uF3T4FAjaYwCwoBNXv/ay+mr5vTbyAJFSebac+F7CTyKIgxK
J9or2CCBbrY1Yx7If5Wk80bvzafUbW95xGQM3vOgAAhd6rS/OsmP1jOv7WC6n6wSU3lyrDXW22NG
rXtOf6LorNayb1kc4RLdeM7MOYpyQxNLVGlur1iiaavBC2NEtoZCmmtw8RHwQkg7K5O7YQ7VOg3N
q1bzHJVsqXSHlQtE3QW+kYYbSfbSthyQoSi4LIlU0U6082aIJjQZsb4to/xTrOZoV7ZztlLsf0zq
FW8S7LJJUACXF6sDQxFfPVDuGCUpKln8QRDiqx7BxCzD4ZcpjbPwewPvfP/Ljd4ox2fboZt+DcVo
oVVukKBr9bKwHK3NYAhUTUT0XNwgNUx/HwEa0TpUSLKfN77So52nXQp/+OZPXXahcoQa27KPxthd
uixpyPiODhFVYQRd5YdTdTB35OysemiYcTjvhK9+1iiGiPbexHryHVcWLUPbpWjj00T0B3WIc/mj
LUJ/24zjycPInABzDAyXSaEW/ndXK4IqVbjU/YuDid5G++f5uQR2Hd09BFSVGe4Hw3uzu95f9WyS
V5aYXlsiBjEyvhnQawiyQIIt9Oza692ZUTqhRUzprk03uVm9Y236iKvhDBxjNVXo0CbSkmtM71c0
/7TYpRHve9M2dy08nUQz7q3MtJueOuGtnpv8BpzS1nykqI+7hrE/tCPw19/3GSKqocoOxeGPv4pM
EnyKdgRktjzT4xf9bH3IWYxBI/vAiueXrnlBloYuwhh2UrSY18oBc9EMEm1xNvFCojetxplBY3c+
po0SGyxYJEIlJ6QbK+Kq8mtvjNFdLocpD+8tkMuyqE4iGshBWg6UI2d42jMr0Ur8877SpT86k8+7
1v99n1r8AaadmLvGQ/jnOeETntLwSXEy1qK5cVGYDPkSYn1hmrd5OVCarffeBITpcRNmkHVLW5E8
DRiiHnf9cX/n2p8Slr/Hx12e1pi3HGV9UAxdtfnjsZYZmocuIkHy8ZA//QI/Muav3//4cfeSK7pK
pqo8PP7x474wHqCpSQv/ZFsHj7sev0zwfZwcd3r5/ZdFnVyFgOIQxemdWmElsukmDSO5D82IhLAJ
D4NhXfQpzc/j6KC8XA7ezHVVSRed1r/vy6e+hAiN9z3TtVRDTUIks6WpY+Zkzi1ZDo8Hq8SlnRNm
eADQfhOJFvOl5hE0Yqf2iG5YbgPXb7Ztldvr+nE7rh2TldF4SzvvafYZQ+CfDFw7yr75fqY9OSgg
lxsW25vfB7ZWX1Qaz8fJznnGfHEUjCV2vT8eN6I13eez3vx+IqFX7ikqkltRF+paQxT7fUbNdUK6
VixXfl5AxmP1dbc1L7qbKfCHMBpPj4c9DhgZzVXolfX+cfPxWMMrZeA0g45HmL963GdOZh5oVXYh
PGYEixz5t3wJlIkyXrBlqa9R2Pq3x/2mKPonAvmQIHg672N5WKimQy3MGGYyf8ku8KYnBkD2mfOv
mhK51yLfRWVfiRtmadJHY28OFnLk7fELQ6bdgZwqmLrL4x6/wMhuXxtItlaaSY2Ffyy3XWFZ6z6Z
WLn1Dp7Afz02bhqx8jE/7XKzIct4SqOAwKv4jqzfC0Z7ggMtQpJdBQiRLQEVat01TXJXy8GWnTxQ
UypX8Tjqv3XL/19F8B9UBBiOXBTc/7OM4Ppz+D9fqjb7s/zun3/0L/2d8Q8PeSsRKrYh4BUJGvn/
0t/5/xAs9XTXXpT/6Aj41T+FBLbzDx2nHg5ylxhHSoJoDP4pJLD1fyDMw4yHShDwgMUT/j/o74y/
CtIdmyw2wDd4uxzdQdHn/k1/Z/Ru0+tM+4dJJ7Cp13P5HJoVnRqmCVXMFIgZ3SfqITCWf5FRGu3n
fPB+Kz3/IvT8s7DOQE3xFxXg8iqIhIMrvrggkBz+Vc3Qd7o2N55RHsrcb7aQdl56v7jM/WRcAdoW
hEi2lxZlT8/uxaXtv4kc+WsaKVvFDmUl22RB+Kfv8f+m9fur6/Xxwdj64nvUgSQT3vm3D6bVLFPU
no6hYqp7MPaaDHQ1G2tMSz8KcBm3fFT7purkzoKVYTuCGjLywIDk1FXpaM9hKRAvlAOpmJRAeYIi
RRI2Z2sU0c5a6Nqwqy2CIEDiRhuvDomAFu1eG7r9YBqYiclq+d/f0d8MPI935OiCs83jhELB8rcP
udF0Wi8dFhGI92jAxYivP67aTc1u1Kp9e2+i6N1B7TH3Rk16CNp7shjcCimVN5avSSXMp9L0PoWm
7m/+w2vjVP/7CeBwoluLt4iL5BEc+CfOK4NX2g6eKA4E8D4v4kF4Ofmh0t1pFyFvxRBFgXOyKCf7
Sh5zxyQviZpV7sbs0MCwPxXaU6RP//F1/bcTE1m4rvOqbGBpfFF/k9mkhH0A9Wv9vZ0dGqwFbPUU
pUJtIt7dwK8ALJn51t/MRpnuzGh4r+muB1XZjMy7s3Ep+vg/nJjO8jX9Ae3maxSObmGHxI7Ld2l6
y0v+00cF8Vafo3Ds0YQbA54HyApuW2ywnGgXar7tC5rSzLSiezPkEKHwzkzOGK9nm+oFmT7jSgdn
ei1tFqoV4fQBzQz7OFm4bqpZ/wS/ZyX6sL3MFqiW3NOWFon96k6jcXZ7/Wgre1tinr8Y41PqOQ40
hcpZzbU5B8kIJdpjP9CH07dKUSajIjCii6zOdrcAfOoOpnD1JZbYVkZWNKs8NfaW1l2xYmtk6LQA
BtF3TtOvJAX5rscu6a2i7gNwUuMK69G4cf02CWZ/iVUDqBJMpvf6v5+JJtXo//4Bo59nuKYG4uvm
Iv368wdcsjeM0kIq8BEKPVBRXTEgn5qSGAAzBZORNlG6ypbs+jEcr2Npz6eZGuwtJSZMU2NMB0nL
gtLQopPftz/bQkxobPiAJvWDaHne+8RqPwvn8BSH4jvwgmQHRNHn8zUDYjnw81B7+hLKDLiL5y8Y
CNxZIcSmwbSprpmvPpyRQ9wRAaW1HB4/ZX4UIUJSYGtclhvx5G5AFsVPj0Me+1cj9KrDUBnhRrms
3zvIqQsIAa/UuO+AI772Nhk2CI2RrqpbKQt6+NlsvM4de72ujZ/8tG4AE+gwn+2KPWMEwKWixC6L
dFfrTrs2jDpas31rtjH0/ENdpgcwg9lF+nV2MZ1vkzJLKoBGdDHpnBAOoXIKEyLQXZXC1miSNXtw
TJJTZ5/dIQrSc0agxdn1ePWyyZMLbrk1FNvoXqSfJq1Te6Y28tmMeTqVbW9c6ceb2jRdXaHfPJQ7
dAzp9xikfZ2HGIKG7VQ03yBWrIyqNg5M7GkgdZJaB3uq8MsqOKvgk84Kpkgq5+moxfZ47nI6PQW7
06wLP8q+f/Pqyjs+viM3j1sEvJYRiIEobOTtX3B6GMeoQfxFvd85p7I6WIV2jWqqdKAABbCd+eA3
IrkL6Z0KWVjnGGTlPdT65K6nPnQsHZZ2WzWAWRrjRZUiZGT2YFSO9taguHl2at5j45XTddA4W0yb
DF+VT2dTpMJeRXZz990kPVQot3aqll8TGZXnbjTKYPIh4VFkXfsZUNBJLNSgiVk+1aICyItt8k/y
9Ex5LD13k459a6BwOYtwi0DtUa5gmPXGZ5xYNO8WYs0Ibmmb9iBOZqXjQXdJ3+5ja75V2JBvoQuT
j8bWoZnUx9g2000Bybj1RCb7WXaalbT2szFaz7beaE8JdKLHLcvWXymu8iEblf80TSVZm51/dPL5
oCJyTR4HB5HVwffo1zxuzn7p/f5F5vA+ZD94m8d9cZrgxJnrkSSGiqiL5QksX0/oeJZwvMib3haC
rnRNotSdFlh0z4vZO3CRYKxebk4NgymdnvFC2WD3uAueEdCUwTh2qKnWiDXjnQku7CUrweVHGTI+
Bhjt+XFgQ3+M82m+6ssjYg9Xau5Jsmjqi+gs9/Y4SCrabKmm749bRevNV94ei36Dsbmj8NDDfXh5
HMY+/OLNotxODNqrDi5luNJS3VgJaW/avCiO89jUNz8fYG2PvnyJSrFhggWeWyO5VJb/biQ6wZZD
N7xY+LONKnqvywJznCOmPeFbknJUpzZS1diX/U67qo6IIDWDLCKMiFYdoRWJ+2NIsuRNTpzEBGSs
7dx5p+ZGhkpViINhk/BC/VcEjTl+zyvl3ygf58L86hVWf+txYKvpXbnyZLtqodW0dIjQS5ZRvwdk
idDcdwKoDfkpX4g9XBcbrbNXDqIjQOFOA6BBOpukcM6qpaafCHLhMzs3NpGYB2ovbbXym2Ha5SCX
ttGADL1PM4PdWfILkk+x9RfWtiOVRw2McaIlXWFt7GZqNQCzy6WuEt5peX6VlopprYfmvgClU0K8
pJ4DJUkjMZDAnmKn11h1Iei/pdIFITd1zY2ci3uiD68kDroU5cBj0m4Pj76BISHPfVzxHi7OmHb0
49PM7Vk7zER94JGxDnVmswFPP1EzlTddUlBrakKbl/FpBkb2OnEut91n9qz1nZnqSpLGcELNUJLu
Pb4Id0joCp6I4SH6Ledelu64KqwRbeowfrXB9m7tpLsqc4jWamCQgJYX2LPvrzsoGuj9532M1W1v
WPG65wm+RPn84kaRfU6izt+Qz1qBLSbtcQQ7r/uJdmxoURlUxv0Ylzrf382LkuEkI3ET9TzSpyUL
uQGDvfZi4sxyunuaAe2MpfCuDGld2ov1jbc2befCa4IxiSiVxuW4bjXjm66VLetVtQGFCEaqVNUp
7UEAj4mMz6NFMTv2hjNtX8so56uh+hNaTe3TPO8pR9vBYMbTHkVmtsdJfJ2VV27ZkOU70ZRkyWnx
cR6mbZyRU1NNLFfG8FUn7IRNOyTGaApsuhSIUw3tPVKRF8QjSiaFSX9yEKB4zR13OS7QLom2oh5r
/j0+IF16TKz9fPLGFqTyBNd/HEjF1QvPPfr5fElSLPGUkQ5ZU4Au8gpW4BEz61RXPihD1gGFtoVH
h9gY0PVx7npacVGZVt91r8oCfajTvaVqEAhmddX9n/FgodoOrc+LKZAKf/szSSsNqYRrHTTpPxnK
EkiU53YD1pe2b06LVglrfHbt2TihYmE69ujmzrCudvDV21urkIL0pWt/YAepMQPH7/RanaPVtd56
sOsE3kyBUgKb1MFWUXtU4bF123rndTmZ5kmfHfTGvcKyEtR4VmVX4X/oij3NOjRPRbXTSN+s6+rQ
+DgjpKi8QKRguj0RQmNYXrwGlfJeK/9S4QA66qRWrZyp0lEuJPrFh/E2g1Lcxv5r3zctw0CfHCxJ
Rjqr5XjvJOkXUmO1i8wQI/DOJq3FM5RijunspDjBi/YCP1W0eFmjAjKw9rScnvK2b+EdblGi14cK
rdG+H3+2BPxewIcMqJ3aX/UMYWeAuHtIHaK45+ZgpI229UA87vPKso5MauXG5sujvt4hDoxK8uAy
IYKuYyhU4fiJ/pi1jifeQpYUZDZplXYwU86m5TlkGJaU7oxmxxl0sJTlgKJMoVCYkdxYQMXwjDmb
EZLXmnHF3w65ey4AjoEW1855DwZibp0sQAew4TQx6aatk9T9mdPeu8VyYxJ0dTCl70H6gr9lT95R
1bTU4sRLdwm1ilWPnLHz+/xVDQFSP/rHsDdORCyJikidFt+LF7XwcFT1KZwHWu2JjxgC8UsyAyEa
CAjh5UCo98t2C7o5fVOT/qtFiL4KJ5E+t5DhVTdZHz3wqPWMdn1raLJaxxr6EUzk9YnQNOs1d7h0
yZ5kapIp9BLB2tTC4KfFILUeN5XqxzMzCx9xT5aDZI7qHSLOVFEcMs0HpTG4F6+Mh1MNjgJpuRte
WKaagcCd9Bkr900b0v6nJTqgIPrFa+uR3pefLT5y94Trwzn5AOmXJtBxZBv3uCcZBqQ1Zk4s4WzR
Pc4Tmp6P39SPv1L1qe3RRpCxEq/zMhnOLeIr2pQZuOxCDmANUdMlKOw2dmtyUwt/+IaZb4eh1umI
FF9bNmSnPkqi8+OnxwGPeRwMulBoWWh8rRrd1k5+Wqwas7ePj4dAgz2OjdR2hL79EpLGR69PV81J
raNLe/v3ocz59pq+CYOkp10j2H5NXblKAyIg8ycSg77ooFy2mn412NLd7eY25q570yiUD1VYP+u5
6ewbKjgrrZ9qMBXcp5yxXZPw6qHEszSW0mTQz1PcPoM+WntSNrfHrdAwYQp6AN4eNyMwApHEnS4x
6LlFsiGuu95wylj3DH7ZHc0FIJm8RYAyT/j/qbYcGmuK16NrjFd9kGc6Ss0LRd0108azAGiB770p
9rbNy2lbo4Hzl70Z4SDOhvRI2BhEYOs1llJyKp6hqQC0A/Jpd7zAUPo2Ug+dHRjRdpSmhpVJF0Qn
kWhj1mL/SBHxGH/Xjg9Tw9G0J6PzdQTNun4cSPrDpLrcFrVNIIldNwGxcvSLq/mkTZ63Not8wiMf
zkdbi54t5bVEso7eqY7H4dizsENcOR8fhyr3FBK8f9+OpynmehvnjcnnzJQ5uT8To5tIF927Amvj
qnHuea36o+AiOrEu71czzKlikWnxF+lJxFG7G7vmamIA35qJ85m0Ly4HgcyFdQMebzfdoKzJN4Bk
z6bKP7eV+y1E8HTScrIA/dTl2ZJzX+kJX2x014f06s/JtUXC5krzlRUehFZ1HYmiW02GzXMXBkOk
lZ8ls4DnDBrsgfFrk9MKasz0k6ZD0gPvB34zeXVLtl6tBRF53vYheZSdJI6gLfzvzmx/iFnsB69/
00gYWvfzF+I358AtiVeJXuMajEePLGVXjho7QC/iLIU+bnTDPrXlncXJp3iZYWh+7SY8m7rZBHWz
N430EOUHjJI3shfCnQxZ4YLmRP4egYodqpKxIqIrPR0GAQew6Y96p39U6pl1frgJm4m208iqxmiF
cUit0Fw7/bjvbUQXea8Z+9zlmkLfcYIb0a51T/20AaZtXSf7wJgFqFV4n8zKlSBOVmPICt2LcvdA
qQ19TR6k1JSOYhkuH4eC+M42dvdABH52M+8zVd2uwSpseJK2h+3c3WRE0NLCJYdYu6LxDlnBxpXU
LwI5C4p4nZr71NWeNSvuthWAoc1Y5d9GX7GIX8o7hbduMu8dLIu2CV1vYaOMfuCiyUcCRtMRjCrW
WhAeCaHkq6owfoV81PUQlrQmmLc1g4WAzJqP7IuV1sWNpMAGqelYoEWIV2U9yx8MHE8MQ3CgMZU/
eRpQmnIQaBqL6tewKCPRnJpbY/Sd98i1rn7jHKpE+lRAXeNYwo5nfxVbb65ff24VsSRImaKz7Ycw
nv0hPZsN5O+mFvdscWHrZfs1Kav6E1/JRcvD97bpk1XSNh+ukimiAXKwuwVbge0I/Huc6UhzrWc2
7dkJS98IlMqiYCbQ62i5H8jEbK8yy3H3Su2d5hMlBnbtQHG9TV0zfXkh2APTsFr0/mG8l7nm72b9
2Z+vqk6qXSfq+p4kVAxb4NwqI0baFYJNuWvuemNCsxYW5z6vTTZLb7oh9TMy6zrgFEaoBfk/VWZ7
shvZnurWzgNSD1GZaXp/8B35taRwhIygO1YmXWDGPcYvR8cTYYhbTIG61Nyblx56e9I/AM2QphgJ
+wTcfNqnevm1YS21y3rvrs/uZQ6hDZPBhzbPiJFT976zzYZebvJXVIt42ZO0D6hSN09EiL4IOwMj
EwIwGf1+nTrUk3AWklOSUVJOkSULNbsnO+PqP4gxQ2PYCxk85o1IM9/8ybEOLBTOVQb1KOt49Xgu
7p47hG9gz7bAIt4BUYIFiUz8/5NqKFQT3IrIsgyMIbsbms+4NUbV0SC71ajndWIO+brrMLIrzmki
y5unvuqumVbUa0IEEOFMrGkTPQzZFjX7oUNpHpahR3DzAfMj4SjVPARRPYLTVRXzZiGqbSjmN8/B
vbKUrmeS3/mxM5JHRra1SmT91VN5uBr1V7Iit1o22AWjEK6zuiC4N67ZU9bCDvLmmzfn31IKFMeZ
NSBqTdPxjo/bpdmvxhielkugw7E28fG1y+Fx83GwjcVk9D/+OlzsfX88ehB+t8W9STR7uTPqAYs8
4e8ZbeXOJmx042r2FuB+hnm68Pft8gAqU8e5ojffONOq9VsI+7Fojo9Dn07GdvoRswe3yMJjsYZE
TCWE/hUsvZ5UTbcGqOedIMlz5qfesSxoVOd18TEVUBk0q/M47ZV2nM0nhImKnabmwextNaSL8bCN
onR+DhtoQCKciy1h9Hexa7uweElE/9bqnrV7OEz0xRsyRj4yzdY8TQZt113tD+JFtbRV/N77pI+A
a33CiV5nAc8uGhG5DgcsWSjHLW+6xlPSBI7QOpidkPR8CHdNn2OIjSH1S6R+Q6eoZEzlYbZDjYq2
LMyVhhniCL9rRXHVfhkZuOo6O/rV/IMvWzBka84BMZu38sxUorGcPpuD9K9DPANk8d2ajeI6TWZm
47ar2AFOeBiwTqyJ6UYLnUfVk5N2F6+qylNDKJbPmRxoAEd5FIxLa4yNtd5tTG/OPrtF0Z7CkmJD
mHRwFeiXnQHDXC2j0t5r3xu2gjXCIZdwwX0QzEv7QX4fcTeIWe76WdovQsTVjksAiWQcl+9VGZ5Q
qWlEQlC9sz1UfyNRglemaDZKPnZ8FuMfUU2NByd/BWj3Sx/FdzdMxM8CEXYvW1LCNBcekdWfyyhF
gadP+4aMo28FWWJsvcAoC0Lk97mKn/2Rhk6vKPKyoRYQrhCbmtpgBaKw570K/Xk3L46Gycot5hYJ
CozCZFUP6U5vxsWw0R1JeUCbGyuX9I0opx5YGYHmKu0sWi0KpkeQa5L/sppuz4bSPbgNYudIlE+Z
0RuvFNuOGEqY4gt/Ojns4B6o5VaG2A+4JRracaqQ4irp8a7GYtb2ra3kxp7K15g9AsnZ7IKjtgAH
6PXVztbl2g0nZK+szO9jdJlSR1xSVBYImN3vrddNB+drOUp5VcnKGEcIHI5unmqr5oOByHIY0lEj
8KgXl6EtLl5aJmcj93Pag+OJ7mR1YMy89Eaq7mbhfsBFWAOwQ8pExfeW6h1yy5hJyhg94NbqWXVM
xl2kIxbw5h9dU/R7OwRKpVFcXdG3KreuTgO3beNtSgbmSoxJd7GWtKh0UOwSAMEN2C32Sk1f4liy
RB9a4/ooS/mOtaNtBIxe/2gsu96WVcUUJr3PCIHrIK5j65gnaLamGh+FaXKOjYt5I5rfE6Ade3Ma
Xvi2poNb+uyBsn7elqYifMNDY+wLZe6ySJ+3BicYQwSmA5hJc0Z1uKt4fGy1n0BK5OueNlIz6erU
5/JMmdM5j8YXoYqn0unaO6AiKK9uJC8aGJLCZkprIebtnOkLATlXfD/6OcrkxuHjPU7gFQGADqfe
dVF3p+61nIZPUalVN9WEZxErrsABJbQ+0rLJJvfJr3NtnZnuKpuj7mmmtB0JOjYk0ycoNJv4JBP1
PLsZlXTnR2ONm9IxUxRAGovtFNU/yZXLTh3BS6N5rI+LjRosUOKuEwXjIL/rhMacZs3BXtGP2KX2
sHoAm1ajuiA1RxsVUUnT5gvSaWdnTa0V6Bg3SLSmctAVxUJNAcPpI4FuxQAePcNxkniNsZ8WKhVx
W9ek8MSX9g2IZ+GE8mnCDHfEAPQSjWZyTafaPGXSABtu6xskcLDR47q6hFBGfXaRPiwgIriTbQzA
8hhT0ANVSyZzx/afUnH9idGeVbiebmdIvl/lfJiS5KjI9rm6uMQ3LJI6oo3bUH9KIlZCD0pf3DEc
Wq3Uzmmr8aRmBFSMYsDYzhfPDo29Ihlxa7AJ2UR0JXDn8PmxsHUxvIAkR/v5Nox+s2vMNlwbbWm9
CXsKGHj4o1o6uAmU39NRSc3TGKY/eyt3t3WeaqSnPyewHj/3k/5ZSWZYUaKKjQ2+Yju3jV3dzvEh
UmD8Y/rzmMqnu5G61o5AERDgug7ocqQHXLPwI5jtTLChOPhjRQx1Gp+djqhV7AX+Jq8B709FF3ES
atnd4ymCxMOWYVopWUbxDpnmuh/FPmH/f0JJhlXMn1wiIGIYORSOst7EreRFzcXRdHUcY6qmTmVc
kth91wtb7Rmr3mlVwGspq6YjZYGlhYEscE3cMPUlIEmB6dUgWabBXo0kQ2yYHWCgqCijcAKzv2fq
PSLLm4+1nfVIwaezwYLibC2HhFxxMtrVCTubs0UX36wUbaljQnCgXyfG61DkchemWhJozYlKanGK
rNJYd4P2Kw9x9XcqrF8twiSetCzbOd4X3Zmc105r3deZor8csi+JDvWd8CkIjirci8HQ2SKmZO84
TAA++0Q51c61aXC+9Z4kG4HC2anIbXyKUe6tydK2143RlKcRHAR7yvGipSz5Yt22gtxxFenNUfLT
TZt8q2LHPrqkZRx8+V6QRg5mBuOQK6DBIOurZsqtJj+26NqOSVbXMNrZ2bodAwYvcDyW/8XemSy5
rWTZ9ouQBjj6YZEAe0bfT2ARIQl96+i/vhagzNK7t8wy7c1rAgMZIYpBwh3u5+y9tqQrsHGlthv7
kKKfnUzGVijwpBPqQs1QB82h6mTtBb0JTQctxcaMub/MIggFd0RIvhHY712S0Yjvi/ZZ6PFwwD2Y
oHldUmEQog3XkFgjVK2YI+3bpiaIp10O67STMYLRoaQHe7ylKcBavcaBcGMvbWpj1OTVHG9FSNSL
kzDDJ0iB6Z9pKWFfnNmx8jMt2XST+modoPzSG3V7r28ynguKq1X28gKGcO+wjD031mj61ZxmxyjJ
2SnAuS8axLO1qz8XTcZt0lAxweMk584dWlc8MEC4cvWKpBh/GbHXpAJCioXic2Dem33dhbdD4prc
Z+X8GWGnYoecu4+dFl+LtlHfA30uvGiwCojrUK0lG/887yo0KOm4lXFdINwtlVOlZh8DMn4vHdwz
4rhi6ZrbLy4pIaz3T/DOwqem1c7xME7n0OyEFyV2t0Hk8z1FRrMHwTD4SkSCN32j91FFZodFbdOw
JL3RqjC4GiNJLLXZ+wYFlFPPUk+zS+0rHerdHOd0D1iEFg7VPxLvG3qbBKuyUNUFHMlauk+Q0PcI
/bYE/caXMaOe0OfipGlNfVurJVHnjZ+movoce/WnGXakhRTlIXDl9FRRnqa08BRXenxAA50vwsTh
ul4ZgVphzFZbv2qzErRXHhyRdzLOw5grXqbPRgNww6GcsZeF0dwX7EynSJDhrU9QlyiV0Yf66KNW
24JEp2sqiuYSJtoTDXDVywr6OT17tx2VLbZ9tDvxxsmHPs2NY11SqUhGxOR9U44vhWv+VOTMU1mm
7llniueZEECvmMW8XydhvaSrFDus6cyx/cZ9CMq9kSrenhpudUFns0mEsu8IdLjO0n6JCOB8KlTX
uEa6eEnre4v+/6OVmvGT22hUqItY2wPlRCawuKqNoapUygKcro91ZE2/z1aj8/owmjC92nFMZpnZ
ckuIITHq5LfMWyCl9Wk9FMXwqjVp5o1IMFaGTIdRLiNORwUqsZ6mtLWPw3Sl2Fye1gNO0fLkLtuu
9UztFtZK2VIAZ8hDnl/ANg7qaSLWcxuz1+/zIkbhH2K+M5EoZMcgDvJTMUAOWQ+4EXClW/VZA5B6
lHr3I23z2k/miRdYWTt/qDtaWlrM4dZrYuPKxIGPCv336bicxgtQoib6aBNJM/foK1cnjZvWaV4O
68M/B5MADL9O6dUiJIZesrzA+oK/X+p/noPC6c12WB6g7jYLLgclvjkOL+uvpetz6wukaslbWt/C
314wrRBnIWZ8qamRnkpr4ItQkqg+/X68PBlGCkY0RBle0ety62QFftqeTT69O5gpy9mfh0GksFAN
W9ZKf3l+/fj/9tyfh3/+vU6bJ8VG+K9XzkIzo3ZQdCzt+QKjP9/i+ljB7IDRRoYnLn6VxmVsnAKj
MU7ZEEEda80cQYab7ofBAT1uP66/oBhfrpDVcbTHSp5XCtL6uvZccHWsp0HZF3SGYdasZwtS0FeT
9vvPU+vzODf/+RvSdeR+suFBL//oz2v8fs1ypPBnVOjncjCgIKzZ2yfS+ufZ+nD9QRezA8/SztjG
1aNL8/PYYsiFTE70wco5ymqQBayLIMnp2XH9mqP1cvvzteK77JdBtY6kkTCG03rolzPDmrC5zTER
JQSBn2DujSdBeZ6iHg//HNbn8mhmZ6hQNU/bAERwlpf++oeECYNkPUx2E/ph2gAUnp3i2U16pE7o
BTKTBjI6l2az6JoiAo0I/LEtjM7ItSkMqJPv5HBISH6HWfqkOBCeaDfvoT6N3KKtHYEKYDqjZ/An
C14184Zx8YWxOo0wRcyhhuxg2rNAE2fHZIuvpcDs2OFtaB0+Z7G4zQUGM2Imfzgu+x0a4c9WyX+Y
t0tnkTGtFOUroS3HvpDk+wRRuJe6fjW43EDIIdQLiSanCvoiavO2FUl4CY1wF81LsTkOLkFqRSeb
N7gZNvYkv6jF0SunMbpBAJZWUFpZWcIaxukkwRa0AdX/qTaobrY+/Clc76y0j4GlX0HsNxu9u45L
e7WDvi+t5Fa13bMxyWBLtQ5DLz3SbvJM2b0aWXNHxWzfBc9QxDWPgMHvynxtrdzCn+Din0i/ma09
moD8PWG8T9DgI1WYvueZ7r2R83XTmHUmF1dpZT6Lwf5U1L0q82Q72u23g/8dw5itbIRGv4CoyBnD
NR2cSLBZ4DYeG9kmMrtiG3cpOXiB6nfUgK5hEH/UMdT8oQP6oJGWVSK2SOjc9Dl7yyC4A3hdbsOJ
pXxBQLtdEVVLeFaGv5ZuDgUZgGo7yBZHowXRiB5lZuumtUgdnMcsg3uk88lJdmKnQPRHJexIg5UT
Hpsoo3/uau8lrB+XbZaes8SvmmAn++A+bm+KctL9Mk+3houRGEBc7rWo/NnTZtJJPJZfNAItmoO6
RupMDhmgrjs6VlQlhYivbqM/Tq1wt4HVdlu0EQ+UqK787RJEQ4yiOGZfZWO8HJsF52zOwFKt4oXR
+UvDIDpTJ00kDW4W+Ecj5OLSNHEguYceho63v4+h93bqFxsIyZAVWoOHT4OrWoSlR11+M+6Ctnqd
Wh3TUhl/xdUwYfZUPRSSgT+bds0frD1MtvkjsALPHE5VqhB43fIZd40q/EDkE02UPNg3o3EwEHlt
VZQ7OxUmHGbbdnwWGYT1kbw2n1Wy2BcRuRsNQdSHJBzdrRG1xtM4wX8d8NHMboQaIM/NJ9zl8p6u
OqFfbBvWp8LU3TTdoD2oxaRwFzJdcB3zO7YeAgbnFnJ5AoEyMSgXzKGwj6E52tCK8GvoQaDu6Csi
6DSDpxF18dFlk7gp64IBqscwKy1zIWkYJHTwF0ijKu4Nq5gfo6jyCOsrUfoAjqCGM+9cNH7oWtAr
6bTRqEzI/mkksvCmr5JnbhT903poyfcapfqYlJc44JWSWv9BjJrLHisYnmwDE1GCy1ZJ5p9ZHHcn
EQ/xXawrzmbId3oVCOaqzD3Y9rwMEyV+IEzkFBk60Yo4mHqzP9ezSY+g7ZRNbj/orW4/jFq8m7K5
vwNq/1gXzXek5i4/mqhVwwq9tYy2YaOuDcRkpTqzRoPYBhe7p+VNBXCE3HNDkkLPzq4vi/aM8PuT
9U66SygjUvfDDJcVxoAJ7iWvEofV/9D4gRy5CgYCXCG6i34YSOZwWTpVLAsz9VpbjnE1xUS8qECu
OKJr2FnKZDGSExPWt5VR9icEK4y0i6EZ93Xf012yyNugXAXFVnnVx9666q1zGdFdAV2oYy/PoxG/
q1Z5DS5I1OpkYqEP/zll4hFlRfTYUp6PgjZ/tobzNEv30Yws5pX0Ndem4QLqsLomivawqm5qyBtl
XBKWNzfkuPHf/3tlsbY4Bv4i3HZQXRGjhJtDI+jg71aLuReJG9sY2lKNCOOhp+mNAVWBPGU/O4gW
H8dcNoQ8TTtzEXeMFqkV//4tiP/l9nAchwlVXQJ9aAT+nRrpBkDoEwT9h1xB7hR04tYOmQGIUIg9
bmTvGI/KRRBQ7VwIhDfEDWxdkWtbpcKuLGvgKjmFw/MiNlV7Lb/tnfCppbl8ZLuq3iwq0LUa9R/e
9SK4/tsH59iqinsCHb6B6v2vgmzcDERsliMfnNtafmZqzjEkpUXTZ2TvuNn2Zu+U3ohbtbcmuBFz
nr7P+kEz0q8YhHogDfdz9IE8RV+WgNhCMYfij/kTgYppMH+xBKYacwfUBDpEHM+n//D+/5e5gU/d
FbgIHNfiz1gF539R7Cd4ZjSrZKojcVQxlNKLW8kfYTY02Sb1iCoDJAwW6d2c2W+9FTM9GNekdVu/
FKXho+2/DM6XmSbNYbacN3epgNRJ9c7Iu0sINNqPVTlsgXWa+zYxboyW6NH1j/g/C9h/sIBprvlv
HWD/1aSfhfyU/68D7Pe/+acBzHH/YRmmgaUFoLqAacbV8U8DmGv8w9Is17IEDizcXi4X9r9IstY/
THXx6Ggkw/x2ef3LAKbreMM0fhs4u42XR/x/oWQFWpu/Di9N4+VUfcHZaqZpUCr56/BiPSWMimL8
0cwQrOg5e70wlxRHzBdY0vGxEzEYIsuAcLez5dbCNHfEh/Fuj+QwdNQ4DiG+V8ciM97NIs+aIWaX
UAQ2OCCesbFdy3xAnzd3o0+1yzpFceahgO3UifANkfdeEqCa6jv7NZwSOj0wryMWLixdnVNLBtNk
2vPVixzicIhYREWsTeZOCCRYMcXVKtW+iMoIaIdc1CLut1GO2re12WgjRaFdUNq/0l63HmU8bAdh
eAL76m1mBodMttj/O7AqpGWACRxVc4/peMPXMm4tlZw4e4rujMIVxyVHI80/jk0VPYNwQAZWO5PX
1dCO+tm4yZ1yvkviRKOZPauevI8sVEqKk9AIIsqWTyN1D2VGzyFNjnGZxHezqWxjEuu3pUjGW7O8
dTWn3BGKnviuyoQr8CMhJAvGbdiVPwvT/hmg2NoTY/LmTpifcgT452HmpjabUAQKqiFZH2xutF4O
x7IDzRBQ3mrw1/c1HpZE31OpfBly8ZhDEfCKPHp15zrxyYowcNexlrN0nNfz8IvUltu2Ce6yBNBD
raZwsvqIxlVPkFqT54e0i42zNdB3r1UQ9a4htzOkhaETiNQN7TUo09hvC5XCeBrsgjDeNZZV7wLo
C3mtlDvD7YneGswr0/jOqcN94jqnvtSx/S2lVZwH9F2aMdxrKXtZtagtHEGU4UPTfarMwtzUDVrv
eOE6WChh56H4KNX0gQrQ0ZbVR+PQaqO3Pd8ECigy2ap4GDENHSdX3oiwPsHnY39kRWglFxGEcnBr
ou5lsqcBQKG4+E7IJCRQ76FtQYFPyYEEQMjE5vgROShQM4RjQ25wo1A1XOjhcbIq7dAyKauN2bG6
hP/futoPpY6fQZQFbvXUZA7Q1izn79LsT2qL74YDl8BCCrCtzfLT7iEOoews4FopYOQUBdlZKK55
CfQN3mZwhqzDZi/1RWqBZkMZye7BeEfM/nMWDTWeMu6xExi7gT52C7oqy1hVzm2P9kpJeLvhZ09N
+Jgie2S1TWN1ekt0caCnuJ9E6w01N75Whu4DpmgMWT/NOVIf5Gh+9zF317QID0khf9A1Rq2RTREf
qLiXAzumiBTTlzJx6Afyrjedg8xHzYbt2Fl3TapvAVmgjqM3gOAaoVFy7g14MtzMSy+AsKdJothg
TfJNUqEU+gdUGTIlA7T5pWvRwSFmlHKX15hLalNbUiJ/oHTU7625t/YwcV4iUvUQKsNvYkBHInup
VOO9zOwt8dyE94QbFvjgqfyhHK78TeWQYiJyHhJGHAk6FzMWN0FjwyUwiWNjfxdvxh5oSTY0e5Hq
nkKIVJ/Z92AYAIthLKi75DAadYd/TSPxEJAoa+tvlrvJZsrzuxpPjz9l8VOokL+LeuUautBq80IT
HlT6JeYJXj/WtV+KjopMyTA0kmaBFNbXlSY5OYrxIbOIlVfTHIP32hrBNYyRdWJnDoMv7g7xSGVF
a81fUJgcYP9jcA4fEOZAkw5q5dEQJ1vYP7KCqkSeJAba6Iyh0+bbMjQiH91kunXZ/gKbohbYtP7o
hm/pUuziHsBlbjjOpoQOtsX0/j6wThpHHawqmvFjFaIWHQL9mjj0lHI6Ep7OBar3RNwLFM9TBftR
gCA4oDPQNvm80FHpXTOXxYif4vFjoAXmYRRjf29/GfG1MZsfqYkRIQTpg2yj8EqZ5bsmEiQnFMse
IdvlXXKrp7RuphQDhhWyQs5pNx2cFNGeVN1jUjSniKFC65q2SbOEO+Pcoi+fBoc0q+n2/yhH8kfD
gaJN6NyJ2Co37EhUz00F6rfMxvrT9b5iuc65G8IH0ZYKQBSl38Fg2aomJjLlOqkTmhMqvdsY8EdY
aRZlGVqRkyWz/WhyZZTjJQ/kFSmi8GeV/aLDTnM3Ev67b6fJhz6Pe6uKaKZGiBwpG4a7ts5fArNQ
uZmN2zaSMTvUgSo9HemNMqNWRgeHvbTJdiIXyueoZeIAkYpbrOqovtsWt/2IPD+2nYs7tDcjvEh/
lOObAszyOHZvSltIJLLqYkiFTaQW85YqnwPpjvZrnN422DrOTAZMygVIAjRUZJM2zVZazHiEHTVj
uk+mhr5AM7ZeppsvDlah2lIwdPSNAjQxDz3NLPRNErBliCeH3jiOQkS8+yFLQ29YajkiTD+reHhO
ymZ+mZ0Dq3HH63TgDyL1e53uV5jgtXT4fFpgPFwzED+6cWOM9W3Rz5lvuqdQp6VmFDYdKoU7ohWf
Akc/NAWHtKJTwqbZGzX3pbei59h1YC+iz7LcPS1AqB5VfwFSxlvtQr7ZGRkvaczkjTDt2gF31R5/
toUmi08HLNRQv8AmIy4scAOvYnMNcgMXLI0QbRMIEoAnbF5IGvGj4rvixeCdKYd44ZMSVn+1avIl
0mC6n3LrA0jpzDU5HOdYc89kW3pjSekXnQx6QQZyiRdFq7qINBLrEk95e5Fmv23V8lBRQfaGuEZI
5SFcPxeBrSG8NH65On4gbdoBJZbPmBpPFX4ZNUNthei1JGIZxGGnRLdi7rMryWGLFCo3RyqAy5Yo
7ixS8XRMWnygcUdkyhz8dNvXnJ3QtjFLCEgDDkxKV8GY5WBZKUQq9nRn3nY0G71Uqz/QkEBNG7hB
A8vaoDRAPtJUZGLnmH26NN4LLrgh6BrmFuOrYSB6mUqjXSnldsqqvdVllje/IQz6mEojv6iBc1ey
ejtn+URu5miEZ7CxHzgrql0tbFZAQ/qUKIq7tZe7NhyC+uioqntK+ADtwMBlEsrA03P5Niu6uo8M
jHXauKhyniBsRDs1/ylqrCDJZO5pcB6DIfs0gMcRZMOdtEB4wnzEZCVjmRxsdUYw7t4L4Y5bM2Ml
GBvT6xQTRmpLyDjFXNMfqiXbdhU/MiMMSm0rjsgXuDw6jWgbQtA9EWlsnevxOCM29ZM2Qg5VBkfH
npFSzTNrJlKbjqwCu03vHEedbz2d0DAhNIw2fa57LnX0SyXnGDGDlnsN0ggvDNxD52LVynWQBDi0
PjPC6EkUaHYoWW64L42+XeqTF9pWyxXJBZoVwasA1zh3T/3YU16Ug3oldjWgI7rrMRV5RijeqO9V
uIPw7jgSf/iy5krp6E+Dw0edSK7a4CSVpPIqUiXNrDvgZbpUup0cB4tb4KQinJqjpVZDdilxFZA/
TT2Gl5BSIq58GCa37kDwCSUo3lKtPsxZhdmlofBCDxifPDpMOXuYsvC2tcdO01/xNU5HLUFNlBRB
5lPKYCmBjl/pa9sbEHUcspYYX9ek5c+Xuc1Hy/UxRGZHC/VKOr9lrF32fYIuT4xNf0VN/qHl9VdH
6K7XFOFXPHe+6AO50RKn2I8LRDPJxvOEP5S4A5MUGdH/0mRob0IMTL6tMylPA2m9Rh0tyzaD5SZL
TZh873056DfDL5S7n1Nk7epSv+YCJ02coaqMOv0Nr+6hS6mdGUl7QlaHGmd0diwRHeil8GFJcWyS
aicHRCRCG8jC6TpSiaP5wYZn5WV5k+x0m4ajHJ/SvsIVX8HpM1sD8N/o6Ow6AJ41KkkKKBkeZMn0
birJIx0/TJRtOwFuZAlOq+IzVtVbyGEsN0tSjWx3G2dEM44WnePiaP9w7NA3VYwivVIwTgg4dwYg
XFl/LvMfc+QqG7OvCFh3nDM7VxU34pEm6JJJ1+ziUn6zVvpgpVeM6ETK0uh8YA+emaq230yd9Nux
9yzSsjelCINNa5VYBwEqboRV+1Tc4IIjQ8gxRahsWzxwu5eQ6ggGA+vaBSW1wiH4nq2h3AGH3nR2
oftFQkdCyl3WOgqELqB8+i6NenvnaDq89ihi8ZW1t4aBrmbuHaY4elppqZxTBuCx0cVt1JnAkZP2
1YkiRPN98pFLmi2JUoGmRNqU11a/Mc2CHONuOIPCde+7KbkqkdvR2IP7GDpwljti4fVmRlGr/8r0
7JE+N7IF7epEwL96chG3SYkaKFVvQ7lTY7slt1FeCqtiG9Pojg9L7thPzYWmz1FJ1Xjv1PpLiHp8
U3dDubdotG+4h87swsAznC1xixaTW6FKsEUxWphwcGhMkNxCU/nGoqm2LGUL2Rs+HF3wU1zIOyMI
vEaRGM+Ur2TQwKaYkDID8pg3YBniLZsdmI14cXdCDU+G37KZb6fo5BBfvoE01GPL5BITi0A8YiG2
TUF4O8gMybhKManlTrLldvqLMuiCJNgRrOnuyxRrFb3f99gQr5oatI90fSjd4ztOqkMGGmebhM92
wTeXxgAvQ7bsxcTepH7AaEh2zdwTBmAFFuLsaSPU6lNLAYRbceruLMkqK0Eykhh0MrMyfXLt/oJS
tDmUnfGkuKipqgb4AkjfTn1KcNLJEfl13cHRjTQwg12cbvJ8puPi1C/4qZcAk7byw9j8UqT5jOmU
r128uWZOCydpuO+xjMLtb0Za4Q9DEnsaQKtdnVpen1mnNIWRuxjcqDEbOz3Vhm1fvrdSCbYlKqed
GD6GOCrPJVNBXDikj0fi0QFVlalG9WQQ9a0KYKqUQVki3KnSsT2Uu9zzUm8029R3Q0ksTPJdhNFr
4qB+pIx6nfEZbbhfjtovkg0+QsyY2EN2RjPXeyD9tHDl4ItcR/CudRcXRtlWMRnDEXowjfeIEMQB
4wsNmBJEcAzhMacfQztlFzFIbP1Yfmx1+NEVv8Tgul45AN9Qu24bmCmE6GHAkEhQ5miRDDcHMDlo
wewKC8FfToAySWU3mJID8AbAUZEon0CTLHlpZC53zpUgGZ/dm+LnCgBP03EeMnwUiP7ibd6yq3Rq
le3p1A2HqbO8EtFnSzg4cyo1KomelaTdJzHU9tHR59ec0HElJcssYXIpA+2aAko+tKx4rIReVz8A
AWxCSOSNU93Qxkq5obJv0rPiqpmg41tn0phP1Zeqd58bnZFmtS9W7cw73RLfQ4ktx0q4lo2aYiwr
hw653hV5mW+K8JpX+VOvMkXFCx207xibefI4RuDUClRFuCSy8DFbUnvafLq2NaWhtpoGLidVPBRz
/JYKVT5oUZ4j2ho+Z3M/yKQ62rr+Zunj9kot+DGeo6cZiA7fKBNYTLW9XcUPHd/179P1cZL/gOaL
dpgWOKmDs181Lbed5aBZzh6ojIG8kUdrRkitFe0eqeWdQM08QUI4BlHhnkQ2K7ugU297WAEMku4o
c0M7BovqwJyceOZq4nTInMVExapLi5nJ0u6wbiYdBCO7LByxulqyv48GTLj18KvQEX1HGjTwUER3
0hYvnWxCiNz9knDK0qGHnIq+2/weFGz0Zvc1ZNWxRkqPzMUsiNh1ra3aWQ0ljoFmf4yBI++wvSk1
sBoA1d+WPR4RMlOwMBGtk8Tl80kXvpYTY6GJ9HYZrhvMPpOvPKp2ZGxUdbjTA/uqDPQ12c92XhxW
R0TrFIG0mC2detBprT8ESjmyOPFXQpZi1t9MRfhxdetqOPkpHbIPaxhuylAZvFJRt9Cbb4R9bmLj
GfsBfuUYWi0A5A1gwG2O6duPXOIIVPUD0isc265XuUIcuZkc8ZC5Dt5du3rn9nDW1PZUJwl65mSe
9xB3LuQqsqJTUmPfVJrr2Zlzk7bWu1uJtwoGa11VkmoQfFiEsehpAC/n6tawtG4PuWYiQDMTXPSL
Wbii+8xSj4tWvetcmD5TD/2ntDXqs8FGFHjKqlre2AsJxMyKx1nxWZLd96aS7km0gmdn9285pABb
D5D+5jlmC2CcWbzI5/RdU0TbdFWNYDYLwHGnBErrN4YuLtOk1DuThtFpcHUSoLuo89RVoPQ/B31R
LunLr4jlORAKktDusdiuSTPDmPc4I5Tv1WtjzeGt5FLar48wlDzL3PmKe6omtYSkO2cow9fBsVpl
DNURTDKLxqizTnjc9FN7UsemQt0zUJUBcKaP9dsaITPMLvE0rCErEqXAxErDYqZa3pYyon6IMQlQ
K4HOvr7Vtp/Qj9lDRLR2qO/DPv0ojfm+SVjyO4t/aD38Tqj581jjiyLaJjqub3E9TMWIkur3eBYH
g3L6sWRn1OqJuyPeYDUJJW6KBqYfLXtHAME1lBjJUXxTzGG3WR9b53UdjLpNRQup98FY1E7rS2ph
+K9XX/5vPY0pkIZODjmY/yRTiny//sWm3SGqXD+H9XERuehrxPRg6t2X28MijyifDJJv1+yafRDV
MfqjDmvrOBssp9iP4SngHbEZC4eT4bZHqCHtXln0TOs7XWeR9WHZ6Hisln1Ts8xq61tv9Oyt5m7F
LYaIMZe4h87q0ReYRnsogtJ3bKbfiAB5dubdPekRxm40E4RdY56HgBeWeB3FdYsd9KYHOhVLTI5B
JFrZ43df4tRy160OGMQoS+EwwrSk7HVLAjklgvpMMKaBHBMjYz9Gg+826XBSQ7QzbWOjsFrFeTST
0c0t/88cNuxlMhBxnZa2eHJteTIVHWq/FAd8V5a6pbg4VfBNqt9TchoJhLKFvGmJ/uArrCj51y6r
0RRdXLCI49az9bBecWqs/JpxOvlTsaTLCfIaAkfNDr+HyjpeloNYErxYp+NQWgR9XbVkkiWLLtDl
H2M5lbZXxUnHla+TmiALpFedzkIv9iHkH6upjthhmD/zsBOnPDNvHCoFO3x4uGGXg243pW+2DHnb
znhY1Q7XvD7a28RtqBsFyOTsjNlmCSWULNXZXC0JK8E+RWh5RoJS4exn17MOxvWwOt/WsyhG2Nci
7FOaJa/PdMn3CmvUluthXi6N787quMuuRr3VstdZz2qRtMf1exAZ4Tu/vxGqOY5QvpXeZCtoxV9E
F0wXtnrzRS4OSzNMGvBy8zOiedsz4/x2UhygrMuhjqNdp4gJHET0opps6UZkXL9/pjXK3kwsB29j
aV4ylEKbWSF1r2LDhOQTeJVDpSuLrf36C1DE5VlYxEwtPyPS+CKt4NdgtMwZtYKkGU6NmvaoJoaw
h98EpG2vM9AAphU5TXX9AIhFHiTVUA39LRNUYEbX2qQGYY4E3Azp8leVuHCy/pHaAhXchkWSWN60
irvJg07db3MWGtdoZFuq9DxUjBkaMwm0id5dWnyhvSwO6ZxfYe5QviDU4RpMv8pOiy4WBukR/Kq+
maMpPcZNcnBCS90lLbvnYYBaBN1DaFemTHHtm87GcEBDwUizS5TWeLtqBYNyn+1atlg4fpT3OoSI
0WEuV8r87AQFGHQwPji0R/Me4FCCVyr/qCaqPaaavXX1PPhmxcWgDc533OR3+ZLjABYp2Xc1a2z1
EjvIyyML95RJvEyH+HoDthH7tCYTtidRSF+TAHL4Ynp+/nOwR9w8WDs1mNcX0dvWDt7aPYVbtdz0
U52dkYlsy25uWYOQo9nF3OrQl3nmJMTJkYpgKcSZkQhfgcx1UNUsP+uzk/0+ECZAEYhcDZBbP8fJ
jr3IzP3YJdSjnEIU4YjBIBdwho5I/D7784NIVsAnAhLH0Odm2/UHKsqfjajQ9f75vfVV1l82tPhF
Ul/f1djPTtC8rJMoEwzp66lra8phMiIvU9BvEeq4Pvvn0AzA0daHRUOMVmkiZtN6nSXaaJ+KtlU3
UKe4k1AnP4UBwSYjQKsdev9DE4DmZkU4SS7OoSYUpG/Iuu6DJfVGS7f5sHeHIDpXEyPGrXSir098
L0yPoQ7dhRvnsWJWHSamzVwhtaXOBmtrh+lw1iYC9pJh9CTc8S1Ih6MhmNcA7JU7k1lgo5vatxmp
DG/5GrfZT6or29Jq3/SyZniBbu9K+RQjuadM674OqRNsYUpv+BwPlFu7GySZP7IKGdtoZ9FWH5DG
hI2PBwQEJTXMk55mH4QXJNNAHYNKWm9BlFNE9j2qNYqyhSfXyG/XpufttL476k+J+2ZMFMZjkxy5
1pieuWUL7H4tUQcDla6yebQdGl+OBcAdBZ3f5jbYe6j1UfwUqRny6tYxt2yP8Ornr5lMdoFOhnOh
d9xk9RPmDqIXJGKp1qTcViR3joxOQUb6EErupz7/gIfjMK/d6pNSYgjIb0uhkHuTB89Buwz20leN
DLB5UR21YqQ6VLNYmKOtltjZprGL6sahrK3h/9gEQX8CedKel7LssurX9eoXdEKaX/bBqpM7HZm9
J2xupXPWfnFnGHaOuM2U8UQf/24sxz0RC2819Bc4z08tjVMuLEYMdouheGpsFKtBTNTJXHIFMFPu
XXdE4hoSp6IHye3Mi/VUF4ux4TPCDierkoox0LfGV6VxtpkUUTuaAqvpXE03eQrIPXuSbdx4GDLu
ZiZARnDgg5jvt6ImsVmdUaMFwXurUaZEF1nW+XF0Rj6f+BPy7MbOI8BA9U1W0s1R7hRBhDh9EsvN
7oGntIvwtA2KG0tzN1psH6PR/dHbxU0dJLQU+vgT4YY/dn5XgWWy4Po5ONxSqftuCbq5gietuA06
wnCTgzQdwP931Aycfq9R8oNdtTHcyodgd6EQSJqMo16HgJyZgeWnrvp0IS6Uzw3CQrJfiugPseRb
NZvvscIwV2RYYsKzFOFLY2mPmnUJUGw2+k2a1xTCBBvSgeIaDeRjPbrJeVIs9HOIrjYzQTtnRrt2
Xs/WQ6eHeK0d5tI8Sj4qEKcbwAikqxpztEOE8CrMAFIw+VlU+qOIznpEYDBTAD2HmjGOOdCRCXjq
g+uwesNR2JACzLC3Gpegu/Xxf7N3Hjuuq116vhXDczXETA48YVbOoTQRKqgoMeegq/fD+t0+bQNG
o+fGORC0a+9SYPi+td71hqrSMA7NqLo7jIkIsicEJgRhbDq5oIdj5e2CSPp4UnaYcT2wUlKrSWOf
CVbByaxBS+fl+CA+iVF45qhxJxi2Oq9AWzcTEr0lsZijzy3ngkEf+1IJqPgTVPw9aJq2q5J36eY1
0LH5R24fdAlDgar/Ut/T0IoTmhhtjMzErMXX79rgjeYj0AkyHJTGTM6/v8QMtUrIWxk7lT+1Rf9X
oeGMV1sJUDO5GSHUE8KEwpB7hXAxXIRkge0QIqwZjdKyiTrlxI80fFgOVpsi/mEJNqz2qXQkyLzx
wOr6acpEV+3mwfiQ0PLMpzdprLfr9+Sgp3yTdDJueX//aAxE8J9qahFlVs6rUdVPs1aRTzs+7cOR
P146wijmqPTggnadr5O8xuxaZfzGf7T/hkNjyQ2sDMwrpWbRBxR7YpMAxY8VqlQNBbtGRuLmP39O
BWU27YLaM+qOae8/b4/Otpwz2GPSzdoyhlEnkaxbanEniH2CnOfvZ3/P/h4mYrbMuPWpj4x+Tqmi
+b2GgV78/pCw76FzTc9Ki90Ke4EABAfIRHINQ7pMuhNA31yn1QtIuB2HhZS/UKCbOVBgMw806Y1G
QGEIpArsRuND8OaGDSa9l4INk9bMg/LE1OI+Cf367xtWZIpjGAg3uqxCPCaDCTCWEL5c9FqnGI2I
4PRxD/NVy0o7L6es001LUt5Ya9N70W681MCpKlZUnvLDeNRmYBlw+P9kvbR+1cN/RtbDokX6O1T/
sh63P+vP//b4+831Z/L4H/999kMIx/9B1fvXb/x76rsgkPou8R9F01RVZahy/4urJwjav4nkW7Ly
jgbVkPj+3aqdoHimjRj3GJCdYPgZ/1i1C/9mGAqcT8bJTKLQHf5XrNo1QcT1/T8SYaHowdPjcxk6
sWeMAv8vT/JIuBeNot3VtTCErR/RVEHcDSDojWniOWEZKGLGnvLvIX/VrasGzz3z+gr16qsSsf/g
6d9DWEmwo8h9sJpCwcFvfHhPnizT48PfH7M+ZJnGgceNO/HlS4Swz/8e/pbTv4X1P/xsxAyIV1gw
T2Ut+BMFvf630E7EeXxMStZz667d8bAZ4ZSccoOafnx6L0TcHVsqOzm7vAmCMpF3JU4RlPFCU3Qf
gfP2LhtQl+pi3RvdC31lYjCulDULjx1e5k+9pxpBR5eRrJ6E9aZ9D+ZnJIzOarbWJsXfLje0WTVE
X0aqVnDYsXd6qnLzr7j7SSsIDJyr7UThR2WdslSgT4zNoMj3A3MJd6LxmYJQPzWDMdNoHV7IOWeS
+CZmrEK2D8czB/gY8aK/p1XJngBHBzGhBLueuQsYzNjPTkb14N+zF67qM6IF6S/e878H4V08CU9+
bfq2yvxXOfh/Cqgx8Sbqg3mBBMbvxRZludq6MDH1+jN8IeUm0mVaV8wP8XTJ710+A3AxOT49ehD5
gIC+sNEUzv90hODr6VzoJJxLiboE36Fj/uchGCGNf/44jOCGzdBw1+tC40YjjvD3MB2xhr9nf1vg
3zNRpw1iXzT/5Gn/CLi0ESz++9nkzbyvTwiMCltSr/4+T82cxQ0iT5z48YEoIeaPEfU/I8rQKnbS
ksRZCufiJCoHmDz9Tzm15R79EFokwr1ciG7txGX9h3nh3r2nxZILE334rGvw70MhpmbT7HlmNJ4h
Wcm5pVgUWfndYbqpcRvoKveuLiptEQnYaprpNfoVbIgbl2yFPjJUHNgxINcY8WW9SMbnRuoPcv6T
KS5E/lKmGAU3HrBzeoJrzJ8ouqxi0UPInpoN+h4LC4Z29v6anvBsI0ycrKrXfgp5oYVlgw4GYGCh
TmcR/anqGiLIh/2Olpq8DFK75SokMewREshi3guTMUlB6BysMOiJh/QgIaM445NOg8Bhw9NLibB6
txC9o1CMu1HphpcNaLNfMHqPrBphSU9EmVUG69z4yn8SEn/MdoNcZaeeJwb+EQ5TlgPpnxwJzQ4w
PCMQurAwM4jE1aBbd9l8LbJdHlnVnp/nH/iFO5/RLDTzxWSd9JYsm/lHk9EcUSFZJOpSXFPuYF0z
DuYt6iyZDRcszBte25ysGoSHj0Y1u/Ibj1fNMHlPNZoxHH5/E9sbkUgRMZczxzE5fnSGhZ0Vau7a
RIBTrfunV8oWOvtAnDPbxamtX6Rb8SRdEhzJwf+xD0GVG8DKhckWUIIf7vP3rKV/SB1caqLApQiO
9rnuw27Al4fqZ5rguOjEBxJsU7O+pF/aKT0zvt2EhP90jtYsoD8bL1PziSmccBYbCwQU2xewD50V
qf3WqNiiEyDwCvu/6XYo7KS2kUjrR2k5uaLa5stw2cqf8qM/vhQzWKjzfFaTCW+1ODSINsYiENcq
N+B2uHvhdwJCDKcptJOVKLFS+PI5WjBWmQRms4uyQ7sszv12tFf2S+LSzM6wuNjaJaMuTmrzq8Zz
stY1bJHJZk0dBU4ZsETMlbCo0asxQb6VC+c1I5UvOyJVxmZPs/BJheIgJI7g1DuQg/evMceEpTJF
F52qZkVz9df4fh6lRfWQf6S58vn6MXasO0PlqIfAYXytiDABT/fY71vwLXuaLfItmZU9qYKXO9ZY
lgGG4uA8PPKdN9jGzNrNkDoYVnTwLd5m9Sl+jnrQ2Ne5HhI3fznPH3wuIEnk9k+7aiS7XeVMES8y
5rlWkbjtCgM7Bp525UikcMbm/YqZEildq46RvGYWi9ouj8Wqfi9eOC0R7Wz4+m/6doczWZMpRqv1
tZI+WDvuxGrSp6g/cmLHGiZxDk/K5TSciZ8DcaxzeI1sPTEv12d8WKf8wLtC8sOfOvDwk4Zp4GfM
9GyOefX5Poau8JU9SNDGGUv3BxWyE+/vF6UVXoeTssRZj2Wx8wixnXXof9DjWsrp9fEurM7NPFbL
7tZirzLLt2HtC3gn3j3O5bMiKHg9nc7y430u3L209uPt5BtfZs5vN3E49dx76bHHR5Q7EfoiXLFl
c0a205f2dIDWYhu42PI9YJKVJg3CpF8oKCYjP2WjY90R5vERPmJb2gHZK590MOTxCaUDvUKqvWno
R3dH3XF775JV+PUk0es72Nf3ubLRUDC+pYcOVIQ9wlMDaLlm7SksVhFp4AfiX3FA4mXuo7uSNWDl
NLlVGL6TqZpVy/JbONTX+wrNIyS0aDDbwA7OuHUm2ZkwGqb7mOSYUNizxKuF8wB9bbqr+o02/cU7
oontABsVVtvEAclH25zED3xkp4SjAWDs+mv+MvUn2jdTO7wP9/YmVg/UtCZ3bzGAaiDAA0c348pg
KJubarLlNWRsyKa9EzUui4WGrSFsmhpXYJPAx8rgzBBTd3u2F7mFuDe/4wLyG8/4D6M39947fDHW
fwArV50/vwM8K80jhrC7IL5G8kpcp3zc2sLlZ2bdr/RHBEOz9S2mhRuTmpb6ffDdqsuQOLBkRgLW
q3HxuhERxEEjzRzhuc3KxeTlCPWq7TBWN3HqrAb7BZcvW0X44G/4sEIzq22cXALzVKSzPnNHZaMt
VzstgqKcL6IPYy7Nw726GHx5LW3em/sJM35LAHRfTK4a2ZAsMRHme1Mrv/IRRsuUagNl7Cm4qbTO
q9iOQ0e4++1rnYoH0bBlZS6k1n0fO90R6M6WUJiZMfgTvRMWpGcktFG/7GQ8tKxhkTqRe4bvzRlU
foTnt/x0sWDvJyZ0TrjjcmnpJeVXdych3ny/FuoeBOFV4UJoFV91AMadolmjiPR7BX6cH4ZegTVh
wPYJHnV8Z26jrAQcnmVouiv1bvHvRXgf8S6NnKAxMTcqubr2LET4j1q0lcnmCcJHdWsas/yRwSE7
TbYyRs0q+RyAIMzdoC6Z4eMVkWBm8RQ1ejp4sDawVRIrqyscpbEj1ZvIdlSQS+yE0sKIzlrni6Te
M0sWzNe3fMlXxkeimykMRGtgpLZ44muzRioRWfqlQE3p5Htx0dK9LntP/5IvmT1dxvuhsgFhC6v+
nWh2uQ6MmeoSzku8iyfahgdT6lbvyEzevZ1gOxHmzPM33UL6KPwdJKD0Ud76df129E3Oa4ClL2Q/
9dTMZi4bdiuMhK5T/3U/4sI4FSx9wTGCWj1geYs05NBmFgxMkXKVqX83S3VwqrO0hQnLSKwRnTSy
u9QsvemX8TG9NNWl7Zzy1EZ2u0tcxg3VYVhQK/EpIOLh9O01Kt5IZjyPV0hrw528iHfDpbuUJ44/
b/ZqFvkOw4ByzcbR9o6Vzapjd1QhiC8GUvkwpu6td7zGTPUsnN6PZ+/gp5Kkq/cJV3Umkrldcw+K
TvDdbPNP2S0rtlZ0MlxD5IBCpTc1WLD7ZhYcJkdocQEfXjhN6wsUd2IOJE+AJon5WwUV+6K/D+QX
T/kknwL9zBnGF5y4ovbLdt89PSXzFAY9C01yBcNCynxvzSW2ySE0EVZ4fHdu4a6WTTLdCF2I/Wbq
ZjhPR3sC/RqkDnBoEmB2t1Zd6ZPg3wxh1SeS5032wz5tQFlCKHzGiZos1p+3A9183dQzuJ7i/URX
VWzq0/QrQbNx1d3X1I1Sl8hYaLVVtYJJfH+7CZzzatvuy30poo6w2j0EMoMo6I9XZzL81BfFdhBx
7HeLQ/TNly+I/NzwBkTMBLFlvObFVoS13DsV6kZ+X1uLUwLs541u4pM28t+A5NFf+ulermeIM9LY
QVvOBR/ehsq6r6PN/cInaoaOm9lKA7w7vRZaV40trG38KpTnkznfJZd3UeeVr4OWf/WJ3/wUmIV2
1xgqmmQ3swFVNl6dG0iJmZfkprzs3lJlp3/Y3lMnYoERs2zTlulzpQn1udQBXuXNLMwE/DjHB23k
vkwmqM/18gaZrZ23EP2w7WTs+ffs72d/D4HM3xpTdOamTk5rXGfVIm9USK730C4rFPk9wgWqfdpl
NG+M3v+edQJGMn/PksmEWjgc/yaWESBF0Cx7gkmw9h1/pVekOvX/n78t5/BAFbWjjlR8LRx9fCfX
ogxgRaRUikrFQBD7S8a/4xuKOm0n0951ZLwqj7HWPMVCz5dHQsMdBYWRwpMgDZWnUk6fP8Tkmohb
iGgZ9gLZJXhkjxf2cNz+K1q0iuURrbZVl55SeklgQedDPk8oZ8+7cidDspPN7qHP0kXpS/Ks1eY6
tpxfKg7ySzoeMkYma7ygXzBwPhR2CkvUlpnoVqGNMwQN5qqFL9Oji3cN1eNFZXXdrFpTs8SDepBW
2JJm4WKiuzDZiDsUNSd5pJdhO3FqalGGw7wH9SekTvO+fFqoDT/EDxqk94JvvwYjfkPlq31Qxx16
psaVP5pVcaPrDDpHl+0noDRone5Qj0HzaS9FaKsfxGdvhZt6qL8mcKwfCMQ40MiNPK1zRWz3VWso
sCRBpmWKj/Yn3NKk5vFe+YIDu2Nq37796LlX1kwv+q/UTWcUHuRV58t6yQz1zV0IpG/V18gfHk9X
uIXUfR+Ij2ysBjEZHdbhD0UxnR7TsftH9chuBc4BlRXWFrEzcP1Du3hQXD75tQDsox2bKfFcHlqC
19mQ8DBgdV1KXyL7367yOCPwV4tV4oBoxvbT5XSPmpbtEJqpr+zqebDqOlNaDwJQkZNqpoQt8WBO
f2AQ44xhRJTscMz6Be/GYLmobSODm+DyS7zUe1/Y1fXu5neLmWktajDeLAKjRqszN2BiDQJkpV9M
Deip2gtzhmnHoZ44373Vs469lvcjjgBWNFNn76kZre5uiYui+5qD5jYmVhWNx5iRU/DDqxaShewn
9Wuc+y3jKxXMyaF+Onh1Rj4/2E/2UKajlZybAF/RZE//LC3AURh7sLAcwk3AcE+AjG5jDhZC1/+o
JFPbTzuLa4UBnfwDXfVS3unwqamweTIj0Y3ZyE+wYwVbngcL2QlwwrUzWFdesQfIz0GGMYCSTX6k
ErXkQX1ksTVWUzIfzN5vTiHaT1u7FHOBvBAv3mS35wF5hYRL1g9hc7s76gbiQk71nSsT5xkTMc5X
X1kk/zwv0AenW/XliD8I4FDQCROcmSy+B7OyhJL6IM5Kv79wNgrPcPPNHUDogxlmdAKoTlZ0L81Y
BPqvG4aeeOUwfiFN2yWQXNhTnO/yxCHki9MOSzmuIL1bSKpI4sAHN/JlWLAKqkGXAaIq75nPjBtn
AgMGSHw38kMP2dMJP7UV7UCi/2L0LU1WSjlD8mB8U/zRnqpePhvBMsFU8Pl/OgodSvGHGIARYBR7
nv7qkGKX9JFjEv3tvby3n5Do8AR/sU9UfAiPsLOMspSttHKbT+Ur8bXEegN6AFZimYI1SXBI46Ny
cafnfpZvXsBMmJMIfv9Eu4c9pwVBBVJwCw52ST+kpxm8PQi3+dR+I6f6wlxCWCAPHvGWyqpu41V0
0x+gCDIADBcG2jVuQwAgTnizAxWYXGm+lS8ukucVk7SeLJab9LaVr2rYJfH6GboIj8Jr82CJe36Q
GKBGUFup1RbttlpPmBVjdHjJMW4nKmfN5wKcmKk7TJ1AucJtdzMECyhDxTiSEky5RDnIpEkMyPSB
SU11G3Bg5aAxtOYojAkCsKUt/bcC/4rxkDGTmz5HcwjdeALsE7zm3cqgmYaS8XXX3SmX+kpqzOT8
tmEMbjRs3hoTdu3N2A8KA1aHmaUw5mDu4uiIX1N6CUjwiKwWLk23qvoRZmEJVcN1j7y6BhwKlveJ
Kx6milWE5j5j0aNxAHQAJxgzgpfvS7tlvubfD/i0cTrR5+2Atay+dji7aAR33CSBdNAUNk6CCX0J
cePgJYwcXy4rtGRXJ9GhewFJ8ws4lKdkx2itWOXdGdSLneiubJ8GpQKDb7P80hy8C+mrFtKFexdi
w7DKN+p22OIHiYDVYFVaVhQLmanOJRc3YtpRXm73yvecx6KbDadxpQit54Ezzy03uTSrWN+9yLBh
hUX0kX+xa2AcFTLil3CMalh5F9kpWnVb7SbbDaF+gT19YJXDvLOJFpOvRrEjyZ0+fQj3o688SCjq
Qc1knNob2ztVjGaydoEjZpPH3/HmxOAMsWtZBPQPezq1nrXHjFxZ0GffvXxT5a4iIFe0WHzQeGgU
Ifi3ZVYpOgLNJwr7YoDPRTyCpT/YasmCew3eJL6q4YIdilWUC+vVoaWi1TTrY7cXH0zc2gO3m6pC
6nCAxMHuwoktiui7bRGWDqkasi0QY8z+yo0iIroyn+sMpZP5JMUTuS+yhE+YgTmTgCsROcl1uHUr
7jQW7ClYV8OrYsq5isPTVFnEkhXPyplk58zLNS6nbEaHyrGaSCeqhU5z3j537QT5vydPYPix0Ev0
t3x2jrd8qFAX4nyULYl6zxfSTUEgxQQvwdZyNkbY617Ru3qCkbmp/7wc2mNXwTk2cDDxVYWjOjhk
sg4K+55TNkjjbFaQw/idWVkKB6yTy9HkEsNcKPGVL2TXgJ+c8Hu7euZ+oG2j13xAylrRVbJtM/hN
YW9Z5JvInRWLUP1J4jYrGTjFrWMIjFTlbGvdim2jLJwXfTLupKlrrFl+zc5Rzy2rFjWUuIgNl/uu
ewjVAcFj1dJdrqcnNkVAQcjp7U+2q4JZ5oUky2w5KdJFPgW74CT/KJT/6xbDL6DN3iQPsDIDn5yo
Efu1he9wC4OgR7gwI6SIexTGERde5oGLMKWdntDh9CFQHL/dPai9MHmtGQ5ZNajPXoa9uRG+BvS0
aAq+eg4F5dyuPkIo0c+D8yJIKbDvu4qFZISjI7rFbAYf0O32WKfNk89oP3XUGzY06tOluS//AP2m
mwkXxe1+kXYEb4voJ4uxTjqb9N955lde4OufLL8yl+WJTfItu9MDB/bejPdu9aAWb+Hi0MWR2pSv
Jp9s6dGczLq5vsrJzTKDX8KFB/wP9FNdY6WFQHJKoAf4XaBZd3QdfsqP5BFYnQJZNmA6yZqe/4bF
APeK+BAbu8yhctjdiSj0c8IdQIHXsfG5SeoLikU0GnzH3ycrsGHGvAyzYQccGBzTSE2IXkvxl1V3
CgkBY8RNsOAqqw/pj+ykTLJLu+dKMPPlsKsR7z0wbGQFV3GuAAcK52+GH91Dsod5uC32gc/V+s2H
vBduVS8BS/N8w0mGUzqTKd08hTRO2vabfi7WstMvXl7swo+u3iZOYDgQTK3ml20ZH/L4iLUnERmL
iKZkHi+FjfLeDgP0e/6RZFOc71mjSolgFTdmQIYLjzKWGXeBOJrlM6fvcfEbnWZLWrv2y/ji5pyQ
LXbhYhF/sB7g+JnVqjvf54iZufpP/QUGBzeUzeH7ucXH97I8VCcWxRD8BPzmiKcgFfZM/oC/eHnj
hXiCPZTc2JcUeRM3GP1/s9FQ/t+X0g1O4ROzjm+qk8nTSlOvDGfPfUL5cFR2OYDOAVklvv4YqqpL
8QhBJL60fvOI6Xvm8SZa9bvpFe4YQTJvM1mmCxkq8p3ZCcEoGBVCBGbeYooz4otWwRaOzdPvHXmT
pVTgihOeRVdyuHeWKLt9w023xqL3+313FTx9WbIk0Syth3qsHOoNkDiDiqfL2SD+kGCZ2KG6QDgq
fEFugtlJ6OG4bpjxl1CSPeBTvuNROB0xZx2jZboxVj6qydwpC48rXMY9b6l4hgdM0B0JvKSZxtoV
UF/SbVQtOghvY2VoHt1y4kSGl+izLHb1Q4OL+gK6J8wR3gAbB621CUMRN/Cz/UYjLPiUs7Di0zmi
DfOGEln0yV6kQMyd7luYl/P61h3bylVIJ71ipmJz0qmYcYBTaA43dH0UpvsMRt9NcdRZdqLjWzAQ
wBDf1E4FK9EqXudPfFcscL4390hkVh9TkFYW/cDPaHIhCH/e/e7a/xI7ClNqsioQvLvNd32+i6bR
+dC10HBAroFQc9YX0y+Aq9HS9zKBMOQ99/0Z1zKldoEusp+QColPBZqv0pBN/Vqaq2/8zkwRRwiA
JhibLwdFUPN0AswWGeNhlEdm2LJGWtEAp9yU58hDZYc+DO+l5GiefiiuAYgSIyiKcW1wEsAYYJK9
HN1avhHBI9dXd0AoZgzYB4AX2uISJP3bx9cfRGjPaSvuJtaEAG8mbvS6QIKwNbCM+GSeT35qS/uV
zgw97gFaKwzGmQD6r630XgmxXXFZoJS3Cv1UNV5euW+ufNrgGJafT4KJBmmXEBdP9jss7nFJIByW
0aqHz6MpWME1Bh+TLQQfsjgef+h0UWb2e2HAUp1Kg/Ai2k5avGETr2t1BKWyrf7d4U/FLcENhTI8
djDbuCgx3Q793s/gytzUzBa3xTpYaIjZHdHN5wk3D6UyG0mwwm7azT6bs/JVL8MWZZ4dfE6Bkstx
+Y1+s8FMfusPvR83KmZ9qlfN8SlaMWMNfiFeesaxmiO5o+EfbvJvj/TtRWjMOBt9YuniK7rLnYZx
Jmqe7Zu2vxhnnG/CC6fb93vNKz6beX+94yQumgwkBU4byH/jTZDURfPsbSnyEmNKhnTSi4wcS3hj
/Wm+xj3rJHxN31aq+wKuA7CNA++OTjnBQQSH/OuYHv5m6GYxJipRu3hp4IljHcFMlHhQst0413uZ
ohznRmZ0V7iDTE2TwM2gvk4ctoWqt/VPiuP7mpzREknqrJtTEDAvpPEjMMScfKcfCdjaBNdndCw7
RfFe8Vnxy4NguINOAWOG35DNxi3LjvzkswY9L814akdMg+MNAw4soNFIThOfxoVUQe7FdeiWNF+r
4Ia9T0Z1DzWWCRdnjwo42r0iG70Dn+CNEGsnOhyc0a05cdnOHGILNqGCA9EM+S8bIh4KIDEeS/aa
r0tlHF6plpN8mfbMiDIE3abxqZ0SyUrP0U9ADBOzwyV+JY7+ARKgYR1O6wXMlOz6ZbBmfFofQ2zs
NNswvPZID89A0fgokTwCmISXIlpzS6MWxtRw8ui+9Q82OVGxxw2p9Q2Kjdv7Pm7f7HDQfVlc20O3
lh/JrqDEmWnfmWoWTjRyHWf3+xJ6ouopVwJLDDpBknYtIXKZ9feD+0qdurTTweWiHddqTj5l79Eu
UEXDH/lkJqzBGv1mAyX57Gc4ZTqEcQp/DmmCJcq5c/rNhOVIZDIFETdENWhIDmRQTbKJ2m6407iu
JybuFm51iHRzKjhRtUBW/rzhX1Vs81OW+drEZ7jAxAG1Y525RouAfjt0Z8KS7hm1MwsFxQYfxW2+
InAeD892SlpuBHKpnGo1rNKZYk58oCOuBSq73G5P4LLDCx8MMzpoW4W1dCPO2R7lM/out7pIiLYn
PtYO7UkUrDIEt12+AI0jYKnWwYP3fQjO7wMmr410I2oZ5StBhXyVzEftxmBOq60Qu5kJXFc+mjoL
ni5RpR2ElOdNXRNiPsdytwmt8vqCbBCeivGzvj7JgsBqgf/hccteO2wZmI8GQWStaTaQJeUGll4O
yQyMjc8gFw5jrCtEYPUkbCezZFMc4z2bOjILdYGViSf9MDAiw+aFTe6MgQMZL350mMqbcN5h9gET
2oof98v0MtD7UnjPio/UC+eija89v/IJ2F3fwP/z+Wiwi4PXoryR9+FMZvXpdeDrYIUgYC3Lqz9n
LwgGLNdYd62CTb9KPSy9mKeE44SO5AcuGmq7+FgeuTX7IxcZC56IYO4gXXUW7k3fmAIRBhZKOgTG
aPelM+4Nde11vdOnbtwzk8UoiiB5M3+k0qKM8EHGssp8s0Vz7Cl3Er8a/Cf9Vc3MxR3w82Z5Iegz
crNoHqJtyVdCYD+1WZN7sCAb2Xv3zDJcWGTJ3SUXhSkCrkzMH3rR0xsCLx0jusQYy9faop2shRUb
SznMGX1x9LS/eVyo2IgDIo15tCl9EFR7SL4Q9KUPBsI7Xp4rZjwJUFWR0LHUWa9LtSgfJdpIhS3d
1JbhKZdNfa9Px28ntX+TJaCtwmQESL5kC+p35OzwHckieVOGXdCo2fjGbKAJWdOFvmd2COlV+8Fo
Cvti5t2WNsoBTCVcqIv2c8CVinvQDH+Zc8zqddmbdWH2odd156DBc9IhUugZOekuuGKthhZkp63I
zWU2MqW2xeKB4OXGlpAzChYKCr2mmzWHr9eFpuKeeCXSKiY6DE+cZq5wn0Lp+dIXeWA9d/kJA7SX
O5mxOkxdKfTKbGlk7rvzMRwmQAWqno2tnniUt8EDN17mzd96bMEwdvnVxwT0NgOWsMUL79e6fHcw
q1V1QcJ6YqQ4sbPD5EPd9x9B6AszEa9IS/yuKFF+GpudAiDuNAlmtWV4zBZPMJ1ZMqoD9kq9KV+C
A4uCOp1DRFNkJ2/GJmWtrzqfOQPWcAYeWkRqua+t4HXf0RZH5Plk20xNrvj8JH3IDHleh1i285P+
NZBMDvizaI4MT95jRK5TejqSniOvUe/K3fRLXkQbg++KGxEDzj8+Sn9+30oPwxBGrRVAA7jogSEz
7P+7A/tNvOKxdXjeuOwCtL1mbekbRj75YCfLz0/a6giEwe89VOv1Q+vM+lQACllP3ojP+DrILHiH
8PQ+wA1IqWpZwTM4xEQwIYs2iy+D3zGWvzEH1FjGHq5VLJxwF5iNHpK7zViZwS28KSd+DAeURLtq
MVbIPRsvRAATCskJwHJRr5ONup7YnFJI9dxYi5db7vOdMVO2kU3qqid/SQwMOxNayEL0la1uOPX1
deHWfc5fdrqL153NdHHoESg68F6A5Sk7d7YwSz0cE0QXW54BdYbP1YSnl7qXWDwIuyJb9FLf2rXK
t2V8+zNCtgGnminl234uCD0bOM60608zPcl+vIervFR+CTbi/lLRoILVzTjPP2AxzwBjdK9RTOgd
EN24fCHegDowRNTm750kztQNJWZUHI35dJGwfLL1FEuuy3wen7KXrX0SNAp3STClB0sEF4rwEUKn
obK/lCvRFqjYXlRE5Mdvu9oJmdQMmO/Ap7NYsvmGcuBJdLYFmi6ze46XyPRYQuYHrrdkOmrcP8JP
qvdcOuIg0b4dQfQkenfFnH4XS14JsqwuoSa3ynN3wBOM13ml4yRYX8iL+9NWPptjcgwXXJ8Mr7MG
/ju96zw6EC81j47NDBYVZsJM+eka9+LyOdjdjEqdHHDsvDGNGhvEp69fGGHjuobJwAe47qOnqloG
53Q5UsQCW+9v92FmbIrP54xb6w2eeoUTwtwmt9rGjJcTtnvoc05ubO4wYuHDncsrUadJZ5MIybrd
Xwumu6BT8+AMo2OyVHegAriI32/sdMcomus7iGU7aK67+qO4YLtNHR27+ScrNgbsodXisbmTNuwg
7DTqHNaQXEBDAwhHimsKxSogzWhHla1t0cMRLUQgVlPuhmN1ULbdovRiVIGypVHZnkuPBWbTyC4h
xcc4mKnrKQQSdmbgj/f35OVhEz+/L0IMzyCvuXAegVmoeon3lXRv8AybleCKFXN/ZtZdnsOzcaIp
rXUQf9M4IUvXKb8c3NTn1/i+Sp9kTZpY7L35KZmloPcMxH9fhmVcwyMNQ82JDDwU76pTbMt1SM1B
W1NghIS1LpWyk/zUn3Sqr9Yj2vZ2P6BXYEmclrM6sZ9Tv6C5xOWnW6CKCqe++q1+RyImSOaTg7jU
kI1GPmP015WeqkH4xTjEQXZznG4IgQ4SK9p2P9Pazw6hT1gfN2ZjYYW/ZadLpE0SfBRwWCQuLpl+
qvOnw7LufCPdv+JdJ5HT5xaMWilMHwXzvws1BFEAlBnkbIM2ga2cgu8eX8g7MIfF7cPVGOtOkvld
7qCawr+tKS8RIjFaPRk3T7MUYMv6XGU4oPQac1fAK2ZNOIpBiFpli9qz4huvNVBW8XOWltZR8br7
SAQn97qvVzobZfO+iuLCeuKQ1TpSyihhXJDfk7GiCRInYbN+jhtwcBj8+tF74uLFHdSOswXlWF0i
KKqB/8yWiPEIVXjKdiZhj7p6wcwICF2DveNmkPg0mjZL+B7mz2UOlvEeS1i6G3DLADNq58leVUCU
CQHNu3Nfb7ABYWyKg6UEDXXJPs1Y2g1YcAK/G/YBwqF+XkCCQBbZuFQkfOAkvgp3KKOE504oRNtZ
k9kCmwrDCGprcTz8hehEm7ybJURz97s62+OcJyYYfvgSllS9BcnwPTlPulnXbtNhrjPtYgaJp546
79uVFH8N2DfqkMXOg/4/KTuz5caRLNv+Sls+t1djcgxmXfUgEpxFzQpJLzANEZhnx/j1d4GRnZE1
3K57zTJpokgpKBJwHD9n77Vp1xQ7yhLqMmohigToqQ3NEEp2ym7Dd+MNayUfx5yg1Tt5YkvyQTqt
jGkXgE6y18jushfr3oOueQWiIlUrxcC63AkBG+6qIE+9fA+tfTueJFa69JmFOYYs9GR/9LeXwX63
jPh/zfkvd3WTVd3OdeB4fwgA4Bgu3ZEGPRw/MNphqq3yJhi20oj2l+9NJDZvACDd9kHu7V2IhHlH
YyxpORMqQVMOdKkijmYgWnD5Cr5jdxgmrEF1cwJ0yV7x8q3Lg8ZcINhUtLYv39Pngoe95Scu973G
ggVTe1tlIbGHh0dKyhh/6cOitb98r1keqFOk9pebqSXj5/LVrwcuz/v5I661cA1E3Kt1D1rz6vKk
nIgkVrzlF12eqsKSjUlipAf8480NGV9jxW7cmhCqEFRm8mJ1O3a3zdCSFYvbaUIDZCRKrcbBntak
WMVPaTddN+F0NwatWocun1qZm/KGGOubLIvePTO/Ny3xbuAT25A7Z608xhtxOu1jKMgN52sX3IzF
aG5BasKeyV4C4bXQqbJxk6GnS8N+3M6gWzd5UrLJo4PggbEF0UYz2Ey0tSN0tjSuwza5QyeamclZ
xOlL3pfDvo+pT3GccOmzuW7aXczgqu3GXW4z2Y6H91IrjaMVIItqw93kWj6fCrxN3iMJzKiFUc0x
SGt0uAW0ox/JiGS6geHQ1ZjFu+amcphPpu3abaY3XCHtVTZTcHS9TdQ2kjTSNdZ5FjOyjNF3StQW
UL/I2uuQNYJCY9FqaTYP2rjPyuilT3BIo05djCQB44HOq6qdJhWNuaQjT419hCyJaddljfDSA9Eq
Y0Res5Ugpuv769A2vrcAn5jwofAnwG2emZdX0aABLXW+kly+Fx79jCyW0JpkupYOyoTRRfvS0L5J
UFNYDqM9PJLEpgmfBU9olQuIZSjYsd7kEWI7BIFT8eWOReIPLbO3+L5i/9CiFmt6tgHJFK5Hi6Bh
WS8/HnnZMY6e46Yv7sEmI3iKjDsdLM1KmnIigrIstkVO6pYGFvXQyo9x2smCMF3BGjiBkV7zlvvt
iMRdj7MZZ2D3QqBtta/yH1qC8iFoEKw7YzaQCy8PHrOAHtNDrNNzIFoyOSeKDEq1rDVZ8R7XuC30
c1LViBRKF9HCrNiRp85b5DhqawT2hxfN15NBUgNOEJTHmtxMMfLalL8otOhtGpE9nnNZo2oBAysj
QlAyTjUoRp1f9uO4U9OMmpvMUpEzU4Tp91xzJPr6oNOHrPc4ohBHpixmiZv9aIaI3Gt3uplneiJu
PLFAF5wfwRBp6DTghcK8vh+cN5bA6oeVh1+J3dBay7i2pTotKpiimKsJvq9Ff5rd6UCIBmdJQjVg
Je2rcLkWVHTQasWAqLFs4RuQJa4aI3uXdU6rq0leHIIR8fuidXaqBy1lSwAaj75yz1RVo28YJlza
EtN76KwFMlClErpgDtsslzdEEgljuA04kAgbohlhhO4a2jTq3Az1d/FjEGl30lNWbssA+djVVORx
Hm9tj1F3R0mTBOG4DeYyXUEWpmCx0Blq0AoVuWsQmCQX1LLP4OFJ+2jzBmCVxufbcZj1JHpD+Yus
nQuHSM1NcupiCpW8peorqvRuCN/jdoRBgO5LQ2TAEhsCVnFXIAIwQaTDV54RIJrG4UtUMlIuSWiE
25duJ7MlV7RJ5y3M+GLTQuemB8bwvweJ9tnMVswGOP3WzPOzld6OFaMpxQxxTMG96x1HcNS4V5mg
iVUy+Iw9sc7TSbtzrFxhVGcLk46fmqO9jiOfdUkapi+m1EeW/dGW7O0PQWTw0U7mjWvRchTWc2Hr
XKsvEqCJgQsoUZDXBRpc2dyP8AReU9qNhsmsEgKDEUb9JrMErksAtKPNBad11SHt47escxMfE93R
xB+LKpJUC0lKYzuSqBoEqERIsr3zdHXldkl2LE3GxElN5aB0U1sD/Fu8t9ONQQ6TYTsh6MSAbU9j
PmRdViB+p2cIDoQowTGeN93cYL9xoptCD42zZnQvjdE9lQ3nSTeXgBJBfhsEcy6gvegMXOyqBqBu
z1K7sjRgeyW7OYcUPH4v65shgnsRhMwpQG0c0CLWSh4jGD1raEGD450ClsgSRHlKmzLI8QfbOBT0
ZFK7diQK0c6evHGxK9jdG5COYK85lMOD/ZHZ+fdJAdKV49DDxKcHD7mKgJN1GiAtMYw8WmN/02+6
Eqm5p5cAAS32S91AS8sI7e0cdndx1RLLEnnPFrhbOs30KTjNUMq1I0IRF2YhRzlKP6KL8fcwcR4K
spszd9OH6A0LrS1WXI2ete5+GtrntrxfXuIhcCIOqsgG2EOujZ6YkuMke449M9pEhdRJ0mFG0xDq
u8TWsL0kA2ztKk7FrJzUxiOYdl0w+Oht0SGB1latPomFYhps+l7epAHVqCOtEuzPDJE0qnxQz3d5
nk+7gjHP4LZbxzIAB0UzwoZ5wNGbTwFCe9zUtkNCQZ62GET4JSM7HDDlhOvcFCGHvJO0PaGqbCta
CnEr5jP1NJVjS0C7sqAV7IbmcrXgKsVE78sINIYQSn7LNJoGuXuaFVA3q0Y9UQ6tQrk076qqTw5E
pBwCGWZ+WVBCejnWviSkyw/VAMxs4IYbaCJo3+KYCRpbGIQnA5KF0KVrCB4l3TjNnalXwo/IpqBY
ZmNPjBJ+fpu9X88VFq87zS/Hm3AgZswwBVpslCP11JOzAI1xGxZI+BxbnicygtC1elPPLLZjvh87
5KSy9G+iBqMM4TwtlFqZ7GIG7fqYbWA/1uBjjW+6S3dZcHz7ioZamUwxm0Tx5BGjBR8/Z8g5SNof
Vv5gFMmzqMOdPrIgh1070IdnM6IVxroLMb0ULTxLxcUkb5xvbSqN59w6TyZwc8updgJKEwL2FMeW
Kr94x9myQwixXTm8TJ37GWT5w2io+QybrT0O4d4cmQcYdjwc4f2hNPfY1Pc5XajGg79d5O8yCCIS
v5jil5AvItc5kHnxNHEEcrBS1lDdVUO7XYIL24USlgQalFlqr8Xsj/eG+VNuWy95ziBLIGJLnICN
b0wPy9QyaG21/mWm8rlsah08ExHNw0SmFKLPnv3LWvYQ3Srd2hZENmRRez87zj626zW8+yfKsxqk
aEirMMTzY4b2m9kONbsvoj7jkSaWKM6VHDn0ZgxjDA+q3Nh4Qhc3Ha8fBnHYnMupIVQhep1GN9rZ
cA3n9ZTk1p2ltF24ABpyg8DP2unhhaP/0Vom2xaAa/KvEgIvCRluh9s6K+NtQSZZFNO90iNU/GVS
Y0OKO8yKyxZINJkfUQu0PZfp2DuHgw43pqP7QgAXXOIeFFXFkD6LQP9b17YgU84OGa9KGyOjpv+Q
ZGm7muJp4S0y6OlIfccbVj0F+ezu65M3KuthBrgaKP2qyrGkzRQn2/k5SmJrgwN83nn6AUAWjQkQ
NoY+y9MQSYYptcDaj1bIMZp9LOnSjy0pcPZ8W4U5htsJK2lL6KirJrS1OVj/2UF3NVwDvblSA7Of
trZ1kphRQw7ds2mayZ6QvluECKPRYLhEUF/rfNSxGk1fEyTO4fa96p3a2U9OfbSAsNxXCdxKCKht
g1TRNS17Y9XqzfGq4QTM7Dh5bFc8WW378a2Q10YVn1qswkC8iUgqCD1fxc63SJdEY405XCIIOVqY
oCbMyZdgQ/A4he5HLHu5MyfT27SFutdBxp1yi6WsmNJXmZIhrHhDJX1ST/b7SFavTY3EmGDfl9yI
mWto5TkOaokIeITvB38vt5urSSnehVgKNiUZlibzQcuh0sT9TVjR29O3dehqG5egKU9ROdVQugYZ
fTkDwRki/AhSOjtBOkmfYmxTAM88m45+ziNhXQmFSmFj6RWS44qmWseul8Xfq6FJMVFRoIm31aLs
Tepu7zk1cE4T/ReGTaDANDFCas8Wh0gtp2drzDErurHCfNzqvifrY63lftm6r6XBdXjIxDbV6R2V
RYpSCPwtzl9x22AteNQYmg1x+5qPSbuKzAHd5JA6W4kwPz1CmGcLbQDvJXWUvhTJvE6R89WEdk4L
zQbgMfo0aQIviZFqNLHFAvOpzXOyguTPX3qnajzQA5aySJ9C35aYQ4cewIU9hUCCArZ6s5k+BICw
1lnHrJZPA+6aBLOfaS0QTCZG7KLp50Moj9l27E1h3+pOTb+r3aTaBCtv2I054yGXIYXJLhUJcz77
XLTgDAx7zmTvvq1OJBJAZFk6bmgFOXnQOFX52ouGvVka24gMAQQAkbqjp/AkMh3fRi52ICIXaXBD
D2Ts3tKuINzEcn2qebEipuUUTExrNZmjgqTdOCGWlvadzW7ooMu7QWMgRoJNEna7C/XQiXTCIaB1
+JKT3XD9ZPgmdWGtokBHVustftn2GXP3eDRgQl3dWEUBgb+cd/USBmnHMoL0N971vc7Om7D3q8BM
aIXW7hnaa4XwJbyeg6VY1jk4qUsR5LTXHOc5bEyP+a734TaQeyaVHHXR34LXu+YPn6/clg2bGFo8
7H0NOTd5S02Sz1vJO9TlLH5lgUoQTLcxoh7vTYW0ZOL91ZbPPUBPaurB0Qi87JtmB7QZhTomavEp
5j0TyCkrIFKL7QI/hwbD3GUEuNfxUVqKwYZMm+x6XPp8bSXOTfTRjfLQTCo9EhvL0eFajHWaEJcP
klaXbUU4mQytZ9y2gwnLKLkvM2QMYaQ+Iw1NRUNzoFZsejzm6qOl1pqDt78YeHcrmjObsEOwo2IG
3qJkcwFGHC/3NDY7rgIYoBsTnS56RLu2iV8pnU3lyWFpZeDxNhDFxQbR6Db0e2xIRrHvGvR1nTUX
7Lat1WCiJteCyt12aFwahI9A121MVc2PiaVXetF0yjtwWURU2IgYUR+RUR+swVwP5zaNdn0/X88w
yojqRvc3ztWRbMAWLgu5lGYQ+zIJ7lJQZ5hBjKO5jHekxcJk5e2zDSJfaNraHr7NYagdAII8A+JD
zNW3zhUvCsA6C/zOEsSdjoQo+YWE/FZ0GKUU2mkCP4IhFxtT4muYns3MxoqqzQvbCGVVy+Ug5Kgf
5lLbAAoiZ6kvvyHNqLTG+Jzrh8iIdX9Z9R0+UAymZJ+fjTjGG2zGdyXCjspAYVhN9a4lvBqYcvCg
EYZxNTMX5g/L9OxbZpubft6bLd4KYQLIwdtIx2RGbDFsC834wUL5Fc11vXIKdncFgZqcAfmasDwB
lQzkT2JkKwmazyeOjg2t6z0Wk+QktDlQHYaF4JRphLLYYM5yPsEToQlB+N61Grsde3jFQUUEOtm8
p0nyx0YoqmtygDeiTphzCBXdTfaHG95jcajoSV2FHixDZzDeNMUwZVimR9OLM7Bzyez2zdDY1oHI
D6yXoMRbigXroCl0HlkXvROYQTkFMyApIT4ZA2UVeRZ+W9cvnHI0mCBfU0RZr43ZQecxEZ5qdmEg
c9c+THt4mBtmGso+pw3RLzBRkPPpCMiG9Cty4uJ2RqpvlIzKymUfSzSArlPDVQPB7hgn3IEWyJjp
p2CO3QfZMBAZGF5NNL9CM9bPJMevS4mNqu2RaoJDh6Nrah9upUcf7G2+ZMAprduPBEvT1TTJWdKb
19ym9yJVSJV1U0II29HOlGM4bsI6frU0C13Wvhu4oMYWZt62o63G0nDKUbhMBb59ZUC+yuutDCli
HFgNjTlsuHQxmrAIowLbvCr0/iMwkmploBQHl22uJtjbuK77XWRl+mZ0Wd6KSX/PAu+pmBP8K9ll
sWL4FIzneMxeXb0dtrOdt6d6tFzmXUJf2zHxH55Xv/eDtV22GauFRulPtjUfPQ+IYkLdUs5Nsen1
4JqFLjm6ROddhVVBc8PVHytwdFcZJFaknpjiZPfCxSu+S0c1raTrPZBR4PnBHKD6r9sntyjWNpHH
BKvU2FJL88FSrH+FbjXrLKy2jtDEFo2qUWF/ClzihVKNHs/I2leMWgN1ZEmBbqwDGQb2zkF5YGZO
tw0ERaiLk9MkrHdFoYIfgSpJi0t88mz1+ogVxVXWXlhwpkVYrdIi8XYmtcUhLK3POBfeTZxUt7OG
qXMwzHHj5ez2ZhfHS15QyFu2bydyE9TapgfcT25woc4mwGv40Cz8K3aENdredJ07LVOH4BuQV9+d
iekB0rwbouS9qUrn1qUdza5hurJ759lDfJdj9cPzYk2wxMSPwuq2g+0SGjCLG6drvkIab37ZoJUY
KnPeeigx5opmfR1Qdi9d+1LLyw14LHLno9DZDcF0dqE2XwUOM1IZTBRyNcWBA5D3KhBoECaDFUOn
f0VuqoGUdRQrp+tew1A8J6Uj18QBMV6uihdjmvOdIdNjELQaLETsh2a3iCyVWhNCxFR3YCFdogpA
bt82Ap6iGcJDd8JIbtq3TnTHpp2YJs0Dpg67gVfQdi0XK9Guex0vDwFHLRjXgtn+TDti5Aq3SnQv
2yUGCRS1wbsqRu3T7uS92eby1RNorNykekvs8V1T4mw09olr7e3AJ/tcBRLEpZmtoqJFsdJyDuaZ
RRzJy8iueBc0cGQEaobilA4Y+ROk7/nA4q+wZXEhGa/Yj3B9tuvPLIT8F+su8uJyIe/86y+jqbkb
1GKoWlDEoyfL5Oby9LB23IlB9bKJ6IdpzcYfwO3lScvNr7tEVcBEuNz/+eXlx//l479+fO4bXtev
+47LhHHY6mL4wT8JwBt6809U8+Wry82F19z8QWm+3L08cPner7v/6nv/6ikBtBmA5XoT+FOKVdjL
x/wQpBV/zbT8iT+/vHz3cn82Rx4SObQPwysfLkjryw1HF47bX/fFHPzP/Qv8Gh9N/OLkswR1K1Yg
5lpjZdHKPGTpwip2hdovidxZNbm7YDSh5bhMT/O+lodIi+RhjgJ37bmUNJe7iuzlnw+ky1Mc22Ly
IMzdrx+4PO1yV9AU2tpDdLx8CziodRgNFydbp6UW/mW4PZfnXR653JR5wz/OpvM+iU2M23aBoStZ
XsblYWVIuS+Nz8kyJIJhr8fdaqMViKGIHSkcoGwttCKnZpgfZFyL64rpLwk0DyphQNM3U7OyQaUe
LjfGqBBERGR0oW+cUYhAnXFK9bUkdmM+XfK0Ejh7KRdwq2FiFrUt40IhVimwsV0s6oI8JkBRxeUA
X+5evpfnA9LtzmmaXQPTudR77A2XR/qw0Gcflv33bKAr/+vnsjbigkrewyEAjrZNL7/h8rurUCzk
EdEf+XPInP/j3/v5r1x+7c/nXB4aFZMUnRA7nILLWbe8qPSPV3a5e3ngT7/7//rwr99QuUm79bp2
/+u5f/o3y9jdxWlzzHQKYJhZLH9uDkhBegSIhN7DYCFcNHR8ds6kTimtZ3BS0DN6t2AYJmJal++p
pdc7pw6YCpTR3kmnYm8TPnIS3cBUKWWOr8JdH/XESmVE1KNbIXHIWoFYWQeeeO8b7YcNfP3Q1wzi
m4xSv6FyYccp2WVDKhC2TU+MmaURsPP0CnOEAAODqPfabcDsQxCN4beK9LrUe6QAK8/pwJLm1RrS
WU3zQ0UyaBX2NWYlhvV90SD8dNmLWCNQgxaGR5F/78NY+E2FBopagACT6bajRbfGLo+6yC4flc0A
oY4gg+goKXq6ZGuKbubdCr8iqZMhhFL9wXCKG8rbdjVmGkKEONllXIJJ59abK1XA4NHZl2lBjJzK
xc9VdreZXnIxi4PuPOoMljommLrJmK5b1OBZ6BE1Ok7rIMW0lQi0xHKuZk4toDgkxl7D/ZgQSrqV
aG5LZosQaKNgzlb5DLne1dWXDFPXnxMyqAxPP5bR0CE/hQoLhvUQuhhANMf7liKrVMxB1mEY4yDq
UPQULc178d51aUYsQvuhOZs0y0DTAg7EB5Xetkv4VSIrNNQRft0ANajBcO1oyTdHmu9G2mGeXbIG
rUnfSRvteFQiDChv+hS5oZPV33AZ5Ffk2JBhosLwqnbpk+ppLLkEtjNADtYHYZXjvnbYO4TMYFMg
uUdnEGfmBE2vHmuNulhnZ6oKGCYTGSwMg89Dqp8G0yXfkShGX7nltVCEtQ4yuBGG9VHUS9+WlyM4
hGmOGBAxkw5kYIExJg2KH04WH7NgwDge1uI6KuihcTmDKRQL3pPMOIdQRkytb1ZNSzugRgIzVaGx
KlL9RVPmdzsVJARiruBHr2kHcMJE8y0ptg+gmMdbeo9GSLGWShRgtnS8nQOPBr6vfhCWNuGaStO9
7rILKjxxdIKH1OrlncqMH9LAxR9nTyEFCo76At2u9dq3GrgUNX+LdiIEXa3NRrKz0kXXa6tPhoHL
xm8Qvluz11Nkbmdml/lVwqpm5vrMcIWa1SwYaSOBbQtHWzPGMvwydT7DvomeS9pbAaGw62iIN/UA
uC2gr7sJ8uCgpTHRJfmTUVvBvuYdEp4paHWW8kkv1SnLPTRwLouolQ/Y6iy5683I3akquG6juDlY
VsE6UuYHWgLXGiasse1f66x50ypeQV4hgs2Du6rUb9toZOvH+90Lv5eUgmY3fZEJKa6bGJ+A0dLC
E5GOmgYdVhojA09k8BLFiKrnQoOpE+UUnXiAVRRcl7NNr5fzA3qE+GS7hqJC2xceBt+wO1oo7AaM
PW0DUonlfGMO0PgqQSjymOT1R27TNmghJK5NG/iehb5Np7WH+CVtN85sDQ+5alAZJghleG8RMKtI
nKnpAfjpiG6n4qicOLx1Oq7JIWMhy4pDUjf1NzfxNNQwBfpLI32arLjbtinbcD1y5LmPgk9FC63T
JUgMA3nX2PG66i65jVUFPnA2cc8GHWf32PfIYqYrr6czJUNEU/0QbOQ8Gn7lqOGxKwfGlsNj3bYa
2tLou2F25qqmWbBREs3vSCA3NTy/lCkxGpducSISpLRq8Exnba7gnSz8+P6Gl2isjTZQKEZpfVhj
W28LGJWM8VHCjlN5LMJBgc5DTYqQYzsLIf0hwVQBDShPURrbrcz3hglYSJIAWWZUotG4kBCY3m2C
xFV7BRa8ntGFMax66sgooKNxN7TtvDJceh9TpWMv1ELrQMLRZwIp9QoiyteYgCQcCPejStOehVa3
vOsNHiQJKbNW01GTLsa2jkjBpKOFX5o0eExnwYAWmC3q8WFUBnpwK6ZbLNazUc1Hhbgmk2F+vYjM
OHKdso9PaTXnfpPnJ/qkN0K7CNBjyy8TMlem2mm2nUL/P4xzegDnH268uT1bYQycpuoD2gjjq5Oi
AcnG8Salb38YKgYruYuNa0xMTMOlt9fG9HVA8OqM42tmM0zX7OS6mwX66AmrhW1gYdIak9BcpPBT
P526JskO9WYa8rus0llTC++9Klqa+QqLr908p64Wo5mpHmyGWkQ5QRG1uTLnwvmyl1PVJmgXMsKp
GTiB6NlR7c3jR6DV50GbKqA5/PUJjnddw5Lt5liQ6+hR91qpI9UlxwVdTl4jRAjyA78uPww2cDvG
zNiglu9dHphd2Hi1Yz2WrQqPXiRfYgJYN0kD67hbCDbDcqMPKWaKsHiKBLzuKG+8w2SNL5EAVNEW
5nTQqfaQl3DTCBn6MkdOkKCDOqZ1oe9rb14bS/cwaI3tuES4aA6bg5p9pNuW+lZbIJ+XG+OPry53
f77E5QdaInQPhX/5Rq8MyrlxeeXuoD+KNAPy4wzamtQyH13kt3xUx6qYii3l40zDackHcA2XLxmk
k+ZrF+ZaBzO/GxtvW8BEzJtXM0T7r3voPC8l/eXGcjkUjOXmcjcSLh10NmxrSzXdIQ3eQiJr5p8v
ymzbYfbVRIb7coSnFtcDlaTzlc3ZwuaSoWZtgC4pl5vLV//wvd71uG7aGIyaJY4nWbZPkKEpaUOz
Q32ZynPYdWzoiuWz/HXTLjVqF8twpTFxXlk1w86dvpBZL4jUMA3ZsxTa9gLl7pdcl+QSrXS5Hy9Q
1rmmG+NlJmEzPWEZFxb5hcyaN/e9cvW97UAscpebOUPIK1SdrQZtWEhVSzpPV+E6a0p5HTklC4Rt
GIepK83D5atGI+2iGuySZgat2HBhxNamudRiki0H9y6v4fKVzVaXVE4kXFF8qmStH1Tr6gd07H1k
B3tZQzMxUkS/IYG7Bu1Ka9pH5j1jkfJQ6G69jRIXKFv7Og/Ueez18hVjg5qPsNTWQSiw7DiteagM
3Ty0ZgI+n2voEicJ7tFgqVzQybAuPaeAFgDxJgugKVQISiumdVNrGWQ1sZdhjnlbBUG81XOHw8lj
y+srEnZ+4eG7ZYehDwFi+tmkMfQ/mFzSYt11k9EQaRq3OBa9jn1JcEGD6lV5CHFJubnc0F/dl2rW
t+OSmzMvN5f3/3LXpKWY5TRzeLtDAHrLZ0Dl9vuNN8JQcdEKEBVLmoezJFUZkYmodNgSy1Lsagpe
bwEJ/zoAL3enBE95Oc0BSYTug2kOr1WFp66fF61kMiftJtLGDxN7POu+sx/G6vifudW3kaXEeDaA
Ec7enuYO8E2SFSx61sAnyftK/dR3cIdpb/NXxAYioU3oI6+G5+h7j/WHeCyPjKY0RKootZdaEOZy
QkG8wtHknKKn+RW82Nd4w8QieIoec7QeW2eCcLrKfwBRXE7KcUvbkwlihS+JUcB0ZVo+QxDo1vDn
UQmol2IBjoEg2bCozw/wpJsB0OuGrAGojlG/I1v2Rn2W3J2QDV6Rc1GCOGIG+Gpw+uprhDnqhX+K
NCa8+XFzpd1jRmNImOMGR3hDDPMH0ZiIlyuPH5qRM+A3Fke8UyrxqZybcYsjxLA2kfxEDAPetgI0
+qi/3gGw8uPbjnHcFTZjhBaPgk6p2GA7TxbQlHuaPsNb44Q6DXCBjz8WIgHhb/ZXxeUsW9kP9pc8
Gw/izTwED/TjqfVa7Fgm7N2rIDpRM7CsGK/Jt+km+Brxhn8bYGCrbXjS472FgZ9oeRZtm43kxqrX
gikWcvIT8Nm5YtN9VZLVhkVvPzOdYGp0yo7JB47LalUEvm5tyK68ZK+gt8DYC+ChE1d1zAhrhTwO
UNRwSyXGuoEk3rs7obbYjh8hWWj3BEhv1IRU/jTh83ZrLoY74hs850Fk2z/h2m+pSMKy+I+iy2/L
uFDtX38zXHju1IXL9/dff/0N4YkmNcoJ6bhIU3UpbR7/fL+Pkc789Tf9P6t6HJLM1DFqaodKIFnx
0x/iWO7SD6j+91BOM3QLGy24jZ31lG9pKzon93r+5AihrkWjly1sl8le6yRuUTbtRbZwUpNwG7n7
oLiF2TlUMFTXptgKz2DGTt2wNZD8vUA0QRn4PP+A7rfJN/krFI5rPKC76rm/S+7zx+pZ0XFYGevm
e3KAWPtC0DQGl21/zg5c+9FhahywGOt35nZiIrF17ljM0BrskM1gp0Y+jW/fxNg0bY1hZa05O1Zg
3lCWzhbuKPXsXINhHulmn+ze97rN96b/sh/zEzje6AfGBAwNzg8cUHJe2Ud2aWuAaa/JB2JI7Yu+
NfLX4YHBwmPNh47VBlYxj3BWw2sQyPqRku0xzAYnecchqxg/3iM2q4kHX7nncnPGKIFXl94wGSS8
bN9+dWKK7F32gVZ/I+7MZyiYG88Pv88fNsZucxs/Zgun0XhxTT8+dXttF22tM75Q641wUexTPtZ7
dQcGEMFz/q2ELILrBWWTj9wZcyTnqYMb4CPxV/G+IKE6uuIMm24WBMCjqa2+AyaLHZ/qYK1W8XoH
zBLYJxPsCAPhsVuMF0d8CuDUff2eYaUeUemcaJFDF1/oDRy2yPjO05oqYy3qHUSGPX9iuDFv9a88
39e78Z0tOC+VC/hWHurX6ei9sq/cUrltqM13AsfQegEtnF/lG0pCFKL+Idm6/r858he4/z8d+Lah
6Zbt2J5nWH9/4AOyb1F0GcPZcPsznqWIFJjF02Y+Od6LsShMr2JoXW/YZlA2YTR6wpHULsTvRav8
b14MQQj/9GJ0y0LxrFlkH/zjWSgTNdqN1w/n2KBXyP9K20eFP/EWgWjDYcP1Y43Pjrxk9lXhTaVu
Qga42Cyf8I/EN5eX818/Uxx+Xxbav/039z/LaqnsI/UPd//2WOb899/Lz/zxnL//ib9dx59N2ZY/
1P/6rO338kxYRPuPT/q738y//vurWzIm/u6Of8mbuOu+N9P997bL1OVVAEhcnvn/+uDvqRX/Ju+C
5hBpE//153/g9x9c/oK//rZ6z+IfZVPE73/OvPj5U39EXlh/oRzSHXIqLGIqLOe3PyIvDOsvFqst
uRa2ThPZcX+FXhh/0XTGcp6uke1kGiRb/Edbdir662+m8RdpmgQLuJrrmqRi6P8/oRcGf8/fHWi8
LDbITKgcUzMtwyJ448/LvUKxXdUdfahiMD1fZ2BeqdE69Vo1bikfe+h7I8oBi4KsjiVrdQOuRVdx
taUHCPiQoybXss8wL089KUVEaRXn2MZWGNHUMIqbXPPEIbCmt1i4GJ2bDJeHZ+0Y0T8NrjveFMk0
3njKtTd/+iB+P2L/fCGTy+n659N5eb81zyBhiHEtqQjLGfan65hVTFXqRV1/Dsmk2w5Axwxlfc5W
I3eRCotT6TikCdBz2xYNyKiOYo4d5KiDRbG+q2hRM4z9TWlX47WhZ+TndtBPXKO3r5u08rWh6W6d
mPGCZw0pEknmwI0bZNeBG3z16RDvtLG4L51Of3SYkK90A4JUkFT9MXbJA2Zf/EPR3Tw2tstFxVK+
oNG3R+KdHBmhJ8dUUWyMTutspylFijQiWjEjtO5CuLRLevOJ9FlE5Y7FwMPHtBDuC+xPD/ZcmbvC
AmwehjSY//f31OZY/af3lMXR9QyPIYdr/EM+ihU7kWt7kzqHMxLfHt0IEARS6EPlhI/9/yHszJYc
Rbqs+0SYAc54G5rnmKcbLCIzi3kGx+Hpe0FWd9Zf/dvXN1hIISEJCcf9nL3XRuNrVxMip8nizcZ4
EYsq+aSI99OzwnYX+7V5Yk2/zQJi2qXsxb4ru35TINy6qzFjq8Z+Iu0qfTTAZnCgzRefcisQdvs9
zDr4sBmiSFnJ4hQqquQom5kEg5ApYn14Tksu7pGTPCmC2gg4S0M4PxFiXxdV7NVSRrSr7aBZc9JR
rym97CbRsui97IB6zmaG0WSNLFyOpT/de5GTv46hvZYuPtCO1Chw6uVtJC3CrWLQrOPUYV+zH9MY
cXASdfmr2V1ru6/PgnT6JR3qz0b6sTqOIxfi//x9zNE3//o+XEtQ8TZdh3NY/PuS5Y5aOGhV1l4L
+zsNp/LkIQni0CXavokg2iSBGZ8kMfQXJbENpCAgnaCgUxuduroBrlDYsIwtuDodWQ2RRp7UGnWA
/vqf3+c8ZfznqegarsuSVPgmYwyb+Wf1j1PR1lVoVW1YoMPX2mOS2lCncxsa5RCv+9Hx/4+XMxk3
/9fr+bqJVsojJc71/nXqE988TnUTlVcaaEZ004xfdZeCddBMSLiNgUi5SzGPicl/qjmhAPHAmfb7
8oRMnKKqpT+6j2L0w9dO6PlBHwTDmfuNthEIcay9lhGCc6Qc1a4MyLho/dGlSssiqTJdAhX0wLn8
H8fv37MBjp6pm7ZJcJLjzFeT//cAuq6Io7DI46ttiU9yFKOTG/HjxyWEyyHCPRw6qb5xXdyiray0
s2AkOjUTOCgKe49xbOJX0aNNh+3vTjBpJ3feuF82qeX/IqDcPYiYU3A0Jkji+hSe1ITmu42ardkD
SZBo6zF0TkhceqgfQT3g82zyFUGIBuUsUjb1uLa2beNmV538IeRmifvmI0dfUQcbccFejaR3qSFk
Hm041OQUFhkCwCaFFSr6wE4VCeEQXzpf3xSGiW/GZY2qtf1fXatHV62BBh4YuJd6tJtnzwtQFo/p
RH0wg0pfIkmoLDSc//m42//7h+S58+WRzE3T4kIyn3//+OEiZCEqzg60OZalCxS+ZKI9Hzy7eUdU
ycCLZw7AnAeEKxp/poaX/KJJsTaTcviqU7iODSqUW6QlZM8MmtyB6A0ek1FTICt4LDw2JbTxJ02r
q5WKgzKd5DMpPYzPeH5uaTSOyLnh+DV2xkhUOKSZGIGLbZNcGI/OZ9P6m1FOLEHq8R5H1HCe5maV
bfnage7v00ARCLhOTSLz5Elc2ZhjNVuvtwVK531coFrWCgSpEymNllNk15CWnAyaD5mq6kaMZ/Nq
uQ/0K9Sb19rdBSjOfz7AJhmo/z5XqXEzIjDh9g2Lq8q8HP3HISbtM9abqBOXLg+IFzEyfI5eb5z0
Vul0HGJjl02Ot1/+sWyUFwTaSpsf01BIrbd/nmPQIKmminzW/9nNPx5iuwkC3mXnf/YmW5Ze0gVq
/3u/y7+DLOEl/vHIyaERT00KyqND/Wt5Ojih/EBQKTqu+Q39efTvl1zeYJTrrNYs6/X3fWJ5B39e
HC05X0bg9vqhjeCt/f8+059H/71fVk0hVrvf72F+xvLXn5dfbv5+T8ufv1+0r/Jbgq+ykYScdp5+
KudDtDwgIDYMhO58e/nPshmXw7/8aXHKpvU14hq/M+SsKWgR5ongFBumv6c4WbaQww2GPukjq0+o
xW47SXFtYB77Ku3prynrKPV3LyOaF1laxqFPxTmxpr901TlrOcbPXRp9ZapDx5SqbywD9jqZ+zgD
uacrpQgc1nEX9NCyWtjfWeuEOwRub6ivYfnb06Xo9U3cGIj0ivzEBR98nAEuMSm0jTADcRcFWEuq
DgxaCMGdtql5Nc2hXI3qYUAauQqpRMe4Fru5YTgEsI+nLpirVsjmPIsonwBWraerp6FgGO0l+8Dz
C6s9+cXsDIOjNglI2CRJseAfTOeNBMKrE/+sE3mVqZtcYgESKcQLkDrNvSHNWx/iu0uTAbFrVwDN
dLoR0IK2yzkNyDHy4p0pysdI9FyQyCHj9P20MsKHGoA4Y4UsEfOSLVpCbS2UcgmJJ7L0fd4VYtbc
8QD0oBFP0+pcpjWMpxhfu28Z75PCk++JYyrca4jz7aR1OnKcctx4tt/vGwctZ9GYZ7um8JSV6XuK
NypCWLkyMvWT9vmTaYFbKR3zMQmbi193HsEH+eMUWhxgDEq130Y7CuBaETzThg3WoYqRvNEd7glt
UqjusyIlSiaDk1jW4iaszxRqeVBWYteNNPEi1BJeC0NIc4qdFzqIAHRGRiSe2RgfGnxFtXNqIpgJ
XLFPdO2pTkegfBOvARUxL8xdvr1E/Yjr7DF3C+1iUheflaX7ykXeaWj67PVo15riB4ZyeVgFHTpn
EBGFtA8qCrGMIaFBTbM3EpvLe1Sf8S3snFEGh75Gw45qiCPdTag9VGLemW0UwgdJmN2AhzNT98XA
hEP/FBPTbDnKFHG0JipFd6JU6gldIbY2D40LiTofKGFOpvrLHdJjpl4tO/nplHgJVQNw1koei7DE
zG+7WLNnNcIAXqEe+k1iym/hRmeiprOVFj92cwNPoiQo6vRJwqtMKpRYFuQUYxix+WT7gBJUl9mv
ilDR21BhlYp6pM+tvG+Q+q07VnqTXj5FoqLZVzokTzQYlWwTw2QSU/lojeGCMHQrays8+pC2ZFI8
C1kB46Mq0pZ4bHrdAkMfZ7QSFZUkLGTJKpmyn5OF/dWscBGD4JwqSONVgW6xNuS1z7GQW4N+DkFC
VQ3lTH10rraJcNRxfST0EajJ1AuPgzFui8T9llp4Y8DKjl6bvo69lrKyq3AMktk1BuRa2al+zENz
tqBRpyEN9MEqA8WplWyi4Ct3NOqOTDa2ofIQj9sdgGYUxtibrvIZ1/9NDNFGZ0BEsVME+ItooLUe
uiBbJdd+7mzkvdWgI2mfa8l60JiMs4YD6U65nMqqqMAzGhbetfKFydY2SfyXwcE7UmTlmfZjfujM
+oPfUE1L1vP2KPCp7+a06OsBzt9U25imOX7KlsTaVADwrRLiDSp8HX/v2XPQWrtZbuBIsJ5MZqgQ
eYtiL3U4jKZWo632vV9DWyPLtNuCiBD3xHLo287yVTkf6dh2MDZ60DRi2BqjE75JF7ibBJJdTSiX
rGlnxwkGBw8aXkhhelTZOikR0OvjaJ3sgnEyY1U0JVbykFHkk8hY7lu8tEmDXrpJEP2nAkSNUwF4
D+DvBZ3vbyfZ3qmODKS+Sz9TiYuLA9mipQSO9hYR/KdS6G6NaxEJqNIGo3Z3He37stbMA2CH9i6p
nHYzTMoAw/LQTbhRxMiiscv9UzNW8O5hH446TExkTGKHYvvOrWtwIrdBQnImq9D1O/spxisXMh6u
ogYdLjpE2tZN/lQENOaDDtMK66J9kAXFzrA/e1+ezX423xfi2Ta9sxvwDaOOOHgywsQd+MTqxNOT
WZP5pjritM2S6CkpvjjBJFlisCkYOIEeQ7tJTXpuzKqnFH9YNYD2V2m4y8HUk0cCGLTB80YXPOEY
VK9QNR4BjU0fBTEbNP5ibEAJNAPhvDe1ukYMnVUOQj+YIStuta1nKkWf2x5ku4zA+BTijRUjyqae
iYJYgV2n5rDRY/8wEHu67oV4MrQsooBD8b4ytWg9lt1zrwnaEQaBYblWu1u/809dUNk7ChP3bqKe
cLHsyzK66DL4hbfol9Gj5Tak2tvTRP/QUO96QYI1OmHOOwu1SFxF9l2i+gtyOjofA2XlkHDGzi7e
nKZikOZHfidtsCu4etrIrg9Rfm79ZssAQ96v9WOI/f04BsY7+kuK8bo1nGToa9eiLfXV8ohls9yk
dRvedCdSpwDL2WZ52vx8gwPzwwt5bTlN2mOnwG9UMnN39HuT57jT/1r20Q7jBVlt/1ZzPd1auW7i
q3O126hlYGzmfRTeg8yz7ttJ0hi7gRFdFYE0Z0AgwVr4jfYhc/xF89t2pxw4K9dwzPOqPLAUy3d9
PpSnZI6inNzsi3z35qeZGycnbrt3zTIQnpsaLDrTHy6aDqjW1/v8U3PC7fJQDj2thTSkPBLJkdXb
kB6iaWoemtlP83tv8pLAZPlhuhqaKQJ1b3qB7d5DzLk1KLW8BJX/bs+vq/dkv2DuxoSLZ03pYXQe
MD9fwpRLRmX54+eEw3kwnPqnchHcjX3dPzHlOSlWzZsxkD7GH8N40HsElMvDdOtNWJX1PbYa0Gr8
tLcxVMbRbjsaJHoTv7qm97o80p6sa5JjQu5DT9FWUNYp19rwGmE7tQq0BlL7LPKShA+7IRRq7h46
Innym0bbmeNo7t3O0R6s2gRnMn+WmaTQ6Mj9VOlbq2byolvvlv7RGYN0K4mmZwXvPS8HyMjqey5X
9VtmkxXPeTCc6rRurjYCzHWpm81XidN6eWjlgG8jj9p+rNIgIxvXkvuij+vHTHR8s/ML+8x2vcgL
vjQ79lcevrirj8DqpGmZtqm90n4N/OhpeWjYh/RF5rJBrSP+quzylPO7uzYiRwfl9NZXl/l/H0hP
m12/hXw0gqndeyGMe2PodOAlGMCXvQ2SMJXeI3EyZB92C1e1N8bq3Oo1XZ9RjasIf8GPAQrzlJlf
MkC2X6NYPZdZ2V1NqoO/H1Bop0ZY2XcS0/vStCY4S02LriPvcRWMoiBAhPXlYCAgw9dhWUN5Ga1B
XGRJ3OLyEvmKAN3sh+4AQ828broEiAYuQ+/k6zoZ3W84A7/fCogdBn7Xv3hIXi9GhUo1L4Hvuq3I
yBvZL49iymevOl7rWipNnJcH6H7ifY3a4/J+kCuA4Rxj/ZpmVndGvSPWwzS1X1JS95s/cx5NkKZL
P7iiskrOeu36xGPY3qfLl7U8gjoEwXZeXt8YPAE4jCaCS2AFn61C/TZ/atsf0BjEABcyltOnzgf2
HTHifUT8Kpd9tE1IcIooovvQw5KWz0PTvLj/cOKSh/I+po6vx/SD9j4NhYcUhBy00cqij2Lst8ur
BMg9wYI5+xiJLGuDejrKuPA3/JjG90RZu2U/nWYTOOs66YM9NvURPQ0eGUdL3lF2H5b9YAWhp580
6qE1tfA4ehMIUxg3b0wPjssj0hDDRMwp8TDVlXUwc12RRYibz3TL19IIV7aa1Ffspf7a1sf4VNul
+WjX+g/IKeqLk0enHuAENy9itq9HlDTc+Qm6mZ2pS9ovmSmCve6wsIEaMnwaGPnnJwLNUJuOusaR
63m2EXqEFNUrXpZ/ViWRkPFYOdfB9rqrqmyiUOe9ogJ6HAa9f06a1kHFkiFMS+Pxi2Qfk7Hwq1NN
jhAhKg8+pIYXkwLf8vZ1p8M7Nebigp1b3QwIQwiY2KHEo90hM3vqWyGOcQl+ZLm/iObMyQ7hxlgy
OymSbj8o8AWTCyVnfv+lgPAyhKNxTrpY3Nu0y37vEf0/vHJ3ySJxSAkcGauXXTqBvzaxyiF96Ixd
oTXTTvcdQv1ia73sUiq6hR7itZOmN8FDNyJH9h0WaRp2xfuqAHtSt7VxX7WxAEAxaKvlsysg7ZR5
pteysFmfGcrdJsqfPirijYG9TBDRmP84FopyVTXmMU4AN/Se9vH7XZn80IIYBaWOpeHiafQFln8g
8b2moVu8yMkhFtdHNW2qPsXoh+2QA9BPA1j1NrYPUVYC4weRcY7N8vH30Wn7AkR/1TKWB+7Vjlr0
J/Pxboz+ZaAw+uQaQ3ZUIht+f4GZdjK50H96Yd1vhSj4ycB6ePGamOUpXzAYBDIP559YHw7BbfnZ
jVjvP81kp5vRDyW5dKMWVkffMpuNYErQBZ57V1ZEtnZ9Vh2axPnUjKTaA/+qL2VEL9QoBOF+Vule
qtQhSNodiZaRkqtq/+jrNqEYLmEJA4gjGD0wVfU5ZtqH387Mz7slHej1rrEuJdmyulehf2MFyyXm
2xlT7d6MLbDEg2MT1jtYa1/BI6P98ul6Fe0ZAxQVrWSo+55/iBPcVHlQC2h13r4pWAPGUN0urpjT
0KweSmVM420yJWoO65Myxj5LPPu1N6NwZZoSEoPTmdvI5RzF5Kw2kURUN3VpfQpqt/q9CXMT7CX1
pPlLI5XRi/Ec/TEm9RJasiL33JsFjX/u//fj/riUxCww/H2ztyK4I9Npedqyg+X+f/ia/tzJMO6v
MKVZ2IwTOvqthXAtlRjTrQo8uQZjZPLa8cK+ypVy0JXLtHgtXPK14pgVEG7saVd63Wscved0uJgQ
59jQHFkd296CPTdv0l5nrltJ5vwgAkjkbSG1dxhD0NCtbW9CxMAhwtX65XaolDSQQseygX4+WWW1
kX2G7stTycaTpOf2zu8HyFn8mJZdd8znzfJXetIpTu2FMp/SDIdGG7XHTv9VLrmCS+Lgshl9nN/Y
paEoDEA9oKlGfU4USy3f4xZtJ5FQSKDBXrrtsLHs+pa74uyGTbtbDg9nWUukHdqJMkUx42gsGJJa
Ajbhw1EdrY549HK9YuQYygl03nc6K0Y1Virbwo1fDAkQsG27Zz1BiNGmPKEbGo4VXhL0kZ1xjo1S
2y73Lf8tWqbojkAj348QdOGNIsUE9FgQbMpKvMKcvLyxSCT+uqxminqW8xVOiRbype2Yjj23KXeL
VruPcvzFpSmvFri0vGdp6UJWN4q8PXpe3x4rcFbHMuTCWxY6cg6nBy2URuDfREtEy/z7+L13u0Fy
udzOY3I8E0VkGZK5gxEk+5aW4X4yerikDFW0WOAcTXSt1w4AoXUSk9xrT662ciRyPtk1D4CzehJO
aaQmPbBus3XPDqwf6M+pS7xZQzqUrJAxTc3wGlvx1sXcui9D3z+yWLQ6O8Z1ljRHw9ebYyMVRUhJ
lBAibBhzuTMcq6pk/E3AxhqzZFBTwQ/Efj8hyuSAAJuU9pq4WrKoQEw7t2yqIQSr4VXOJ6du47hr
Z5/U8lez+BabmXLXRRZI99SZ9kUjXqfYdy5Bdna83r3XSjDBk4nCqUgq79Dz1Es7YOsjO5l41Vpj
nT5bshOXCPPYQIwfuM0enexABKnprEyZjjvbkP4GaWYPo5C4inCSr53dIxVPRHYqWqt6nMYacsUY
OhfbKSEXCMRbYx/hlkXtuQ3KQBxlbyCfU2QJjLjhYxWwNObSAHUFGRdqguLm9fa2qCkQh+Su6RVy
Nn18Dq0huE9LUPkiy8qNrWfTo4Zl5Y7XqY5NT802hQ9zNEY6HIldT6i5DGNf5Zl5jCz/MnaVi8Un
YDhZZLl9jXetFekpmbWxyyZX4t5vdVI8SvPszQNYlDDc/dmkGkjHofQbPo72I0zjF93HIMYELDhq
Zf/qRGAHU0WzgYKIiwr/qGuc8q78tL3U2I7KvI+EWR/dliCN3EOgKVjobGpm/pzXAH2HKOUAmUaz
w3J3zrvRPP7ZlA4aASy8CmNl+R1EOXyPEjN55JCNOn+IYRYdKwmeCbV9BLkl6Y/LhpJTf4yxH4PR
ObScoMeuS25xkdnbzFQ4Fua7iv/5S/oJOgyIChMeYqqKaiQjweA0jOcNZDfyLlz1Hqb0xKnW3OcG
KK7WCiugJgHsMgyCkK2X3zkRiQ2joQZn6mhruK7CibARLx1PNgTYNCl9sM5g2NxZ9FxnSOCXzXJT
R8MCY3T+jz5HvZVDeRjmT7JscqHZ6wD7BcUubCXTvMHzRoR4gVrQ0LF4FVN5LaX+7DcMhFHAW1g2
HvC033/Bd/r7L3YmSOijl58mHQJfxxiOy1+WCv55c/mHXrkAwx3MBTXq3mUjfLjZaZ2/hJaZbCPD
B8o+b3DAtseAGdvvm8t9XkqEUxKF1kqr2+YYCImvM8lbooRcFNnCeYGONdEChUbszU9NTYaSSEyw
4/MaEJvlqsMkWUkaVXUyfC+r7lQe5mu6bpRGPcZ2Ux8oQ9MCNYHTl6+WnCjUWPpD0EHJy7FtngaD
XI1uZLwI5x6s1uHXzJq5UcqxWjYOs/W7UicJYTkQfZ76FPF9qpTzr2L5JOAYsl3Ach3PUSG8fqvi
9EvvIfXb5MDXI4yGfh6nlmGr5+xcl9QMaYQE95TXAHZPItuE0aCOuG3VEaFLQDdgAEU8+foxSfLw
kKJGY4nEoJ27nGpE55Jgudz2CTgNgz47mENSrHWqamCOxSqv/erYN8UmEzBtqRXwY+9NrLOZGxbb
KOiBXqPFH+dzZRkOlr/+dV/o8EP0u5qOK78LGKr+pkJtcEmmPNlkETSKFBzomV4hsFdc7IRXedA9
dGCQbq53dHdZjJml9ZwWab3VVeLdFMzWnmXuFz2YHBcy6nofTzPfRgCZuNbONT3pCy7InhJwyP0i
3DvulJ4FKp5jQEhYrKL608/NS0yL9Tm3G3XypCAq5imyffVYtJN/LdAYlEKTx8SnISgieksWLXGy
KA1iXeJwvA11NRL4oBXAFvCpgGlxyK0yASOhSoioxZr22ZjjmVMnus+HlFyC0syBQOchJeVkXq7g
z0LxMjyYVHhJq8J2KrNheHBtm2WUoQf7yBm35qSh1SUyZHQccR/gx0MlTeumAZDtUnx5N3yrA5Uz
j9YJNmg7lenZQCeGgpnMEsfM0rNbwYTuI89cyzz0nzOZ/Gxgu1yWW9TimQKWDCpZ4qer1retN1VY
q1Fzjc/e0pyNsAzUF2Yevymr3iz3u5Wki2BGeC1E2rw2eYMUNbEf/aH8aMYQa2EqqCnVnbM3YQjf
mZP9XOl2A8TfMQ5VTHBTHxbtW2lM9lqFBU2h+b8e8OXaBikgKmLl2jwEGJTBTjvoJfNoV47Nm+sE
R6bz/ndtwT9yBIy9HNW+rncRpZxtnA/qsbumTtLelo1o8fyYTGEPSY3ZDOuF8dVpDeKB3H4O+6Bn
YcDEo7UznLu021l7vNad5r0KjKH7YkgvNFL6jVZG5n04/zXGWLeiWJX7xkL2T6s+PWJWHh+irNFW
pu0QcjXBFEf71XGo2xpPb4LzF0P72qgIYXInRqCsH5sDFndz3xbZr7zpdZK2qurVlym9jbil2GZN
BE4KRGeeZ0lCB2Dh6lwrv2X45KdyH1ZCf4XfdWxVSpKOE9bPLqilQ6Fmi6n9RD1Zv2Jet3kT5Ksl
hqPQyLUTsj/VXaIsUxsnzcgFAkaHw6prH5o670/KKINfIgWY27ZIiTZG2x+Gpq5eGxocxHVnN2tK
EH0pcXXgt9OZmqPqRPdMilfmYtwHX5scGtW3N7iET8AAckLGOuAR85keO56AkY4pnFbXyHP41rjU
FY9ZkfUXYTaX5ZbhItrDfkfnxoWeL7DFCjict72mMusN0OSumcr8e/CpswGcDa9AGz9qVY1n2qLU
vm0YT65nmw/o682HSU5nhLw+3gYLGiurvpVZ8yPzk6y7R/u06pFW3BlNM6zjwCEhAK/0QUZ02wKY
50GJWARzVg6sirlnIAvxjnsLPqRCsj3DbTz4nlqAUbsp+g90V85ata19DPywfPZ9yhZO7X2GcymB
UmV1pkEEGx+X67bCzEvrYxxJN3E23hRNH5BjUERlhG2EHnblSi/brWaNsAxyElH6eop/qDBee5Xr
/NKgsqZbTQ7hjumZdyyrDs4WBS4EkICyPazxQ6/7D/1IOpGt3gw/FC81/mEaiFwIzEg3X+yg/vvm
8l86nDRJbaaKJSDaJ0cxOKvRerdEi4s9CJGszDfrRr3LxkBxZw5/tbY+YTSFgi/97DYiBjjhSWWC
a1EBth3gSVQtwW4T2f4tYrKj5vKu7vzwc9r3SDyiZyugEUCXZNyHuuc+TgaeWhiI9Z0lpuG52Nl2
aP2ld/K7pJn8VhQjWFFN5bcsZJYU+8VMvozp44xp8j7EzRZtYvJixepDT0ssLir1vszWe6g9s/6F
s4vWDATLOYmL4g/cwRZXjF1Bj0PcRonUTgOITGF7HF3HeQ4mrCYJM4Kd5k4mLE/N2Aglh1ucGR9Z
HE4Ha2q7iwV60XCS6hVyupsn1ot04C3lnPOFsLpbrOHW1Ea8afyIINHYWHAaPYWU1vYd3kTHPlWy
eyrr7NmoBTEgYvrMzBLyq2eyrmm7+LHVWmPd9FIjGLSSbzznPW0sqNs1J0ZDq3hVY4JbjR31rRGi
POeo5b1NIKzv8BSnrXDeBR3+vDioWjduom53WRhhLbZgk8Hq2AtKSXvKTPHKdgZrX8hCn6+v5UbD
y7eJTOoyIsjaG11hFoyScGkrxcNbFqb71IwWIT2QhXAeElxj2aV77NI+PFA9mnYisy9JqkcfmBEh
lWfad2Ro9OgSTGsiHOeoA6350aqflhrowQ6iuggs/Kuikca1TfpXpQER9MrcPid9+9k0RvME82iG
wFLfdLzG/vI+FGC2XdvZxvNgmNnJ73LjseDiecdoCkKrKcQLmMqvBE6zFpV4iB3H3ACPDqFxEwDZ
Jtgp2onCnFfW3UHaAqhs47M66zzgHBo4OFMPxzNSGeoKcenu6H6VF6uHAGpb2iVBpL2hX1w9Vo1o
trBWzdXf32CHI0uE5jP8KLLt/LT9auNkixpZ29lDlB28cj4quniq01gc9DSrTlVAH9cw2rWQtnqM
JkXOVCd3yy3bkbNHLGkvQCuRgExACWhurW03Fj/TCcarjckp59vfhG1MUEbrfg1IYkk2YyqGyySq
r11HI6Oup5dWIbwwiIT88OVLESXj2Rm8EUFlq10AieWncWxnKZF+avPpvzdNuQOL9ItOxv2QBAgL
NcHUIp7UCZ7tOYuM5CXWRvekzcjsCF7UbUx7/8ZZScJDZwDIR7P1S9mkXiYRFFLaVMlTlh+apvWO
zei4x1DXnloR8ivEss3V3JyuYCgvhc1SrIUktyJoIdqmUPG2ZgTWcVlMt3nfnYIMZ8/Q+k+ZAT1Q
xhjVcmQPyvHbK0OUW3rXbJgDg+ZPiP6JOM3ZDFUPgBVfcn3sLxQvvGvbAabVamm/NlG0y31Mgiow
IM4PVgWhtsUBV/Dczq79I7t7SfXhLWZR9WqqEIbUQB5SUFcfc+fxK47qYm0lg7MZ25EZGizdLZ8m
u1jVQLYf9YWjNozdzq6KH1R4b10Wmw9DGnrblPLYumoTfdd7hMLagwOF0GmPhVW3r45OLT2EvprP
p4lsi/LOjGv1ADr0W69yZ17CDw9I7POTxdR+FUQGpA4IoZ2kwJuK4CUUCnUROtYfwTyj1NQeRysQ
B5JjSu9BCOyEjZQShBsB5TCSyAhMyW8fjfh+knP/PtDWugn7VwvwNLVlzKUuoKI0gSYRjH9AXtLk
bLfiyXLpsjixNt1MLc7WAyLsfeirgHCHcEULv/3KB5pAfZP/RY2Grprh5ufBY7YEiPix9ipAn1ZS
kmxJDHghGLAnx85OVk7yTS9C96DpGfnIHukuwdAjF5u0YcKvo8TeInalcsvszS50SizU64uONB6K
uf63zsVCj8L8qXKTW+O2+tqSDjwzU3S7yo3kaSzj8JQbAL4hLDQ3s6eX5ciPvKxDmrd5dlKusWv9
jmsY/Hg7dAfeMC7chgwyo2ovcSI2mY7jBAysLO7NxO5XvAX6TwZLIT42b0q8hN0E2LUIH2DeGhve
Oom4AcNXXif6Iydwo+7Sjs4o6dYgNJvzIhXPi6jZaHGbrp1JGowrUbCLKl3uuH4gi+rN5iTqjmCB
mKt82YyHEAE+mDkdiLhvZhud/IBVyn9OjaeaE2vlq+agyQq64UVB16zTXhyYmxTAhyEkTkkkTkyz
uLq1H1FXQ37uQcbqqXYBjJRevRTKiwZT/0LlC+ZKpkdnyC87aPftyYiDg6Hn2n0QTsadkpzKGdWw
t4YgsKToX7uQ/Mg4v3aeyK5aPRmHzo7ul7vy1EBOm5sr6KbjtTLT5zDW3Wepd+AHDP9Nxo3zENdv
gI0VpZPHJCbWS3NqcydV2W4qi0RAADIn19jD9+SEgZQgRVPsQo2pTm7vTNoVn4J0i7uktD9tgO2P
ScVo3+a5860TLoR9OXxKR2KsRIeNJow/0UT62xo4zb4LO/XWoUtKCuWv8twCVKRZJFfa/GBpf+w9
P4T1Xtohpb9c1KhdiieOBkWppotOKGHuwvG76+flrvhUoYGrTwXBfph8dYzj9DxK5jllQ7Amc5nm
q0NWLHUSNOzUNU99pCaMHxyJZOzVG8YT8vzQU9BgctUbcxaElEHz2FuCXLQwfWANUayHovFJinea
vU0BY64dhJdlEyvBfqElrn342Y3Vuc/LJqW0O5pkZcS5ehtyxFB1Eia7WJD7FDo+FhxNJ6ygJzAu
4HJsFShgDFCh+6yLdKgDA3F1eVt9Uqm670TwrtmQVdxWMrViKEh6lq9e72XX4tMcGe6SPoyRU3kk
MNLOQZCS4SzOZLYbc9J7NNo+z91Eo8ZnJSCB7HCVMq4BpBUq9oBbRZw/a35annSqtUmIdBum4C8/
1cZjDDp95VVNdTI1gGNxqKMhHyxx6BDtFZ3xX+ydx3bjyLZt/+X2UQM+gMbt0IsUZVJK28FIJ3jv
8fV3RjArqdKrc2qc1z4NYQCgEQ0IROy91lzGeW4lui4TNWMTjYhPZqcck8zbpjF77F27OyeDfxu6
U8SUskRkltNw1hC1CIE2u6vq/Ai9E74UP7R0sI52GjO69uhRUcT033ktmYNZ+KW1hP+hLwWJTQxH
0IiWwYdlcordByb5Be6WrLhHYLIdhDneRntDL0NchXX63onizWDo47kG00nCTmvcN6Etbmqv+GQ0
kXGPjuWEba++sXq3eC8K41hMdUJDBvNnPENPD7wkJl7l2BH06JnBcz3O47MJydds0h/0sch8c8KW
RGktp7/nB5spADqdg0rG7JPUZzHSeNXb0UKb1dOC0DuSeFsRH1Ko6StOHtmh6/yGAQYLFzrtqrOm
E86g/BbEa3JgDGScJslZzEuH9vCoO89Rh2mysPOvPi5pGUMViyZ8gtqYkQyXlp+LKqSBI5yfFm12
t/CJ3rQI6Bwdf18XXnLMndI4U6bSzzmtljNyvO44NtptV9TbgrLUZzEgrAXvG5/KMPjYURM+0MGj
3Mf0nZrzQ9xgY6qt/DnozP7RApHi5CQAmYxDc73Rv/YaeTiZRs+4N3TEbXRNbxz4Bsixc+uD7lnx
Lp41yv+pY34wXeQC0yyypzEHeFR67Y94yd6LCpnO0McL01c4pDS1QbCPdJLN4LY1Bu8JdM45gllJ
0QoeIzB1cL/zAUI5XhiKHozeYGfvTKo699Ogh8wJ2o9uW9r3alcUtd62KIfq4FQlNUOumlmsB1su
qzhjKwKaB2SWt7PpfLcpaa3LXvuYA8g5Bn09PsR2OD0YTgVoBgsgnZseERHd5MTx0P1PevaBGd8d
VqUaWnefHujHQBpAeHlIXNOi8hG6t4lZ3wskEJ1nhucRu9a7jnoGjkbtvei73dISAI41DSSxZoFo
6uMTAufqnevwYyq0ckPCiUNpi2R7baY4WVBUPXhG5O/xNpobLSvfm0vGj2/JH2C0gA+zfc6xnvHe
jeP6EIaAZ0ajRMswV9CCiXb3mzjYlsESnjPb/7WIfVAwabHkOeep6msOXuukFhqZXGRgVQMlFz/b
IMemjFDWT4j9jUfRl+lBj/GVVyFJIWTKxTUCCFi+y+TZj3NC76DpcJKzqEkw0WwUSKJ2Nx1d1Y1h
nAhfSj8bMErhfRvw3eblFyokra0EFacGKskl09DKk+JAL9rYZh6Y52aqzPu4Ac2J2687DBplw3nU
Rgz+4JkaKqkYeAoPuErk7Yy4fupd4Z0oaXsnPyQ1oE1It9ZccGlL2pa3sVYsT23ybMvzbkhcwn7I
x+YZaQgT+bYzAaW0P3IXmYk9R8umgphxdDLEGq7X5gdU6ke4G6hgiq9tkIfneVBi0Lm/H2N+mIH+
3hr67hyAt9mmtandaEb4bl40cTeVvfs8d/zeY4xil3n1EEG1oyNNjRoNXNd88eth+Uz+GkcwhPKd
2kQgcusCK9ImSgQrvSyiozkZ9n1lzTXy0sVeF071yWo762Ecf4yj0T8sbYiVoUQN1FOCPTOX3KUG
4BHGnBmzUxh9HuoSx46Cj4k9Dbt01PUbM+4f+KHRyTehawQ9elG3CQRwUA7VqKzAKoHNHMkt2QaD
bGDHgX2a1GK6o+pTHztaq0TbI+c5oLc9uqmp3+Vj3G2asfiQm0RQIDS2Prv1csgXyyV5G+NAWd6U
peX+sEFvr6Y+mQh5qom6KP3DGOvIbcs0eU870L+LpZzcs5qj0zC29mzffleAtqgaanqpFZEURzMV
dIgIErSQVkU6FNQXAFTFD+KumPLE7V2WjDb5yhFp2RRUjoIgC8s2/XfopsnDSiP7oDYRew0bgTX3
YfGM26kq0KwNcKJSj9+Kpeln1Mzllkqpux7mTD+X+qCfM8i/kFK4JBpW2D5N/edcM+N3pmjbp5Ih
shaanwtX19/HLh9FqBW/1tQ+iHqAsnMoEZ2GfBLT1ZOV+WfKKMPnZabEVc2kxkGLhmTcAIcLS04Z
BhokzKjEgYpw/kJh9Mkam+kphg1EGZ04adNFsNyPhNE4LfGoSQZSeGkH572tAGAAQT/xlmiMxUn5
te+893BpHmN+6vvIWagv6t1Dv2A/oc3CtL0LyM9yosn7Jl2yZiJQaEdhdpPpaJ70AvEO1bjg2W7R
TpsRGJsom+4sHbNZFLfSOVBmAHL65gj3IDimu8yyx9skGwpSWfrgKwQ1tPGVS/qbI3Zl5/4YBZVf
o89QvpgIsOpMB4+q4zHRlyL9jHDxY0hz8lQsPMXIbPzG7ZAnlL4WPnL+RG6fYuMDIklMR0WrIKun
6EktoH9hv1l8cTTHHGKKAHY1ViK+VYu4p8FRR9ZXVcGN0FkaWhhuqr7/aXKKvKnDB7LNjEOqTf0h
of5KP30g3MClzWxp2rak04a82sAFGdeQLRYj36PEqiE95jR1h26gn5VqTPBsCtud6PZ6olF/sjVn
D+bKOziUfddpQxuvjnymQHQmD943PGg+qRBiWbdwRve0A1py4SHGlA4FZcM6ObI8XNujuVLOuP8S
F/6BuCBcC/fwvyEuoFNtvv4oX/MWLo/5k7egg06wLToxjoVVFurYlbeg+3/o/NgF8kr6fr7OfypK
5jv/+z+2AW+B0gCP1H1pbH/FW3D/wJpo+p5LA4zEE93/T3gLvIw3hkdPeJ7A7SiooDqcMKXn9JXh
Uc+ZLAfaosHYjRA+hpzERxmm6fxeu+yrZBAj6UyIe0a1ru71/9w2BbjmmC4TCiaf5fp8alMtSgPN
gumF4y4c/QfKo8wLWiYW0SA6pjhAt1KFBG7bdiK/yIvXaiced6C+clEhp8cIoe7UFMg0pf8dFLF8
aCYX17u+errrfa43q7UJ/cOq6cfPAATQff3+N2/+66gUZNeb1dqb+1xeWasJfZX7RGJd71MY7Ued
WdNWy7qbSjTDXoWq4mFujrqNXXpNNZ4AabVXLYTb/mU7LZ3mkuS6wMU0mJ/cqEerO2dYoo/Gs1q/
3vH6ZNd7Xu4u/+2rf/B3N7/ZFxalt4OoeZaGit7Vq0sqbCafST0niRpnRCokoUuu22RJMvdVlJbI
nddNk7IgvWQaaZedvaW7q8VvgYfJz//6Lb75UtVmob5/L4QzT5EUSrorUx1VkKvKgU1sqEHlJOIt
sgiOWnUQlnkVrRuj0i93VPvUQy6PU4c0xg5rZ3TGnTpOZ7VP3Qz89FRbEcVBmRabQdgnrbwDdCQ3
X93PHO0HtxfjTt1wPfjV5uVJ5a+CRITJ0O6U8MSGMctPiprpRYgSjwapxNnXQspt5pBwylXeQu1O
5UKJatSmLeULFJxLQPOoaCjsRc1BrXY0SMuwpp4f5cWm8wqqZhJKqBZ9i0hK5zvbGEEfHyDzbtX+
+Pc99DTYA7DU9yiDCF+UwDn64QlpXL+3raaknOcWn80JXZ9auA4fhFqzgLseDblQm9kyf1zmysPQ
yT08IkdpaduHyZFyTJQsLL04GhDxCdJdUaIpcUcoOpxur1at+HFy0A0x4q83aZlxq9JR5WpViatG
YgpunPzBDX2HqpR+Vm+sgKbHuUK+Pc/pUQ1mwMPXqPIxW5rCzO81Ea5FkriHxJ4x+19fvjASqM9A
kleuPHYr+fYVaV5tqoVizKs1jHNnr2X64UjlTicqJknmYtNe1OVnREWMqd/c0m7nU0ADWPNqWFP/
Te81AvZsAbi5gcsh4RwJ9iE6BnO9nUYR5yu7n8ZjGNesYhLEy5ZiaMxSUxzR2It1FQPBnJm7QAGT
r5UpAYk5UcIRWuKBh+XNi1Lfia016x6c50HtUt/Q9bsKdnTU+PEFCyf5NMs/VG0RgkeRm4Ra1sc5
KbV1Q+wwkkfMonEQ3ighlxR3+VMd7kZ7QV9QDrBqEfWo29SazUTVtDNp+0SApEG8vKiY/Anz00rp
lmpiHbaG1f/wUIYS8hwJficw1znw5KraJpXkyfBSUL0DulttsAh1VqsBJrejWmOKFnMwhbdKgmMU
BTqqLpz4YKRWj0o6CiuUnSsXqhxilfCTktTNUlen1q6b3uJXW3uJXtSuvg8/e8PkbqOy55AQGioa
0kWCnRUuZ6IFu6PaFYWduY/d8kCz9WNlZ5zvf79Zj4kvb/b39qTTlTInrdpc3+HlbVoRIa1uO9fH
qjPMG4pGYcobvL5Ltaneb2VX9dEeBmz/TbCnGUtyhD3EgNJ55+rtCiVvuoic1I4SGJxL8M6BDKvy
2E/AZnozSbevjld1dJRp6wMYmKWwVl78L79gedj60hkeWSRCqh+1XNh2fsdI1dmZDeTORMoSr4sQ
8PBaOECz1bdSevW4q3VCtH7LDDGOESigpJM6PBMcwmzTv5PzYpJ0cXFzxe+l+EstdA99plbXRLvG
cMvdwfI3ldlVGyGPeVeK7HJBmGiS0ydpSCE6qn1BMX8h5CChaomoTC3g+5D3W6LSHKMcnsLidAzK
uaZNOJ2Pak146ABJp26mm0Y8YWDG41Z47rqsF/TEeT5xOEhxpi8XpB4TxalP+TbUDa7fSmynDvDL
ti1hqIWPTCAKCc+hCvvrAG/kF6kWy+yxs54BkZi176zDRRjwmgWiczJhOLtoOmRPOvp+V8ZvlWdX
IVrXuMYWq3u/9YwYMT61FrUIQ+Mj4lD4G6Uk+v4m916hvWqf2iyXgjgHtap2qodcN9U+Kwkj3HDu
SW3ZXKGpB8mnvqyqva+e57LqGaNUjc0HbOzarmnrW1NKtKeZM4PZTs6N3j6WpjtserpYG9tIrQ1W
a9JqHNRnY0GgtVlxnGVyKNnJxPrWKDhr2HLnZVXdzknlHl8tVNKscVcq1GGUF5lGJUuoVbVTLbC6
/Mqz0JBfcNGQh9v1MWpzeLR61NjXR6q9anN25TUrNRdJCHUrhiZyO5ZPcn2mKMBrbcYOgBgGKDhT
5c2lGs+oVapBv5IrVEqF2nyViPGvb0b4wv9R2RnqTpdUjetzqqe7bl5ufvN0ifqVqTuRX1Huu746
Xu/y6lVe7nh5DlFjEggDz4RDwEW/nORFr5WCf7UdmPZA4C9BUmqfWvTy1uvm4nF1UndWa9fHqk1Y
v9Exc0hS4l52KLiwqlUd7zjTYPlUmi0vt2r1svf6PNd/xRVRX4dZRs/89/9TD/m7O796xuvNb16i
evCr55fPqvZNMWcKLz6Y8sdqyJ+tWiy/195sYhUjRm0aga3Ku5jy2lbL0cZ1YTu4eQNn/qF2kWrP
5V3Bf693ebOpbviX+zBOo6vvU32l7mep8cKb57r8l7+9vYdVtq7d2v71in+/UfXa1bvAe8tJSq1e
3pW8j7q5sZI/b7neXd3HMULnZgAkW40WlT8s7OpBcqE+vBE3DpxnY8x3Wuo+kUjYElPcDxv0vQzy
8mE408QWu1YmFTlyICTUkE9tXxeXnU1hBCSG1iTmvLmTJR95eUr1JGpbPfyyU23rM8JBoyCQ0xMa
UmtsztWoU9oZqax32UwyiOZ027ohrtNrkhBBPomh27oSYm0jD2dwi2IY7tEyPhlTuxFz3R5IUkjw
zzYEj8kBNJV9tMdqLLmokXaEy3rtydTEmWbYNuh9++gvOuZKuRbVOWo7uWbHg9gz1QcJh9S7leMn
X42qEip0ax994XrO6B+vtZNh4kvI1RAPrTBZoUXGkCuW1+9QLtROPEDaejCJBaWI+c6MMMVniJNx
vUfeESXQvB8QZhwnuegxNd3E1AuRUXXHRM5a1Fo+tDdJwpgBg7SObYnFSOD5sW0sAzir883uYdcP
ch50Xah97tjSzzSQrxPCHdOpRaRStpbGhWKJ1mTcOWujTj4tjedtyevmcuzJK7FatLj6KS5/pD/P
21KfhCPHVeqDUWtqoW7I0PuTJRVApJaemsvCzKJDu3i7QJ0bO3m6ThZZfhjlmfqyqvbqRXw32+Sv
z2M0HKFc+gyaY95vSPvq7Z2vnHd1i3oCJwKDzZdBhUj6w/5c0CB/valuUPviGli/5k/OhtrggMwS
Q4Kb2AXfLw0Rte96g1qb5EflT3B5UAz9+n7V2nUxyGNAfedqn9rsDFn0uW5f1pb+MQJwviMY/s9b
1Q3qwepxcSjuOtc2dou85Pby6srYsMBb8eempi6RkZrsKR5+rcxH17tGcWHTUZl9LGHyaqrulFnx
Po5Rnw1MVf0FjdZB8dUVaR02ocfgyKiY9YIzIAcaIf8oREnjr+pv1YJW31p0vXcQ+oSLO5TOCrXo
c+pQKxRjiAv66nICr6nu/zqRqdMRvdVpW9HBRKjszcfMqjc0UsejJadoGHXw/v3e7BdymdDx/Xmz
WlP3UfdWm1WgZ4f/FmsVZPefirXCp3r574q1RfHzexd/77u/1GvVw37Va4XxBwxb3XAFglJZrjV/
12uF9YcwHaHrFlIFA0gu+L0/67UUeR3HgBtHbwj8oQ39tb3wcW39D9/zqX/QVxYGcKf/iI/riTf1
WhuxOdpp3STEQjg6VMm/1msdRtq+W8bDoclga3dBuO7D+hYUaryGwejLiPdPnfaSNtY7TyfrB3JL
B+0KWU6auKQyeZnNqLOlu+0VHyv65nrnPXuDlx7DogpOQ/0y9dnt4Nktk1z3Li4lxTymwYOEVFDA
xH+H2tan4boSA/z/rCSCfpZFWhftd7G8j6WTBnLjHYaFR0yN8bqyxFfUx+8Bhz5mhsXVLRzPVCII
gXnQt04wdlKXszJqMWEM40XKRJhxhN1rfE0McGQzfUt9eh94RGNjdX7053dD5j83o0OWb/FMmvNL
1Lh3rpN860f/vnWj8whCYuoYEuvNXWpAYqg6+Do9hUsybZpPS1Q9Q2F7NwT15zZr9jM/6laHPYGD
/INtRQ+9SF+Ghhfv0llFDPxShh2hPCUfs3DNR7dyTuhLmbXwOaUhrzkUzSdEwjSZdlZu7sm8RElZ
3KH/2OqGzUzZvsMI9ykbgn1ojCaZMMjsQpJB62RLqsRNrPOxBS3TOvAt2yRwKvh1ASjbnEyeLN0y
ET+btJsQ7PKt2unBs20sioSGgtog/WSorJWeZAcdcEkIwH/Cx7etdO/Gntwvgei+BzIENB4WWAMJ
bv4xx4CQO+soQPTvqiNFIzLaXb4Y7rJJ7IaGcQTnCfnUjYuOYj2k9iO0mIWv0zzIJ07sABeB/LbR
kP6wq4/hzOdQQSXZ1pP3MenNedUmtF+pwT62IQUaKnQk9a5pfiLjqArnxhk5ew4Tbj/YQHE73vUF
5mVrKbZ93aD6pc++Af/5nkoEnXXRE8ZYFi8tpNRthkQAVeJdjKtnxd++8zDw9gL2eVeKj03nDSdE
Rt8DQmqxJPjPiWiKTRyeQzKu2wzxfdSP1LEAqEV5suzsDsuVIeYHbTC+m813otS0d6QzbTCpkX/S
Vzr+p03tu8HaIXZq0dNdIxD8IFAbPSi3VstrHR1xA8zmJhoKior8WALfn4gyG7ZLTcT1or9UYtA3
iFceUeOScq2TpDGFH1HG3KUx36/BB6Q7j6j5UPoZIQKkgli+GVmzTSswqQveZrWDvRGBfKqmGzOD
RhCsGQrDLSrMd37XNavwHbP+jlwZcWeWVDs9hj595v9EpR7F+bvKlIboeZ/ZBAcG7rRaTPnDq9Ob
LKJ4kTvO3TSnLxMd9ZVp8qk0ZvnRGaUmfhXYKb8E/aMhy8KBM62IQkHU29zaI4cIAiOU9XQ+VmGB
xRLLwCdUzt6mK92Bw7QlBKuFVZq4II8lf7Bg+M5PTONHt/b0fV3lt9gXJ4afz8KH7TVUxOkR47Ok
31Kqi6mXr82az7rnVRAW9WI3xqYfdwg5nlFd74zUgJRMb9gT/GiagTFARMxHWoL1tydG6Xlw6iyR
YrnjdtdLvlmGoDkuydVjHXwqmmg+9HyFwhbPZmNhVAEmzS0kmAFFWKEqTom35XwKM4IEwWiEloZI
1RftJ5Hyf12BOYVz7T5q51uPs2fqCqiR1UNRcQbK0eXuaqQmqyrNv6ELsHHD1zd5xYmlwAizBk+b
mdLLG5JoTE+QfHDStpvMeNcjCF0n4CoOeSsTnCt8N2ODSN835W+2r2DcxQhMEk6WZdN8NUv/BRNU
CrE220AMnDZBPePnr4J9aWskkmvTvguthzRajg0e4i3yr3jtRx/altNRKhDtz6N1G6OX5v0Qc1W3
fUS9CW1XEhdcDNIzGeco/nPvHAYnPQYs6MfWE8rD7dRphFOSX0HVptzoSfpilXmwjrSi3A2Rczdq
fIOD7bQEobk9cZKFWEWz9x6j56FE6bQ2nFV91vOGEkmfMI/KIfT4ouT0ljNHpqmCx5McrxFG2npK
h+1g4NAYUsJ/R9t/oAe7s617wmIt3EjFrVkF3ymUM8ozUmKJkx99kaGR4NtKnU9jNyIKEumyKysy
peq5+lalSJ6K1nkeuPiuXSvip5fBwNVMxNw2h4s8l4St+Tg3abIJ/e4dwnHi2PsfsLzeNyQcrryu
42ThklKXSjgqYGT/AFE0wkiBzt3djzaB4Xk7xysE2fcxsjkvHzndFnZzU1uE1agLFg5koGQaL7TU
2gCwBxGRgW8NqNHib6Cj7gFgfRV98RLZ+T5Z+s/UdeuVYWQ/dI3fYo78eY3WeZ+D+t/Gg30TtAAP
PJ+5J6LkU5349Wlqg70zOfuas/2MB1ALCeNBkXy3jOI8jvo6SHTOwMFAml8UbImr2jI44oS/6D/B
3HzwFkSqUTY/LhaQsaWoP8f9QlI9pjwyRlJO5RPuROHyW4bP0XBxQtfc+ryvwmN8keRf9TH92FT6
UaKgY1BDMn+30vWfKJPIIAkA5mBNWaV2Fq5B7ti2PayH6tYZ0V6XkDgah1RqA3d+M3W0UF1ONn7q
3vh0chnid8XOaFGS5bGOAInIESa9tLiNbttXMr1SaM/tQNJT40mzQm8+Dn2zrvtp2i3yBOlObsQ8
nSuxbkF4yIZTPQWrOoTxDnYsXo+IRHBe4zubbYFB8w4E5jpHCrPLBa55dTnkx2OtEA59yuToiy4o
fmdjD71hIEVce4Zb/wndWYrSsUfFBeixcexHumJAE/Ro5/dcKSPr7GAZZvzGsEFzqicNY8c68s9W
SwmDZpi+iUApI59kHg00Sw5d4so8C1yP4OaNu3nRP6kjx7fKkiMA6BQy4KjA0yomkqyA0/o7u4Aa
kC7QJButBVQYfES/fsjgg6zCO598cA4kJpfOJLrNFAUP5kIiSZcAE4mQ0icGtp8SmUwTFz9Jd6vJ
LHZhAepoenrH2Q5DBIUkAAqzKmvxIS8ZKqUawyw3pWWGYIuq/MrFGbPrDPsdH3lxMF23O3Xm9GtR
AwU8NePQkuGCHbtptu40+EcLnY7XVcaBEfjnqAZRB2Nq07a5GhyPx6bxje2I7SHTpw0tJvls75xI
fA2Fk+y8qsKzHDTUxsOWxWVbb4l+KwYScQguDI4RZs8EkRykQv3pChFRTJFS7AiwJZKmN4ZLE9eR
ZQyFSbj2dBUwIdhhpkMSZ38bf7eL3Lor1+48LrSTgeDjjr633dnZqWav7zUAZzCsrjWrPflm4+1A
fLoenZuF3vbU2ndGHhHDF7sE96QBATF2DZkxwWS0z80CnIvMeFaNZNU4nvLsvdP42a5WN+BssNdk
wpKfVyMVXjoDZlcvOTHy+0Tt5DO3v4lbMqckQiQq7mDSgEM3Q3PlzkZ4K9zutuqjft1kMNbRKoW3
SBhutdLU9xbgARpkvQsjydpGro2pBgU17tmnwPmJoTJ4ahfShFt/+F6WzXAbCX24XR6zyL2rahKH
rIxiEv/lvRt9AULgHi2CwWI6MTdZl2QU1jhgvFaf6MnCkl2rVcwADHHc7EVtUbWgZ9SLZWXQN0xk
TUd1WNVahtexEOFJICA4JSUZspMpPhcaxgKoTBSJe/eT0N12V5rwRRRIA6MRBMzrNhYnc0sy7w/F
1KCZh734smqT8D0LUpMNHJ0rralMkhYDFLNZhPt2bOMNwxx6A2Qh7svcvKVjCv8uoe4bOsVabZlj
zHTKD7HkTd5QbQYPapVatPLOl82x+mDFQbBzy05smahgV807iYnrjK05UpbRhTtg96UfSA1w2qRF
PN66QUQCpwkTaW7CO9xszsnwfOdU54V7WQNoK8hK1CCLy33qLj1MEpAAR8yd9lbtQfPknMC98uNt
qmndt/rZsJxzMCbDz4oXW0168xmCENI+RweuFgTE1fr9cBrJwT3PmnabLIzCZeZr3LXaXZc7p2LE
g11bY3aqZVSJ1hZgzACV7NWms0R3FnqlrRgZm1FuNZ+zODFu22WKVuOQgZA1cvI8fI/Qt9gav1RL
uIcvkD4iSE/pT0yf817Q1u59Z5sVDBBoozM8d7FV93zakXCfX9UXHi6ZEq9TX4w3IU5ytm67loeU
i4PFo7L619l65mt0VcumP3R5W+zNYCvnqnE6ext0sM89QgqMG0xLBgrGdszV6//n/9uGp5suHBJL
f1Mt8GcbLG9X9YdWTO+dpb5rBINJJoJWnP5gsG+2bbLq3egYGMs/RLe9CSu4vHUwBq5po4P3vTf/
msG/ZsdL0R+ymXminDC2vf88ZTNBdzaUaVs/wOELLxkk/xUq/kPti+wllIX/uva1+Zl9Hb82P18X
vi6P+bPw5aBT9C3LcF2HE5nuvip8OdTEBBdQl0wEbqAk9avuZfl/cGxTFPMtm8qYJatlv+pelveH
bRsGP20XHLGKjPozt+rXD+eS6EVQ1t/8kEi3+KtOkdQxxzUMz9Y5GVGgc98cTim5x4mx+PVhSEt3
wynxuBhDDSvboxsLrCfOwZZxYMUrAkFl40Qb3C1NpOJgDOO0yfH0rEJmNyvHyMN1ohFYlgBNKYmM
38ypqE94arPVTkfyva1aQnWHAvS2V9LNTQdzM5Zmh/e3WWdpdNu3AMy08IvnwqjtnM5dt67bE6VE
h9rCM7Ex6uir7rvevhUSKznnNwzIqHvYzil1N0WkE4y2eNKLVP5kerrs7VaORniLeAH87VC0n+zJ
uSsr3pbB+LTPvlAv8zaB3e+nqe4284wEzY/Eh9nSQ/yowZ1nNciOsRRuG1Mn1Llh4rAE0ubp7APm
9E9lkp30kFmV1jvdGhLrcnLJbysWe4/suT43ZGNvZ4+rfU77stcXyuMQc+02fTDD8IsbZMaTF2Py
Sr1b6BTNMV9mwp5nErEpA2rMghDtwG0jixV/X0Kfa6rluD/UPy86mXkFQ9jFdJ7G0ay2dInTpyAU
n+OKCe7ZalCOj10bbRvb+LkUYlwnorozMtMA5OWvqe+3GzOf9VXTxl96XMehZoIjaLCp5ca0nmPc
6GS+55zrdvSAIKJ0O46hl3RkxGtVFCqapHtS8xLX4Lvf6WaHHyHMNsvEWdcBhh25KPm98Iej4dYq
CB+HHW0+NgP0jLRv176fRpuxj2DPD+Vqdx+l5h1wo3GD5v6Fxs8mE8dl0C3qmGV+JsN5ldtgEwJc
6aJ163XbzCeu0BgVk/qHIU1fTj0Ttw6bfO0k+UPEP3KtiXQ90Z27kotTb5qPBGmtZkvApe2JYabm
Sr7308B0ex0HoHHpDa1hBeDKSgkmZXx5A5z+0fTy23LGaaZ/a6r8oaqZXtB4oUsPljNJ+FLgOnyh
knUzV4y2NJQg1H4sC8t0+qV2uDqIsnzqMWEJr8g+pBSYKBLlHVR2KyJ4kJoqCefaodepQMQSIR7c
oxa+n6xgGwiGzWnAOx96KhMOdpoWE1KFgnKXDyYdq5oKZK+HeICygxVq1TYH1wO4ocJvRUhjzm98
VQ3ToRxHe+fW4tAzNV/72jjdYPnckOxGiQCP5h71FyT1GtBJBVYxTsJnbNsTDsauZk6SvyQe5bDo
1I5evS19A06/duxCcjT6RjAA8Z76ph3v3Yb0cd3di6V6gsnXvQNkiJkUJyROwg9WlW2nMX4xzE2Q
w4zIRudAGdpDDNXVFJr9QzI/zbPVbrOJaSVclece629GcEWWBmtyE+J9l1WU0P2qXBPuwvArFdvQ
ovWe5DpVwrrGSk1ntU051aTNEN9U35rMCR6cOxgm3dG3tDvqv9Gukuc2QHnkugZhsgmMj/M4lbtQ
H97lsYCRQ99rYEq96mfTW0FhK6y1QZL2JnBLkMna2G5Ht36saVzfWssUr0zGiau6m8NtZBXNtogr
e5+XpEQYM2enIXvn1STjMXfGczu3uyBluC76jlJppN/75AvvsN6MdV+ugzh6KqN6obBWPGGPqFdJ
l7+QWmPsuwVM1hwZ30V81HKmWONT0CaHYaacQ2/P0FahbzwI4l42/jzeDfOjaSWnTqLbLSty1xX5
I16gfyf0AZ6jCUTOLJ7ikPbbYCKZdPrAPbnknJC/PBg3hYtb1MtDYpzQuWZMqk+VSd74yAtQLnDl
B4fwlW47bfkB4WwDw21nzdOHxMCv6xogKAbH21th1x3mPn7EpTjtfaNEZBB4XDdE455ME+111Yd4
wD808sRvGlOP/GmqtmWGJiGHwnRYyvhko8dbp0EiuzJ1eutkJEqFc3STeQP5yqMDzmCcOOlwHkX2
ucjiNuaewBzAdbUvuIYknwFpPh1r7RRnrbMPB/NBIwOKDOqYCpZWkFCS1fkpynqdAgH/TqPkCK9p
IXOV0GitKc/WNOsnJLLOho8CjDCD5aj2wWEV1ke/X5I9ZS3/NA91dbBAPJYJXJOkmEmoaGx3E3c2
USryVTRyodbq5SUSiTiqDWYc04ED7fIqCxJziEEB/0bSbL4w8xnm2mFipFbr2L2Bpur4gEND13ou
dYgZWh8dZoaRiKbNx0m2wGk5DRJdCMEbfqFcK+QszNZmym+JoyP4GF5yQmF25Vyjp4JBnbE3cLM9
aCqk4KZNzWa2H7DTwoj3l3Mm2Ych8rkbg0oSk8JpP2rLuZ6osqph1X8HoP8wADUMvqt/NwLd4ZSJ
f3x9PQD99ZhfI1BP/4MRpMc02jEcNcocf7bd//6P5ok/aMW6hJ+Sfab7luyJ/jkAxSijM9OELcfl
3LFlT/bXANS0/3Do4fqep7u05FycL//BAFRlF74KDbR9F3sMiDdMN6zqcqT72icTjpO+eFXZHxwI
D5sa0tK9lpTJqa3q+45zz8YlB28f51qKc1E31r1J7EkJvjSpHuxqiZCbYuntUkZCFawZ4TTFrbw6
1tCHVn5ftDedMZxbB/ArCpl670fDP80G38QzOrJpTEebsThtZZfWzV/fQl1jdxuWCa8ZXxWXZTpL
Wm5SJWfgW4B2hmFrrnpf/BAl/NZX3/XfDODfzoQv/9xnqq8LBBRMhv/6z1F9DQbnoG7f1BEj3XJf
Z2TsNARYM8gbV30Q3lcuMvYUsl9gxf0/ZVO+mYmr/8/X5luu4Bizpa3r9fe3GFNazbbd7XOvfcB1
mG6MERFqSzhnLkJk7en/UXZezW0j0db9RahC6EZ4JcEkUqKyZL+gZMtCzmikX/8t0N+9M9a47LoP
w5KoMQMINvqcs/fahzpmNxfnLV4FaOh/ef8oAKp/nT8/n593Lzi9cVq5n97/iJk8zSQHX0os1kwC
7sOGvaE1YZPXReRyueu4orhkGtPcWYOGEewgdy4NNy4GkACh6v35Jf3+FbG4L18uw/uc6dzRxQ2s
qut2WskSbyRjtCkMUZ/+/CzGJ8ECbxwSloHsxhWY4Kkjfz3wLQC3tq8DCpfZoNRyS+bdo508V8Gw
Tu0uvNLDIriZWzrTZm/sFcbuW6fB0Qt/wjxVFrjvbLTtYxIL9//Wori8NIP1waRw5ZRcVBv/Pidk
3ZtWZIAdaet3J2AGYGvRd2F5KwS5j7HQ9bVNRu5fzoT/HnZYgKZHg80F5P6fQjaI6OO7Vql2XGcl
V3svW1e6V27+fNh/d9RNbMue6+jAP63l7/+29bmtmRhpylsjWgrIOW+jKZlAZJZR/+U8+tTouRzF
fz/Vpw/YFjpuI5mpnTsxJFUZel+VvMPwqVaWgzRhYm4eR9NfQkgvKa2/fqHoKziuDYHMBib4eUGe
opRW+MAX2nR00NxaV+y9XD92sZNv2WxAmfDOgLzUdVUNjx1I981U93uWBvzimpPijpbWZki0nTbY
5j7NHMLhSCjtcaT7ruoHUsNSktaoyHoQ/JtAiz8aYsF2WmBeBxNKhqIJP1rEEvspvW3cclqHqSRw
HvLfySWWqrszlPZV1DLe//mjvSxVn945NBcHkRJ0DfM/p62Ltd8sO764mUmQoTHGd4AlSRUMeVda
1N91erOqh17bOL332GYC36aYboeid/xxJJPVLh6Im6hRqJI9rMDyVm45+BYGIj+MmUX3nCxmT2xb
21DKZ7K8cZ15X7FvJIvXJxrAOklTkMvVfo9zdqChO+j74BX1R8JeTJ00M3n581s2PkcLLyeZpXPt
WhYryX+fvqqJl9npLLNux/go3ygo4UOd/BhL+qbt8DSDCKBlT24kUvxxD6aS+aP8mICd6V28rUBL
nMLyHQyXdtL1LyYOHb+pjC9RMBsE78L686SxtZWkWdDZ29DKnEdPBXtP/5ZobvSUjx3jHWex79Qk
JJisZl2fT2CMdNRMHbkrXotvRONvIsnvxt6988rqqVMnI0Wsg5GLoD3n2ux0ahTC4MZjMofe2ooc
cxUPOG5Vf0fy7BOalXRkPlfmCrixeNB1+eTK7KFJpNx7tobEoFCbrncpLdkmpxDgGqE529mpLL80
B66jIn5GV+IaFWNo5phu+GQlwN+c/kyPBUUq1b07Dd+nyqzWWlVMGyOsc44dALQUV+6tg3Eh1/Z9
pR6FTqMI0fU5HOJj2op8O1ZPdcxAhfyYZaqZXQm97lYJ6Q+rSTYmKiTt3ihJyiu971Ejv5dOcyvF
o10izclr+dU0bLAb4tXJMcCgXT3ktCMR9lj2qnN5kKZXT3YIeCGRFM5YNmmPG1A4i6Y7Z9H0l7Pq
vwuXK+l1Uq4BSbEd59OWbmxDqeTA90jhzqvycef2qbY24vExGGm2oTJYB1lR/GX9/+2zSq66EuDZ
ciH4dWX2Gs4Ob0657OrPrTXcqTL7UKjXiMJ8akT6knr261++Pf/d+wAs5UpgeIbn2cL81DttQ2iq
WqbYe4m+w8mUs7YlMF26dtO8SaefSTM76h0UiErOt39+8v9uOjGBmcv23PN0y7I/fXFDRT9p6Eve
rlO+EgkDowsmiphTbVt15hWVsqO9a4By/nKYDYvj+OsqyRMDyGKfa1kWh/rX40zUrUZpynEWyrnx
+IZtrDwnoCCcxgODsLecmmEt+65jKjfftCyehCBmb3b/DJ3O+Nur+e9Vn1cDd8+lWW4gI/30ahCT
zYYN3pv2LbsgfVk2wirdgEUjktOd+GYOLZBPhqBMR8ozZFYfEzQ4wWh4LG2GuVAi/T9/MubvPhr2
wzQ2IAEbtPZ/PUI1SX0zToF2ZyKEXWfwaqpFro037LkKpw+iZOCO1SWgPNuE+xpkL7lV3k8O4Tst
1Nd0BNO2Z8h8hf1hQiBO0qRj04zkc/U7PXw0EvO6g1J3w1ak340DqYZBfg2nFclKMBLNyEP/+S1d
tjWfP3QPAS4VoeVRq33ai4RC07Qgstod4Y1k5PhdqG4MIIKbAocCEg08gX2Cs6S3BCzobCTGoxXA
H+Xyxc+p1lrdfoMDVq1smvDgYv2hqjofaqa3Ac3iO0OWbXVohX4aBtZBCfdRN0saejakoFHglWy8
k4dGYi9L3nAoDqHFZXXE+hpyjMoYxsKf37L4lFjNldFdKmPDspg1spwtf//XTg8ejJdP7tDu+rRd
d1G0j4g5cCK8dWgOTz2o01BG4hANZGeoAjd4GX2Q/+ZDcYlInxHanu05+qZgtCF6ohzl2MzIdUB0
Dkn5mo+1WgG1Knlse9tl3zR3eGoiOMsZTIMNAhX2P7bl5/BeV+aSoShNUt3sPr0C8RBuAIwiYSFV
aW7zxbMsGKEELSQ+vX0YSvv9z0fjsuv7zwnwr6Px6Xs2dNkgwnJqdyGmXFrMU7M2Z6PBuJIP2Kbd
fMO6UK0HHBy2QeIuAjocQI586pPu/OfX8jmu/f9/Mi4XaVYhw/m89LlTL4ZJqnbn5U6/G4Q7HYWZ
vqgA8GBtTCegZot3Gy48zB0WhMw452OZnh2vOnhk5M688FNA0u5KVl5HqQq+0VuUjbMG0H/Z4yQF
WHWRfiMXN0CeWL51huoPXkj7K6ht1+dgPPKwj42r4Gs5QbaOerA3eKiLTe7GHxl4sXXgmGeieIOt
zO3XvJLNyvVQ8lhzMO6QALN/1w+RyRLlWm7uS931tqOn0OvqL5YI3qBKPdkq4dpeeRunq19U166t
OopPcW2tRRO+u0aSXf3l2P53cYecYjBhtKWt09L49aRfKoOlr4r2R6Rv2AtLhOA60IeZPf2fn+k3
i6TN5pPRqCAX0tGXy/m/vl5tltpoWVEZVWHxkVT1GkDdnqXz1sUwvIqA8BU5alxRiMc/P/Fvtrz0
wjAMmJ4QyAc+F85gxlXlBJLluZAbRZTQSrmjOKRd+920UOzObuA7pgLhXKT2SoZ6vMnBYeOX0RCL
ZaVfOe67kCrezdVoryfIWDBtt4FtRH9Zdn+zpQFVY9pYE9hcUNj+eoy6MK5NlILtroiA1g71sWyT
t17PbkdNQvGPP1p4w3+7ev1mU0PHDxAOXGpLMmT+9Um9XmvHGJYlIfDqBoEeIw7NR5Htz7ZzCt0A
ur0NYVDzrD1dhnszcA9mi0x6QNa0skpxO5Il40dR12+bgI3mHE+PsYF6RvvbFmi56Hxak3ilXDrx
lDjiP5aNWHW9hGPZgposO1+vHJt10IlQ3QPglVHy8ecT57dnLCUSVhPabXT6fj0wtgf7lLCylgHZ
9dCZ10LwrGZBjnWPojvj/F17M0HK2t9O2E8j+mW9A3HEZhrJC2/XFb8+cdIaYWmIqt3lc/cyTOLO
cKgOkRul62hszpQrjD+oP9MxIhsrxCOYyNaPeo06PAhJqoJssrb0fqvjRplnBqN/PjC/aUXxAh2K
R50vsys/rxrDpJAQtSnfKE28saowMhXQANKqvaZu/EHUQYcy2d3aJvWaMz1UImTkPiM4akxUZEn2
YU0cwj+/KvG7z4sdMp8U1a0rPp/IXdgHplXomFAU0dx6zoCIEc8ha+fEZ/DtAOH2CCCD07oNIV4y
cIa/bdJEVImb3075rjBl/GCN4w+FGPVBGeFdFLRgvoujp1kE5bnRzcxKc6q9moiyQBY7MKL6TcF1
wUuM685l2BZ7CErnistE0bOFi8k9R0nn9S9tfV1UVAjxSIfn0HbdWzbK11ll5UGzEufZrMP3uY43
aU9801BE43VmcFmzmrk6MXdsa/YAfz5gvzleGKpsm8XYYS9tfDq/I82NJ1nY9a4P5dqaY3jZgozl
oVDRulSSGA51Z2vNRzL8tYn9m70W3jDGYTrgLRdtya9nOGIz2v2NUyMNzpx9oiuxj7UAYA4JGQDz
yXQZmuaqhycJRYX+pmXVEgu99X+vqailJFqcZRrxnytDhZ2gq1xR70irPDcih2Gf6vomHooSW4vx
NroFqt+yOCXCbP9yuv6mkY/8xqKbSxHj0Mv/9C03Z6bPiJUJM3ImDDcL/MEtvyVVGJ7ycKHWal4B
swIQTB9uq6iO/vIt/s0qAxLN9gTSMkOQJ/TrZ8BOqei8SNZkmhP0XXkHK1gnbtuu0CubfqP/9R1T
Cv2mlmRPqUNJg5OGKeTTtcaF/axAdvOcfe59K82Lq6Ozb0eaNtu4I4ah6DPwyLX3qElX5zQM3hGD
R0cHztUuHAPvNtHeCsCFG6IYiXaIYzKfBiu8VWaHcBsnfQiKdt05kI0zx9Ke3KBdV1NDLq/epicy
UB28GR1+paB6MKPspZ36ae20TUIMrccAu8VileUDU4RScgXUKXuLMX4qumrYxFUe7nMg8C+pEN96
O5IbdJYAzamJrkNjeSBhBG+po+2Sfm2Yun5PN0cjj4RtpDPI5xgA1IH2V3AdxBlIFjwkt1Lvm7t5
yZFUg3XHYKN+6nB6uEsGX2+/uNazmo3kR09fvwFH2Kj40aGCuCsHqS3uPBx5eUHN7UaBd5843rQK
w+kYKZj66Iqe28IA1zhZ3ityAbQegPNXnSnEufCyZ3Yy6oCpfr4ZTR1VjQIj23lfKYLS68oYk5NL
yjEaV7d4HqfkUW9CjH2wxLdEb05fIvZt+dSNb6KUGWuHmfrdrBGKqROqOU2qfEhi57sZVfN3PTXu
cEx+6fIY+rYp4uvJUTGxWt17NUHRxkKWkbydl2qTo+2h3iNdLi4LKrAumxs/TpsJLXUONyjuEbtm
Vns1YzU5MXJ76bREwdPnt8tdTjS7KLZE7lu6E99wZY9vurIkFoU2yeUuw63kFVzhXbboeJPlpgT2
8/Ony30Bgoa2X0BAo7tNUkueaD3CJF5++udmyMN+Uw305FxZ5VucQ1z2zDJGuzvF16EY6XWGsKfC
AH448T5YBDytK9HkNl9Hm/AyWEodCPkBNfvyExjhbJNlJmbBPpzPWtnMZ+I4zTKoz5d7mPxNBMUk
kIzndF82NkzqQN7+c1MXah2zV7mBqh/5ktDDBdya7tupgLRvVuJpBO+675x8N3QkeMBzB02fUlJd
IdV5nvgEtpHjhJsMEduDAJpuTIXxQsBJeWwjahmNbbJeVdo9VgHtfizruz5DZ1UmhXZrNPSOvbjb
BUR9+zKUwWMYpTACWtSpl19ztvjXE6YA8GmHptdybYWqeLhlm9DA09UQJUDOJYLA0cEKQQq4qzOP
cBhimg5kvAdrg2S/baLbyZ0o++SOBlO/GUnQ8ufJpv1uQzC19Lg/4qUHgbxg0bMpyXZVWTmbrjCD
Z3K8tHUhOuw8M6pCe5yfJ+LIVknYz9eFFszPZpoDQjG8u1xvmuf8a7bcKcDGH0ZV8GWonF1N+fIU
Agp4sLuCKFujfqonWNZtikanmi0Ix+WihqQkPtttbBFixE9sXQdqjZUDfAFUd8ceKZms5uTUs7N1
6vTrRanvuJ1NPB5s4Rk8mOiC8gZkf7hmvNbsJCHtOe/laelRrsyUrORIhv02KSzjQc+LdKX1tyjA
2o0387a9PvCe+qiwMf26zs5KeWKIApk/GkN1rU3mfByrdtuaR6MhH4TpeXBHkIv6Go7itVfDETNR
cbYH07opW86T0iTeHbtxR0QpMmu7it4jG7+SKULkiKVeb8tQ5pse1wgVdZc/zLm6m9zR/pInbgGt
FaOlNmrtqxyfMXnniO7Fxqo0GsdF0qOurN0vKrqqsWZ/Zf47bsdm7vatFqav0mbQvtxvg/veZBWE
tn5kWbXcsn2yEbSszcbEdBjhBWvm5JlE+a8sJNnXAi1dVqUPiVk2t66R2s8RyPAwzp9HNag7y42v
o+m5ErXxiE2kPCPafApVEzxB2Upvko480eW3TEDeL9qM+J8FHz6QBL6T9F7vuMhgpbODBywGwcPU
CZSU0SyOGSNQv0rMZm8VqvNnmkv7yjSmJy+whR/HlcW8rZx4YIKiMkf/Ng5jjmUhaR/UGBnXnojv
m7ZvH7rlxhjpH4wlcCDA5NDWe0nbufCGq6EgSaFefk1UlzzEReXbg04cIWDM2h2d/WB7r4j8Uuo1
m++imXKOCGdvLMlv7Q8+6AEO+KC4+LjiNrAd6nHpN0ikbhjL5asC/trOrTvGFENTb1jw7JPU3Goj
uzjyxyW5MHTr6Xz5CQY3QuA0W8tZS4hVtZjnjcheR5CRZzt79uqQHLFeerTGQpMQZstAVkbHxoHE
69uabV7ZBtder/bmvTflztGiv5ZW0Y0zOQQGGGl1FFWuEyWXeLsBTrpKSTlgRNvemTGaRgv637E2
3eqYL+EKrQPE93KxKwV/jZKBQj8gXexyAxn42Ug9fae3YO6EV2/cEEicCIK3Oe6OdkRmXVKTCt1/
twODaw59Nt7A0QPAoqBEbqmoyVF2xk0skDkbOk4fWRgJ6a85aazzvqGMWEkRb7Te21lW9R6n6X2a
BihSs2kbzvEPoot3eD5WUhvEpmgFr4J9Xz+2m9Jx9zOWh1UfJKc2al86FNeB2bwn/UlwHaeAWY+d
+IIB7l7Xpsyn/XXHdt4vRiQpTmpyze8l4H72kFouTq7qXsypu52HZapcnUndXK66TJYCgZIEE4+T
vhDgsBez/G6a0U608W40r/DnsaxpH8jkbpBDvs/diDIUWqYWYiNSjgsWDrHcqBMFxigUMWRY9htH
zcS+gYehGEqujHJ+VpN9C6N8xgVeHdJmPlhTdtcXK6EomdB1HkaIK2SVGFurmHdtrG2m3twBBPBl
xsjRmX5Qcd5VEED8yWnEOq8EHch8sjhsbFklb6sq2Cvr6REmNOac6ilNa7DribxPBHnZqhXAXsnY
8S0SAjZBrvtt7H53jawmohyR8px1d4UX3APTrwHET+TwJOxMwC8tTUZnjaqar6d7zhLlbuZ56KDP
5Yeuhfpj2T2zSe0cj+NbPNtbWc6GrzcTb8gyvhaVfkOrBMuouyt003fII/W9dn6P4Nwz/DMPOK+M
Ndekfl1rMxi7BofapNXY2MEYoQgp13Vl3eoNRiJyJZN1byTrzHw1lXtDAhTNZ8mpmuZZRdx40m5q
ArmwZBYEnBoNYsCe4EHYheADzBupUUcUDRmWbW8iVrRZEoTzQ+uwRpWu9aEVlr6GLo6lh9jStJ/v
9NajQjakuQpseyNM0j3Togv3UHZJaBwB7hIlEq76GOz25DC0sOdrJ+rV1RhF+FMtPEdDeTKN+Ano
VIdZTF7RCfwoaCUTJbVqVf7DTZIPqy1hAeF8JSQZMavTN9s05zMWffsMlvBrbVQIDJpmJe8F8XcM
o0MPq/6AJWGEBEk2Ey5ztyIuVZN4mpLu6LlbyIuVj4c/I1wp3M6m/YaKgxSbWgIdsEnAqlXPZdew
fSOBElhP3clKBCEy+vgqDU3bOcNwbqre8mMmn9j7hqMquS6RUX/IzbjZBYAzrVCfD22tvhdcAJNq
iu+6qTn3CTp+FUeOX9QVSs5hIrZk+aldPLShpw5QWa9p54jdMIcktI1WeYwdylz6jHJJEM5coSEF
iY5eUZerWneaDeb5wi91esYu2brErTZHV4UNKoMW5FIpacFf7lSJVR+rLiSkdnAxqKv6aGiYIIdK
r33dS+ujSX1TrXBLmzt8ltfO8oS1mKqfPj6sAJJvqQtbr6ExXgp3fXntUT4WW8tJvjMaiI9JOMZH
m9oda2RLjhASf5arUPextbdHWScCed8i+2jGedPH7k2ZpnszxF5B3gOxo2QKEhxZwxtT5VEtByFN
GC6AtZVMUTR1jKQz7ctJ7iKG7ajbh0OOR5Qh0PI/UAReuY2NvNluNeKq1H6qkI0MQ6CvLcdsj5cb
5oJbpzU9ErQkTs88PjSdFEjU8qxYZxHz/7pxi2MstZdGC4Ztu/x2uYsS/BQXTrKZGwgfZV0c5zwq
ju44f3UlmyVLISyjEVVtlE3eD8Eg0FCT5SjXbVv6RLMWR15ecSAT0HegjxwSlwt/pGfHLmyyY7r8
ZAzRjojsbp8W6tUlmQTG0/+kZhNk0eEmNp6LjBBpvZGElC1/TDKPpfLy4yCTDW06Z18XU3ic0hQ7
+vKTF817jXDROUD63wpyYeKq3zlNLUo+jfolqtpx+/NXLfKyI6eUgqYmZ5QUVHkQEMFJJMfLzaTJ
+DiWL1kZ5j/vdjvhrgo7afwBZBXx9sJqqTUCBIBKaVdNnX4D/BlsGGa44Jx64g7D/sZKIXxETntd
xzsXgzYzNJ34b5frGvAI5Wedpe0NPnE8DjGRMFRwG3NAmj5nmh+7uksumMbNWKWrxNOrba1VJl9y
iJZl6zTbMPoxu0ZwpMm3eAYaQmuLQ2LX+lYGkuLacskV9Gbw4JA4BLMHraZWzVL9+6CAzsEYTdaT
7r1PZgcDNho3KVGew9AVa5zPEYTEBbkFXwCO5+XHORZle7ygle3Lvd6FhdkvOLPLvRfAqqyNhOAj
WhXaRBSbTi7m5X4rKgy+FAvLS7ehUiA4WR7/cnN5+MtP+mDBtvBS9+dffz7Pz9vLPy2X4PtcwSL+
eeflH1WXl/vPw1W4NHyk+rga/ve1jZcXf/l/fr4SmNAv0pydny/pn/8xCiJ7M47ipTQJZASewAtO
Nblv5chlOvwln/6SWX8xSP/zh8t9//x6+QkpR7ZVqni6/Ha5GcKFz/3Pv3XCFvb0GJ0vd4GcnDdN
Xn5ru4JS2Q1wt3jgTC+//nMzJxTS5Uzg8+ryI2u6gv0H2M3NrCto+c0+qlvIbZBI/KasT72uiWs0
lLZfzbLdpl1CuERuBH41Ou5KX2aBYzIJcBjdx5gYWIRCQy5Qu+9ciBDGszjv0iY6ILWffXgaFlkW
RgvouRivbZdKHJwmLiqaM03rGTtRwbEdEFiZ6fADG72+m6Oc8emSsgaASTHtjfVvLqXLOaLVQZ39
kDtf2LFFfsNCjol4drC+WFBYBWsPacs/2rG7aaR5h2AF2edIDk9AEE1Jx55ks1nb6rPz1XNupaFv
y7H+FoxhdhVMpE6DM6D6D7qnjAwgTeFmS3o7xrYSH6Jmtne6Jx+KDnFRMdd7SqvbeSIM2+shEeF+
AiBo7iyjO2UNKX0u/qW1h9rPsgOsN1CtrIEhcFx6ftNjxCAummS8rP4WPxB5cxeLwFxVlsX+Kby1
ypEUw/KjExLmICYtrp8/+t4ge7Cj8HCtzu9bAR+wpqpImCKMKCwo7GgW0WOhI9awQ+ooSgnoMcrS
PeVW9WVUZ6UX90FaD7smdEFZgCq7BarzrS8SUifd+r0K1aPW1ROpPkO1jovxGCbRW55stbxx+GQX
WaISvtkQipjX5OmVhXcMG7QJMXsjoxhwbZk/7CIw9lH/FCHfug8BGayqODhp6FOOxnSY+hI1kqWf
CMGqNqmXYDZTZezruMF90KMGl+ebpHovRQg0ixJ4a8gQRgfZLus5NuxVry/4ybDBCYPNKZvCcm20
2DTaJqWtZaQ3mtaE+zaYf6BxTG8csSDLG/eY97iSJtkPdxbCszivXrSsao8O9HNmHYrdjqjL6ywm
GqkXRDSmMclz+bPGSzhKWh/YVIArQaUaN7PIxLZ0kmDfmtUb1S1ZPmCMdqFj9ufYXumKLV+hMZav
VBeui9Fp/J7xJoJ0AoGN3KEgJBtwTQtsiSLDwNJM8SMFzbSLl0Rs2EftMejv0DF57EzYGyA1ONqN
/dSbkE3SaTVpAEIxpSQq1w4zgvp1TJz8IbeL6oTViitRXrEPTmnZBui7ZzqJqKKiL/jnuMLPVuxb
SdOcOvpD7ZLPI3K3WVeE0m3cwX0djSq7cr+lpWrOdbBLgiZZz9K8USEdhnbUCKLTyxvdQP3RS4Ol
P4rGdTL1+daWrbdD++r5USq+DhlMmFbggI9i9vuKAS5lxXo24hdrRFwaF0r6SUnhRPwT7suwgINS
Z1tNy1q6HzHEbXx6tLHApZSVupVm1mwiHsSjz3VQql0JnSQiFWfuZiKZVWWueZOZjIVTXbC1xzy8
DkoW5kx/WzRgldawGeHoUNfR0c/mj4JRslbGX7Sy+lDDKK6UgQWOnby9y23kWhiLtqH0cr5G/Hsy
3c2NZkTfozjYjoUk96uLSz+KCaeIBhA8wCMJ4SmQcxIhhTDai0/onFy/QrDNpVMEW9GM074py3mX
dDG55+bwHsfldMcKiBCmx8zY1KO6itOkhvXZwxWYc/ugUc0ZKL6hJUTn0K7Lo9GzAbN081nAt9rm
+FoOmI0lWyDN2099cKxVMgAQSqKHbrTeA3ldVjdk3OrU3ZKMpkAkt3NpeARvWet8luzNGgjll2/R
YNXDoR6NsxM2FHFenzOjdHa2NSHLZKN8XS83mGgjIa+coiOF2vHETqubU+tV6fXPG5O1sbO8j6CO
2GAxhNjo3sDoD+MrD+bU0akskKnIGJYO40CHESDNQYykckjVsUU4f6SgHHEeMr/IwwDkl1UQUZCz
Ui27SXMnm/DgNXRWzDhHj6AVGBPDYVM4DuDvAvA3EY1doJrVWLwJA3ZJZVUxY/LI9J/bvrC32OkY
C4/EkUdutAXJHiJzZbXWpoTGkDfsha7epmKODk7Q81iEFQceOQIegQPcuyExt9pUCnaTu2CHdKfL
jrGVlqsiird2HLbfh7z/burjGigDVw3S7UAJFQb7xOlHaVqHybZ2UzrZ9EJJT240gthaEjHZwd4a
gIkSahkAYpyRpgLRxTXoNTZDsYWS9TJ3yXUUMNQIhzzZMcvRON0weuSq3Id0vbYor5qJzBZWWZye
cL9E+IVmo1yzuUW7YxYrbSRrfba95kgwsdeYu6IzFzs430yPx7RYHs81h2+KzmxTh22FsXaFGypZ
kxcLCDl5ouWN+cjbqsI6e7ProawlsNEx44xArOFmIAiZHYPnboZ8qbHcbLryMo1kejXeRu2xw3yN
8909p+wAw0xr7hqr+h6nHied6NPrMW1f0zqJdxPNl22p+q2ka7Zhnxz6cYkwriH7Y1unxnUkqEJK
+EtDOaRHwjUYGbBo+2Eo5u3Q9Pj8RnMz0aknGVrFZ4h/m9bq7405RD+X1NBxF0tMX8XGZvqCpSO/
7xkg+QnYLMK8i4IYOa3flgIBm9ttTyMa8UMfpu+DEVZrsAcCD27KgCezvmWZZ+7E0LDG0uvaG80c
bDpngCPYNgf6MtNBLsSbtnHwJFfBAePqjCpq/KZJzzrWXeKdoOgSjYGmEjWWybBt9Eg/Rfd3QytA
J/G3Xhvgjm5rQQ0bTObZ8JYEek2Vye0dqBj4h4xX96EEa8Bqq4NSs0dzj3OrubWC+76xCGPOQj8j
o+EWjULxgDY+3bqYm31DfWlUUD3KJFHXYxR/4etWP3auYlsvo2LlBR9mn+SvseoJJq40CCfLryjj
cr+zzfTK6svxEGX0GGqHzI5xMD5Ioz66xFs33uj3tXRe8wn/JiJAuiQOtepUjmcc/A32ho6agFaS
DJJkb5r14DvGMJ8tDvNKJiI/ZAVbyIkH2nlatp3q6Ksc+0NGnN5dZUfhDTPTm26s8sc4U3taUAZy
tOwDikIPhaUJtyLHtt+dcaAWp3r4RkOivU4BVzNRQ1oZFd5VkgMukgpsXRKPB91oFd8uHfuGBl0m
YZiFvzfc5Yh6mG2x7ZxqHVx6PzAkoXgpwiDeX8iSAdsUyYl7pZvfY1dt5NTjSs5CYyPigAI36L6a
Vnljm3l5Iw3ahQEe+INs5wNcvO0YY1ZKp3mrVZF9S2DdTkyWfWBou++74V4K2d1MSYMt1TT6bVVO
5irMuboGAAbR7kU7aC3eKavZww7Fa2NGhIHQvERV6e3zyvzmdLp18BLrerQWXstoAThQzY5o9p68
3FhBnASFo1xxysfwB9Y6GqKOM2zSZLah2wy7TC/tA2mvxTbMOrUQjRTwM9JFg2DK6CeMJB2WWyCu
kA6aITn3rLpGbMi7OJZypQe5s8qrRGzNgo6IxggMocm0sWNhrfWhVfsZ7NMBKc9hjjLTz9wMWRUr
xdDYW4tWlS9LQqKaVE4rO5ieo9qQRwvHwio3F2LZmHvbwm2y9djG1YOR5RtCExCnom7ZVTZBjgyq
YszhOesW7XGiMNrJdxi8GXp7YEUakX7YPY2PPrp3RbTSkVW30vthiKA/9Bad4daSq26K2fQNSYX3
2eXyQmLPNnS5jOq50DamgKpAJPI2VxAXl/rzOC+ghMQEpjXK+KtJi/UgXO9rOAT9dSM3RpREt+GI
WSRT8DsZtOdsLhw6KhXVHRUtjDvE2tZYF6dhgpZkUvglLRkakWx2VhzvEGGiOLfHQ5DC+KxbZ9oO
hGz4Q3qbJLVz09T2GvHJ+ESCcpA02sv/Y+88duRm0yx9K43es0BvFr2hC4Y3GWk3RKaUSe89r76f
UNUMqv8Gaqb3vQlIAqRUBBkfX3POc6SZrYzRXtOlCX1BmX8t1IqHkjjEx3DtYKbh6kHerjZcmDBo
1dewAuQhJKHwoU+/Q6PUX6X0V70UoWdp83JQzdHctpDrZSTMPNSz+BiXOGAktXwuyrk7hn0m3cbp
XmcyBghkCcc4NbNT0XOSMMrfZAhOrkU8MB7KE/045ifNpJeLCOZhFR7BGC66/hpSwfwseWucBJiC
0qghXtUVVKOmwP1bM14gRKC1DWJAD9rjpVOjHqQq+EDKRutkiVfWXgeYH0HUkjvbruu9jvv0wIpi
ubXq6hBaR68xpKyfNPWtgdJ+/fPC2C5IM/m7rhSWd2IOcL990JG7BTNQtNxX4rmPPA/GmzqKkODj
j4kxMVPrkQ0NRGW4x1Z3XIeQ9N1ZaF3UQHysSnmtlAx/vTFMjIYHduxrTvBijvbZrCfzwR6omcqF
LWg8d9B8C+0i6brK4hm6WPoDlNmDEnden5nrvmRQ7CWyCFJYZOYpEpApdhrr5kYj6HoJp2uGbmRi
SdlA0D3gHZ13VoR4O6mn76QBm6vMK3GYj2gbjYa1SmCdj3GDrbYgV2aI5ciXADVO0j7Lo/qp1BI+
JUfBtHRYcvwfShn7rVaHjzAS6vcwtpxeCKNDYpZQQZUE2mvzmIAuIDDrN5bvnCIqLNo5TQtXT/rl
rFRL77AfIU0nDwcQ02nrxAvLIEn7QosqbLW4NjezRFrKY+D750VoJ8upZz6YukqKa7FUHswh6T7y
jd+lYzfgIhDH3ZKY72UYfQuYNy+ASZBKlvUWMVVFtLYyUTKWtbdmRUEMsDK4VSuzOYb9ty36aHba
ogH7tQ5NoNVTwvifyd2yzMxe48eOH2Chpvl9GnabfqI6bBLzbe1ABAwVsndlavckx9UsRco3jLE9
t4SVeLEgfS2qSP275NOupyfepJLZuKleXOV1aE/FmMznMKz2JBvL7lIoml9yCm3KKQNOqsPBgQn0
unTAiJU+7zwwQbFDCjmlUDpBzGQicdYior9/GmOEy1BN6Pr0/L0S8IfO6py+M1evnZBbbFL1LY21
zumN4W+KlQbJgNL6cTHdCyltjwBSVo0YrEHvddvkHN1igWE6sMn6MQnw2N9LKLluaMkKaHwIk1pv
6n6S9cM2zWAF9yQZnQBaFMa3OQBOi5sQdoS23FW9ULdDP9hkwSJWeGCDCSblivY9fYeJTmBA8IbU
pgfVJ+gR69r1t66iwq1YjtM91hXPODKLK6EnlgnO4AOHBvWl9sM0bzEsGEjW6YqyPkOUgwiPudYK
bbCEL6i0Q+lmifTZhF4nyVT6Amu/vrY2eQ01LrSIHFaXCqEBRMIanemG5LJgLOvanWtE71ntTibJ
3ma90dVK/ZnELf4R+NairYWJchEkiRSFRggqMfeynMGVPDP/0cPh2BbC+1zMvyKZWUgxwK4pCeS1
61WVtpWwnNfRsI61kLUHqepNFzVVwUKTJWoD9aZU5MTjef/46pZONhetr8xvaSVTphi7pi8471UC
xfWm4VFPJpBqpZA4KKeShaCLqZyDXsEhr4cykktGMtQS6OvqCc4129yiSk07S+O3ZhCY1DLjp0lF
z1MvtHIzkcftuuxqMdtk4WLsI82XpA7tOGg91ygZfskakdqClcikYJXKJmwfmD6eUbtK638zDxc3
ptJ0NkbpyZtYsuVZ9cmaTN8skcJYS8BaQxXkRXKs2Iku7gsNgusMT+/WMFxaZva1A+6FvTD2pB6W
/a3JYigDWYQcYhDUp778NIiGg8zDvq8vFslt4loLhkdfLzBYGyH5BQv2XkdIcC1ojMLx3KaM0Rsq
x8J4jQXLZLxYl5tGjGe3qVeiYMLZ8DkN91ysGV9DS28iNsp5LKUd9juSQFRxopZFJN5ir7ExQqkO
2fHKAcjOui2m4mIZfXUoS3g6bde2J8Og5tT7+cAhvNpzmFnnPGEOkjBbS9JGs+euv1NBtdysCmKZ
uNsqppy6pCw7LD8jQO6ttVnFAjnFbJtNZbggiltgretdYlP2mEgZO0nOC1cdKuKETT64qV5o/3Uh
ZOQp3Zts7XeccDt10TNMN9PnMMngPlNC+TqF8V7sqaEVe3JD+RZV0lec9zlbjvJ3R9O+IcI6dITq
uyQ49YDEzvQNLf09aY9RFyCsIMVyr5kTCfS4CH3VDL9kuTyH6Z+5LYPsRWZP1sWYfwfuaksQ9a1U
xpozW+xfyGHsnKivYdVoKYUs1kIH8o/KOVt8s+elySooX8I15bk9MiwyhZTBQj0flf6DGQZgnSR7
Nabt0rfGLpN6CQx0ytUxG7aiUO49DPxk3SifrZGKfiLGMK1qvUfID+oyGYdtU6YDDTpHCXXktQx/
JKOtrqKqLaghTPBGdZpu9IhvpgGfnJmj9YgJ9GsL20ikPB6shbXN8um9z9tkH/XLtS6hRrdNfchx
FjipXrEhXOmHzQ4Z1qQB+K2oB5KcYdCSqb9CiRGNmvVcZSBRlTGNtq7NBKeMlrLTTOErx0gs4mn1
GTnyPHjE088Kb0+dTR3/CFS3AvKmG7FyPFtLHEAqLx4G28hVm1DZGCxbMiK1o8KsSJ+Rqi2E8Rzy
s4ZpXX0XF8GETwz0WUqmZGuop4ohC5zMbBaEayRpMCVkiztA7vgi5+2rYoTTDmNftalXkTQ71k+z
qrPQV5oaFUnNua/21v7PC9ir3zWzNWZ/SeMzvEi27GQuoVmrh7hVvqgpxV95q161UIxP8dKYvhQn
R2OcUp6vo+QxEhp9oGp8nweVC9yFOb2mHjBvSV5TqwI4PZAlwRAsrR/rsT6698hZKZjydCeXANyz
Lt9F8Ou25axdlRKAj9xwaK1Zw3rP4ZERR6Odo/P41VOuDa35GuYtxfkEuXjO1MwpLKDnoLqeU6MM
iqEDkt5l95qR0IZ1GQqPUWlOxdDeKaqW7SwWSAmgnxGKwXilV7aj1fY2RnAQZxltWh3Dk04mlVwE
BqaLicG+CRc77uV414oP4v4c0hs2GgbzLqMVWHFhSFG6awAaHIDb+g8hu1fOkXnt4goc9FyL/rJY
HwbCNaCkEcbxGe8B1q3Byas+aORK2c9LpNkWvVifMn7LwCIwaJgkv1XoadZKPFqkktfsCTdFxC6G
jHFobjS6R93KNl1l0ergL+cah7dTHua6n1qD7KkN3/KulpnQxGV4LMQ5EGfV2uXU0tuRzDS84x16
Jzk/xSD7gzkCZqzRlwvpbamMEr3NEp8sLIMx4bu+HEn5pmBPyQpq7rZrrdIqC8cUFrajibDyCByr
t33ZTz4pFpJrQpDGDjIy0tTfcr4rl0JaWkqFeFuioDoXtXAqlpZcXD3rTlYUgT6o4/w48b2MQYzv
tALMH3BuQAho4eLsFPfq4HS5lhyysObyjMRytmXOaVWKqfPn4DdHuklDgJJb9TIhm/F8ShZKRbGp
L1WUnhWZoe9Kel0upOOei2lwC/Uc5HUtBnU2HJnKN07btPpTqLOciFv5qSqpUcIJ8dGYsRkaE+mr
TOvykhidN1aN+m4yaHGwAvFfwt/hlU2hvIhj0I/ffd2r90YR+4uZ9veyQz9FP0xOiBLlL1oef1e6
Pn5XFfM9bbHstUUPqwm0wsm6HEZBV7adPGdHU1Y3qzXX7zwGSzSIMjh/vYp3g0LcijUsxglSdOSH
UVU48zi4kdTkW4FVepjI9y6xbnGxchOJdOdLpYAmHHEIouRUTn3L8yNMe+08PtIMYkAEFaO8c/N4
WUh7wy3bzhd1hlIuTqL6vKIat+PpBZ+c9ehxwWpM+WWplTno5vqnqLPGMVOjIaRWRFCkLvNlsqTo
1IpiwbrhVoZ0voxujL3GnNM1MTMwvgeRKYugOYVoMFxaa23bdG2CCQBv21pT97doadMHNr1n5EwB
T1MnTwI+3ij7kDTpjDtZ2MBNiX25ReTGcf9BviZge6Hqt0k1PdjBbeatcqbjoIq7QMXr9JQV60/N
/Z2YY3lXrUEJGvpoO+O7vIqjeJ5mjp/UgO4prtDZwetWx6J9CFtUc3hk6Ib7oq3ZsqzJAUNjdpKl
Q9Sy3K56pUBAYl37PKrOk161u2zkrsMx1O1NPRSPo1p2J7nLt2JTPSmawPgZZ87WbFsKml5zZIOK
S7Ii5Zn4zBvD/n43msDAsQjYSxWFT2iEX9TJBEKYNdm+geR5lTu+8JViJa6hgKpcmOYdiXxk+Cdj
0J1juTiwo6XHqsegsKTFH9JevlbzH1Ow5jZDrh9mPepOgwj2mTPD7YZK9vLHU0TIGd3qUYLyDm3T
xAJLy9eKueDQ3yKhEq9WvOv0DWar/FfGeMrRZ7G7dOOl6vP8QJ6QQOOZSW8IEzFwSy0Cc9YMr/SL
43QMa9V8V9K+YvvDQ1Fi/EN1aLBdgr3KzHL4LOcU6aJeq7tC6j7oCMS93PJMsBLFAzt5Mqal2vfo
ybkqHE5ZPsaXaYZFZ1LrqVLMhOTxYrKgArkxXFOe3xdsEFdJSWxof9pOTTtURKmU7MeFdOW+wW/U
aRPQ0GjiruUl6um3hXWagnwYNuOYSVuSXNNbiDBOFxvP4FwkoWEEwcoAI1j0aGIkU+wmAVtgbSnR
S5swdo2KLjxw1UscjA0DaDUrP3JwjixVjeRalIMMYFYdXthtI9O7MtnT1ewsFwjuin5Xm0b9UgyP
7hm6QDsGArahoxqJzyELzZ9KaXgEGtpFH5j0jZ3Ivxqayomt0DWbKIbMPly8BUqUWw3FCeReQv1E
i06MiHgUmfXbUTY89QiU+VzL5DVuGO80Jn6xaWl9lZAbOlrJ0ShCx2Ksj3WWww1FlckeyuIQToFc
toX+Cdy92sT6+CQL0bkF3/4yZOW8CfWOpi3kx7RqftUW09yzp6/YBE8pc5I8DMoc8M+oLuN1wl0y
4Tt401sGn1mWXCXchixKZN3mO4nLI9zi/vP1TtZ/D/gU9NDLKmZTf15STTJOaqSKR2hMbuQK7IPe
crVp93rODS9lpfjWt+OASC0298qEvG/oYmOTC2NxBPWPdlvThueYm5thb/aCmCrdMD6kpVojY1t3
kWRbk1V/LayIlkQSD3EK+qAGoL6TlXWgkdPRdwI73yuF8stEKvRM3opMNaA1jmGYLZqKab4B/a32
Qh9+z4yDbklIalFdIlSw/syrSjSmZR0r7G4YX+ltVxzM5ccwhHl2FQVlJ1AZyYFwN2ya/uE6SFIF
JDhRJIk8KrsuHJXnhtCJv/9Wr3neQYtbwPOOQyASLOHm5Vxsl2nBLFBEH8ugJM95fbNqq3oZ5TC6
TcqE5iJNr9ZE7i7gg00dh3emOsuhU6x4X0iWcc3KMH6R/uwihrnePeIWLXyf9zhfD72lGYxTsuWe
VUzaMJnt2xwRBm2OsictkhbDapu3NWSFhbmAhMwVfVjbMnOwULMBFhgsPxtooTVE2OVDXr5q7bzp
isnEX5KXJ23BB1kqbHIXpObeCFjQZ7uLolLrqkda0g+jBnPTgFDeWPKkbKnI+UpQbNhzwYI/XASO
GSpdR+zn1R8sellq6+WoU/A7dTWN1HeCFFiS2p/HlZa3ziL5hYSHl34whxv/sZ+lbS13RR7iDVk8
BSUyNLvts/CA7Lv32GqyYA1b/ZyhKDYzEikHYtkiCt6iG364nAwIo67jRhoUnyTkx6NYUi50uuqF
tnLA8qPtC0GbvX6uMk99XbQiuzeR0N6p3yJbFPJ4o9XUR1NJjz2t/XrSYNwyKzdeibgYnpHY0uIa
xXJltSOdyEx3h8xIj1g4NDaQy0er99Lxz4swSix78EAyv+DPWJMFbWONGzNZ91yrfIdaT7qF2i4Z
huxad6GyD4uZM02irdEN5b5KTz2Q/FfpV94NJ3O2opeYqJ0zRJHXWbdqN9eMCn9bPJ3/4HoLcz3g
gA2tHcibVLVX5gZ+uTxifTG+siYuRb8jO+wP0WAvZqQxp0rXO6CX5cug5p+phfZyTmvlFZ1UjMju
qR/pSFJdgiaqjO0x7sqzoY7CmYYBEVAMVrZa03YvRcKuq7nyQFNe9VUaAnU0QCga4zudhbTFOKbs
GdlFwTxLhW/NeGbanCgzCx0og5NM1Wda1djw5ChsQJjKIW6z9iVmKu6w7P7MVTl+XoeL3seQl0Nt
8tZu+B7r/rbUkunOajUdIVXsxkrRgMdFz5HViPuh6IGJL8Lq8pwwN5NMQs4fv+3/Ek3/H0RTWSEh
7Z+sye5n//lv33+CKE+fxfd//Pvpe/q34LOouzj5r2D9f/zN/0PWF/+mA/5hoyD+M9XUkP+mgdRX
2APof6CUmIn/QTVVtb8poi6BdTEUGBfAef4v1VSV/wbJFN2XohiAe9gQ/E+optpfjK2ENIDuV3QT
Iid+ZvGvhmZV0OeoedDdEBzjJtaP5Gt4tKXCc3PIAwMpruw3xi6Uvapxh3v/qf6iM39BLlKW7mJt
gCfPRDILr329ZyWC+EsqNzW8YzKKKblStxBc7F3xcwZqutzW4Y3G0JX98pP6UyGHDoF06MbP0u9m
b7nG1nLRQv/TNfn/II/+/T1ykFuYpeEF/hW41YYyI3nOjQBV4Quzq1s8rJiMlEs6qb+GdviBGTRx
TifvWiLd/vUPVx8JpP8Mf/jz01WulIFd2xBRMP5XuzLRZ3OTwg0MzGdr2os/1a09wwsRP0iJ+olD
ikabU/1JvVWhq+5Zw2RPgm8erScTCfG5qT31KrVH6YDh4bM4rVvCTAa3OyWtPV0HzCseZfan+Qhz
sbUnI90ADaiC+Vf1Eh/wXmxq8zvSMEAgIX7JvrPJ0y/qO1QjNikE9PF3jv0jAc22GbUOH81z8Twy
11C2KN4KwzMsF0irVDsQdEABMpLoDkRz+uJvkv8U/JhMMl1EGKRvm2771Jxg7kh7qCw7gEAf1TPh
X/Gv9M7b8efX8gd44m1NfIymgc6qB9n9Z2QG02E4p0Qt+On3EhTugJrMS3B31vaPvG9gGlnobIQt
ypbua2XFYNiCW3x1hj2zlt62HwyxC9lrn03ydVRblj1MRNG9wrT6zI4nT6/LhVomOkY648R7dc2+
I5WnuS0cq7u2WW8kgZWv7E6YCFepy8cRHZa38lP3pwyyua39pBRhR13fjtIui7wyxcwWjKY/TXwg
Lr4Mls0ZutblbSy4p4+rRPKz5JXiVWWgM9jGtf2Y9vpXdQnPPUXG06SA0rHHKkjwR/aOdUs2zDd2
0ynajWsQXfQ9Ze4CUJixrlN/5rsGITXQ7mvlKj+pF/ny4JNryIRq+urp70c/ZuiP5cgJ39iE1dUl
uffx0dyrC8Aqglmd1CMDdk/MhM+MmCwDAqsoMt6l3+GxZr1yXN9Qe1hucQ6d/CM+ykeFKniLQEQo
nVUiEpLENzvdGIcZZRRapr35aqGfVF32Lfl3e81nez7Jia2egSuOnnaLtsYjT4eYGeRDzkSKw33k
kyB5oKegPQANlIP0ExO3U5zl2wNW+Bx96SckLL1gJ6/hs3ldE5tb+5EKwDbVVrb6qThPW7H3CuVg
XKmehNyrg/Jr8gk9TIMmyN8s/DC2FbD/oZu9WC9rQ4TgBt4JtZBT8O2w8+/xhAsAZHt6TxkZnaut
fu5y7AsM4O0ioVvYTTiUuGhq59J7sKWBxOb1n3qAM598PQ9b0erhxq1866rtItCjxw4uY4EqbvtQ
jtj6L+LVH29Q93GKbBFvRCsfpC1Nm/S4BGEdIGdA5n8qCmfYxohb2L1zBqIZXkRnBDUqOsyTRkZN
SPF+588gkgPlPWvtfCPbSzBfstxm/xI72jZ97j8WN1iC+Fklzr22y8iJzkS0RViW7uFn9yN0OwRi
8nEct8trvZs9DEHW9SERJ7QD3cxWTOx5M0dOR3DhWRmeret47N9jKiLbeF9u4qvoMkZFPXWTzmhV
/vX5+BdMrQoST4YXZBmS9GDQaX+BOcg5Cyvwq03QkdpWWutGZqNjssv+1z/mvx3Cjx+jkf0NuQIW
11/DY9pWWAaRnMBAk6b740dYQACXaP5eO/SKS0FY6tp8/+ufKcv//ekK4RfJFlhycDMk2PwFzaZE
DTWf1XWBJBSvypKEnjaXKQsgRIMls3nmURB5CWQL65c0slRXMj8rZWKEqHfIzwV9q9bLvQrDMVhN
ma9aXtFzICFlJ4bIbJjPM2W9w3qj8yVI0ujwcSabaM39VpZqf10rdgZNh96KIyPHwG5V6l5U8vRc
rgqp0dOC+p0tZKb7IYLNF7keNEcnDQYN92A5eVkJHnkut75AwspdbgjREsgPbo5ZPfeaMTwxBZaP
Vo75KK1Ht4AhQbsOoMbqu8NslGzeIx5koVi/W2O1jbQzpiDDz7VfA/stbP85hjahsUlrEKqCNXG/
E5Euoo1at8ZQrr6eAaNVy3YjsIh18C84fyKlJ4TLlBrjJSF7+qHQ6DkO0FRbnd+0krCrxILhYmy9
ynCz3dZaa1dqk5+BPuskTyjTk0p8YgqgHpMR8WqJlIiDSq7tShN2mbkEWtNe9TzJCLgBe5ogP1S1
B1S2Mn/keyyFnKmwblxuOUbXOfwxRh3w74RV3ahNYfozkg9BJklGSUXj2HfGMVVXVq64+uzMUM9L
qywbXSAMEHXTySI6JH8kEQ5GHoyjLNhirzGbItJxnlLcBsIv9MnCrtTWuyZ/Rvx/2bcXv9tKDVE5
oG1EKHpm73vERlg85gmaLyf6C4Gdq6cWPCjCBe2zTpEwdtRoyGfsVdefyL15EuuWyEDpJJpxICza
RZp/N7N2W2tB2ajRowurX+o5/4wxJ9CYdHN3m4n5SMPoLifd79ScG3vlBl7VIXO07vXxa3XypCnB
b5pgqNbgJkbAv0HHCbzFTA2IE2UejOBu1RVHVmVXlQsIGmmqOFA9Tux/nxN5PQqCiL3L4kqb8q5i
zbkRWMWhzSYfe3wMWTNyhdphYkdTOCKrS2euI0IS5+8Hq4E+9z7XMgqoZcfMouXgA3zKIlzIBiRp
0YCtZtAvomESscOToT+NXIEljKgiVjZJR2mp3bqO/GECBFU7Pag3E1ZIDYhAxUFTipi/+BvwBP05
/7byyGcWhxNNw2aP8HXNnd5sAvWi17jvH+ZxY3XKqnGYe7tmgcyV9M5pNkiF3Q4tuoIpcULpQxtR
37aMqCi8Su0bd8c6P62jhuBnfDa76WAp8dY0RF9lr0Fyrd2tmFso0TBP6PvCIJ9EQVNLEkFxXmKN
AN0IwJ8HL4+HRjsoBxyKQFoi47QqKPuXaav1KhSXWhtdmBnNVtbLJUBiGXTI4Wtbk8g2KZv2JjBK
3qgVbvE5Q+pTafE/QjNrTj6MMSYj+lGOkLaPOwnbMrM7dNs1bklTEpPdAnrOYB+x+/OiP2SXedJS
s8mE9DCRMi9hT2p2KYAEA7PU2qgpa2+KcUZj9s92hv6ZImFg9fn4o8R8LUeSQlAR5fs/f6LFVvb3
X43yL74R6X7Fs4vgURKdolFHL2oJw4wBHT7yeHNiPTHCNJEs+CQfJN4lcfLFFs/rDfM05SIlQB2Y
bnesroQ+JhuQVpSM4bv8vAbye1p7ndse8yNCsk9SJrt9lzm65VqXVbA5u7P35YnvfnOYY2f+aTeS
h6W7OCgn892urmjAxXdhplqKP7uD6s9HRpLhqfrCL3BhDIsRTH7jGulv5r57igPsl5BVDc75M3s9
Iog56QvJRcWIYl7s3Ul1284xTuIFkx8e6yhjGrOjnB0jm8GVaWylq+lS4BM71r5LjI6MA+wQ/ppB
gYjX3Na+zIv529w238n4DsmUZGO1d9SBvzj+NIqnvUwHGdULmFDLKTOqHifr3fxkbYyX6k4hH11Q
x78YG2MjntE4YuXnIYYU+ar85B9ruikd82v9IDgXCgmUAJlK20agkvHI010yWQPYSgjFx70876po
l48coGza05MBqFvb6NJ+ytCYYLgIINsoVFeTp3R7Sd1q2B/5tuGbDh3xSMAyZ6kmsk4CXWvXDdwy
Bq2P+lxgtIajzJl5e9eGs2lfeLCRTPawtoG8huAuPJPEbQJE4TOsvegV3HjtEv9rnvC6AcxQtqDR
2je5xkTml5MD893MgMci2Le1s7wzky0vx5K312EFtjXTxwmhu9MbnzEWpGXZ9AjGlUDm82CBMvjy
w6OBk9hbgMj0duIl14pPi+ryWwsdpd23XxUh41/8M93sQQJFVZSfLX2H/5guRC9v07idrXcBqbFt
nTRtp78TqTUG3Bb4jviIERQV0RPz7d+ogsTMoyXr6x1rExuNxUrNaN4NmBl2l55MbNG/NU+4ri/h
mf6pe28Z6Je3/j63Lj87+qD0fSsP9Xb8TU+GNUP9xl130o/FJylQiBn71+k5wUuhOwg4WaB7fRWY
E9Byp3om6O0JdXrZ2wT1EnfxVdCspe5IVErDRaPddODRRJ7qaqfsWaNUXV1Z2uupZ9Ue88XX0bCj
Kaj5/+/4/+L+ltNHG0cJJXhzbxuifYfk0zRgOTbNM5DLJdryNvmnR3ZL0hsrYvwnpnmINMBMpMc5
fIgGjeQpax3tILGW2YdYZd3BpK/hSqFhsB8BLrFdkoHNVuIlWlk7OXoGe2wvfKmll9wiVturoxEe
TiF2ss4LfAforPORuLIDHqaKRGKPhpPcsWbT7ofMJ7J2lx0xBVLZ5L8RlKRvDyH4ISwDels9hPNj
i+W2+iJML6Sbs2NqE7wJb9xXy+ogYGQVgddGCGTOjOEr9dSA1KnuEAcIRA3Tzd7yDZmEFAM0YJM3
vyS1nZ3RPqKZQygBjQEDTezImC1NB36AQc+ge9OB9JexdNejxV1Di8pcwMs/HvHAkzNrTnylI8dF
m92xZAu2dTctZ3itqHAApzusnx3pTfLljf6cbxjmvBeivfL42ObHxFeeS+YKnnHYI9dZn6bCmy8o
rptLfqWfee/9dIuIQj1CMDYit3YtDu7fMHHAlp1U/t3xjSSUD97DlU7XLIN4N25GcFs17xrFFPzy
bVW585l1E8Bf0fDJmhdP4a1vbDSqdHUQf0F42P2tOwvvZD0+Dfzm7UHptz/iLVY+BimUCVew1BZQ
GU7t8SldfHOzcuhvAYd9yV7xwiO0v6Bglw6zX53YVP8iPHxBm34E5GmdBXC3lFvP9dfgakdOWPWu
nJLnbB8F6iN9CuGWh0QEJSSi5jw71P22Fi/6VT0aT9VLgXAaCR1YNuyi3HVa0P6mNSDsbt9upTcD
ctiZlu7EE4ZRCD1i8tVbdi8TEuzFfFkN10AnAmKkcOtwx+eOkuyt2ZNkU6te+yYpHvbG7Gye8Fa2
kg/sbQyDGC2H5HOdGIXzXqrsKs6HSt3KqUOTOjJRGPzyyFgFXVhaHegqpd9d80VVYTHC7g/qNb4L
0IxsyTev8sZ6gvSE9gVYWyTiF7ZVvKNei2UOgrCrINA6JEFCRWCdiKJFtK+ekLtLfCt/xtZVttx2
0ev6qzj9OeZUL9oVH0xXJrz2HzDsKIssb7kUm2qXXaNkp6BxQ5llXqPpmHxMFF75fm13bF3SHjsL
mQb6kcN/WHZRtg+n+2NDEAk/9thsTMPDisP5Yy0LLdg9241Pixf/kl4Fy6UjmI75OxMI5U06MwDB
FyKd8+3qN1cJ/BX13DX64LnEYaAon9boD8fxXN0SiC6/ej/qnOKV8BjcVrrooB5+2JR5lHE+Ionl
OaxLXv4818+RSRXuZNrG4tnClkPykcVb7+lHbzjscalLr/NbGD494HQUoFuFOzaVXa11B4/EhvDj
Ybsl4VPy6q/mufqowoP6Uie39AJKyNICLUjfH4Wn4CefM+QrrPSJ20p2tkvPqxIgLhpfUQv56oYl
DjBjBiKBuOm3D0/bEe9j3LIJ84dv0EoAwzg2I3SK5AW/m0/QiMKnMiBo9H1Au2LXVAF3gjELwCKt
yxclOole8WzgILhUV9WJbvWhWJ3sU8/s5kfxh4+a+cbPsis+ZeVaJA6SGEQb05F8aEhKFOFPPPOS
q+Usl1HcaMkW4py3fKjkc8MGs9mZ4PvCFt6csn37NNY7niJKYL4QtQn/yTozUPpUfPGb30jaZoq2
M3NmRqwsllM7bSDFOeFdZnq51241w5LYj/Nr8a2sVLFe8a0Z5CRcV2ufSb7gmQ98yAmX93gZ9W3I
Y3ERP1TGLTk8xVWkORFtNXpbWeO2WJ571atIDuerl9DY/id759EdOZNm5/+iPUYwAbfQJr1hJr3d
4JBFFryNgAn8+nnA1kyPWgtJe53uk4dkFb8iM5GI19z73BGTWIsoJu87/Fzzqk07GvUt9jsOXRi4
e8tegZejQX/DxRZdOuev7P50uOfv+J2IDvGHdXSMf6hhqls0aCnyt1UUr7Hp1ScfzxaAlXzdvGc9
Ne5K/ES8jNXJZXPIpf885pCNV8nTcDN8+3/GD3AXebyev9ofusZQIp5fR3+lR7QHpTU984lZsvsa
T7AMOYXW1p5Y04veEJK5x/Rv4bpcjdecMqPD5idQcu8sGEZnDLXtNYUUsdLWTnybR0rEdN+V6/gs
Lu2BgR+3F5CC1+IdvMUeN7L86jGtMtZ8WnjRazL/OClu2b1e2fSb++ln+MEfzZg2XpdP8yW5VH/C
p/hWXfAGia/wmL50NwNXQbRqoTzudPXXmu8AeeFQpvXS2RG7cdrtpj9+sG9YU4S0Mqs44EI3MBSm
pbOkvZLXsqQjzrbgeZ5aNz7NdLEAXMzzGBfWefr9A8tUl6FUBh4N3aEY4rTtlz/9ffj9e78f/X4b
NkJu5HkuuSn31jnEJgYbaPnbtT83UAzuiAY64AhN7qWJ/dGdnI0TEPuacJ9RrRSbwOzsrW/zfDVO
zNa38axNxrp7lQTExmW3cTLxxi7lAE3KSjc4pe+h954JC+JnQ6G2MbDQ7QaDE2T2zXAVVa3YqBz+
iD3kJfMjm5sHPMLUzqioDGgtkUYktcgM8s5kGBW6zDmjJN6iMXwHPZds216Ojxa0KfJ+il1rM2EH
lhrhO/D8TYufhk64e5TSCZaYzE87ERxcRrOJNZEJBaZdyDE2wmJYQEhPGZrbUblz0il5SdOd2wqx
NjLf2qWIpIlmiLodqUnYmyqOwrqt0YxTHQXESIUhYvduwkVaTIJ2TY5n0XOuN/nMICUYz0lW3BtR
C/HDtCJWuc67BxsYsW1zyti2IydkkilQLbKqPwWNf/Y5nKKkPbOhJdkIKkSLBoLTLrov0uhDwB48
KYy4OCZpnzPuf3J2d0W+wzjbnUBcHfP4TH99pxrMITYychzSZb7VaUknoikqWM8e4zF8Tkqf2Le0
3yVDcJJ+fBM105uXV/ZxGA32ZMq7i7LPoocfHIXWj2gK2rIBlMGgES6bUcr5C5+VFfa7CGhWInTF
axIJDaI1FaKraHqYYzRBlftW9m8SndVCN3uvCPhcWyMa9eipdf9aRtNBfipehqTgXG3ziZla+Lcl
QBVbQLfCU8HkpOJnQIm/bSexHe3AoPWdXw0VIFScEEGhs/87g1GzSBLuAjKUE1gfB5CmO8I3n1tf
BIc+M8COGTiQYm9kwxCPr3r5x2xIgLkF9TDEZjBNhYsDJNzCrEMvFBrrNAMiisb8YDaMp1MHLTXo
XcBdiVp1NrCl17E1XknmvnqcoQizmDYO9atSNGO/31tm7l+S5nOr4WaNrV8yT0v9iZa/AIGG9AqO
g/mkTPEGIfDQt1uvXxuC8r7l1NFz+MJdOYGzH/MT+H+sSAIlgfZT0hA3FSWqU6vnqgXmgGqDWnsM
v7oJ02T0JTxKY3ToZ7ITWZiVbBDEqg7Fe1hYb8iRYUIIFlgqJfRu1Df10JNRS8tgJ6xQMkKVtmlR
IGcr4+ND4rJUqjUdXZ7glQFBZiWob+3Wvw+1/2IggAJW0VFPm+95M35lEydNUEV7HTIPKtXRTdWp
s3uUNdngrkT2DH6UEDCHW0ph0i0nknQApIhb8E5624IOOgQpOsywSr3TYHEA+PFTP5G85zv7gb40
U4O5tgzzHh75TkrCKIz0KUqyTxzcFdMnP98GSh3tArG1IxvORZLpcJsxtzBIXQUzxkQvZYPILXLr
6DZcdVG/MR32bTFUvyCs7tOxe7ZalK2Dr4OVltYKdOhDOMJVaM3xucQEDSzNo5OBRYA0mLUF7o1s
rFknm358aDQjWI9QIau+d3hquTrtCt8eJa3bkUI35P1rVhdLpBO7GO7h5U3YvjgBLZpVZe++wm0q
skhfRVWuszh4Qrt+M3sSRZdYjNfmHjt7vJrweGxdw9AYz7F1N+wBDbMedl4IVQSo5joPZ/RH+fSY
BeDlrCL8bAs61zopnyfC09OB18oJHTz7E6gOkbfXhjGDQtWVANh0hv61qbNsLYkUX3lFlm1RnbJL
F9NJDieQkR/JRCHbqHfTgyzZIMCMDo0PwTBQ8iecWNyXcmPKlgK/utTa+XUdX9YPdeAey7Z9NMPg
OjXdfhg9Nm3KBE7Wdd/QREJtfsZxyXFa9cYKAU+2MmTBsMkv3glrAhLLu91NLgXoP8ajEEkwU6z0
+6enQ40gj8JeJu0afDzVmWHjWWQqAt+GXjUYH/AVUnhk6T0w5rVbuOXBaVn7ktBM+nj4iBS2xFKr
OVjz5iCxWCsPN1bWmee6A92XmcXDNKh32PSgJcqZ8sSOaZapicpquK8N4xM181Ynzm08VOAFXBS5
Ycyr0cNWyWglLYJXDX/aFTLBbeHyqVfa3YEw8z0BBaTexaBVQmIAN3VYPhPew5caxmrdOJyLJH42
fdDKyPRz6Vr7lhggVqsj019wj3DaInBIOeOOwbmSj/dSDBqBq0BmNhcn163mzxkaGW4445iZ1n0Z
UIMWqnkep4Im2lOPk8MENxr9+57rdE2KR8xcdO8ImMJBX9A3sWslFwq/q+/uZdTs8hb3FSQcxzH2
QNJYQhchZhSrOgKFOA9B+mgsWqqU4Xle52+5T3q9D2Vi23GQWSjg2LbhgMMBezZDAM+2UzJCRipF
DSDSXdLQ2ENDoMGMPI59wAVHkuM3/Yxe14wzYkSqYbjNp/o0ZAFC7BH5c2wDlZkxIzjsdUi0pgFO
oWZYnv4UYITW44RIvG7y42xah7IOjgIPwzYw4CYmfZ4zHPc23jxtRhQb+Br1Op9tuZYmr7+Hl8JJ
6MssRCyo0I07LVR5RMaWbbqgomWHAI36rdpno/13bAfGuDiSxqfBMN1tgDaw1Rmtg+wv0oax3g8J
jKDqoAP1KMnfWhmqO0Z9cEBYywyic+/HkiO3mftjOgGU5Clap5F/03iRsWliDhuWVkWRPrZa8o6R
7qs9Ae4w8/I9j8znsUv0nswSFnXhq4/qeGcP+NCcMVqnoSzhUnhvIpiZOmQEMUF2YElT+SuSB3a8
3OMO6NebIt4AvTEzgWCZWUPWeZgN4wyW/LHL2UBwY3fF1mp4G5difILO4JLEaH33eFguSJT3zPGb
VSKadjdEKK/lsS78L8+G40joLTYi/Ter42QXEHi5MDLXtUCRiAllBXMReodI7LUnNbYK3tV++8dv
W042j0sigYO4UZP0NqRPlqj4bXx1ayK6nyOzj2+GnkZBoI6oEe+uQRUgns96Qj1YfYUBqqCWVXY+
IIGYd2mB4nZio4FCkih45V9sh8qAG9vFNydNGvF9FIGQV3qe92k13A7OzggISLeT3tnPXSVOiDvF
6fejf/l0Kmp9THB+xpD9UjZDWwt36gm6zH99+P1a0Olwm5rxR5xF5en3oR14B3DDwrsEo3YXWfa7
icIP5Xr1B7KB3IV5aG8G0yC4qY3VCUw2E74kpimFh7HKAqfaTIOxRVTFTLOgc1uoc0Mc10fB1Mkt
+mWICy/796HXzb1ROiQ5hoZ3kpnuqpXt1v4JW6X3j4eqQn+i3kNr8k/Gfz4seY6wb9tjJj11KpYH
SP/8OG2vMPiZD0hfmYo5bnVnRqO9H3o3BzqRi/3vtvv/iwT/DyLBJQ2BBIz//h/R4v+bSHD/U3dx
+vm/xJ7/43v+GXseCIKphW/aFqE5DuKF/wg+d//NI72X+gU0wpJb/U+J4JJ8J+teJf/jvznmvxFv
KBZ9W/CrCfx/UQTa/m8M+H+JKxKEXHj8z0WBKARhq4tm478kXoU2OtKoDooDptqfOmuZA/cr9BF/
iZA+TYZN0GmYP6dle2NCydUJuNwAR/CpmK2L/kVdFGzbAhRF5QRmt1iAuwgZ4wN9TrMuI2ZGXWhz
IKOkkSOrqd64Et2w+CmRyTbQfKnRmw0RPj8znF/TM8JzRi25KxJgOXUm4MeBBZYLINhaUMHTAg3u
oAc7C0a4WIDCo6tK5LNAhh1ow6X9NrIXUwuEWGaohr3avWsM7umAuHFkOPJikKG36xaMMd85wOzL
2FGT8EfgB6dTbn9jO2Riz85U5ofEpIzvcvta1eLDWoDJXs1+G/DKTmfmpyiSu6iAUiUXyjK0Zb1g
l/MFwNxAYh7wxqa55699i0mo5kaJqteiXMAFniXJI2aJ+zbi7hOE7H66NPhDrjE+bfDP5gKCVpiX
GWHiunUzKNELLtptnnsFPnrOz/WCkxZwpUtARqt5QU0XjSi3qcarGMb9uIEyd2+AtxIQqjNI1anr
7PMSVRl685Rp8LggrZMFbu301Yr/2zCvcw+7/NwCoLXmDc/VnQkdG4FFtnAZT94Czib9aWARRyk6
mgpOARO2vmPQ43sJiFUQcmRuoBOzg29gCdcOOrc9RBu1iDVAWcHudmF4h7C8yVx9rZiNxrVHjJ/7
J/fRihiquQW3tonm7s6HCh5BB2+ghKcqQkm+gMMJgWEFQ4phnfb38wIXz8rgYVTi3ehNGCA19dSN
rfrv5leH1r8CaLohTICxGtRyTzpQGeCYlxKe+QI2bzFqRxrlCWhHBfk88JkdJHn+YMNEBzC+F9jH
hpapiAM1vYaeriqKdrramCGAHZ/HUG8RQIUbtWDXg0EehwXE7kFkdxdytqn/OO6P7gHtTokZbsky
WlnYUODQ8awXObBo31Koy0Rz1CDWV9FYMM+uIW70kbUrK5y/0vXCVVDrhyyhgk5llLBMzo4i1/1j
wUZe5e2BG0t5Tyqb4mAgH3t6mgb83kam147EV4+TMzq6YfQ2K0aKgXZtzOy7grMMXLMhzoE9oR5z
UBcZxP9lMiZJEHqXEwtwPSkscHBtEEx6lBO8mC15X3vZ9+GW45LxZSSfZNAnxyRp9abqxw9WNFFc
bXPVBuuspYlOvPoic/OjMuLwCD7jOaMaXqW+h6kVu+w4zzeZkd7UNdfuhPefwLf5PRlA/iVDd1Mp
oXcymtaeMeq1IiGmziElUpznq3DqD1EElB31S7LrfXlPYWwerG9Dkxukcibalj158K7bgQ4NQI7O
vXOlll+6me6CKhsJEhkGVkjtIcbAfjC8gCTWJNyPlmVszF4GdPBjvPRxzRobxvyEY5nLKPlKIQKu
m6l9nHSQ33qmiTc4LE6d7zb3vjUgA5nAD2cAQEblGisMQe3O899yMrmvJNpsCsAq+PPcm86N/0iV
kzNR2y8wy7xDPfLEJj2bzjaGYs27gl5bgB1BHhLsSnggmup6Bf5rZOMQsBizm/ei992dMER/LgBi
dKgy5+mPmMv0yZ3yzcwsZ+uNCFgnC6+cmLx2S2zswm31b0aDaE+wrPw+MfpNIz8b/nloiY4pZ+Q1
zJ9byyNRZggvDAp8vpvN7C/QYzTFGqwO/uHce4G37G9KbjTDAgORNptQlXQPdWwdY+h1W7Oh2wxH
r9hwFp5lyyAXtFZ763UW8sDqGd5VtMNwt3e8qT6T8XkUSfrBAQptfY4eUrox2/KneyKpaUOcEOPr
1N2MAqXwPNOdG3NVvqgK3oQ5XTJEJbdWwIEShNGfMjP49ymrITwn+Bm/jIzt9iDZkHhu564Dy3q2
ZfZSwrLfySpl8ivA06XwukJzLLalyRCDy8AmNZYIMAL2HNc6uOmgN8lQ2VvpBuHO1j0Y7hiGcBQp
nOFmw9D3nWrWvtMQpxNtih1pNhTJYVDuYzm9J35fE18bvwxancYwZVzbwYZosgDtpxWkG2UbD+4s
acxjE8Rc+wCbv1+HnhzfhC3nK+Cjh6F2q9Ok+FGtJLJWjj8m6AyXKAOZzs+1Yd4FbTmdCcyAxzm1
JfL9eVNnc4IPdpjeksa6cKBJnF0OKp7mrqrnYgvwwDoYbSTPHi4kWqoJtzxqa9yx8japj3ZU5dxJ
czJ4SYIpMvezt/v0WAZY8RzVvbsAcBffkrlx6BO3lUYEHsvkFlzi1Y4bJlMu5mTpoonRgfc6++JZ
20+FGqYzeIZqW9nh41DBcbSD7jWfiz9MjcMT0E9/w7WEWhLlIEh2oF8IAEp335n+t6wpqoXnvWWJ
DRS/ya4jPO4TEAQ1D/vEIYJKCyO/iaWgS9Xzuem3zmgMD9WwIC0KdkoJGkcnnLJ9aIEdCDiMi7LP
r1iTLzAqQvxBwqYS0VdzsTuDAzOeTN7Q+HzUe+b7+U60ZrUHZ0UMZKAdnljkVJTv+NfIUtnGM+tM
hhGs3xqAm25Tocn2uuQEpZDGXB11Bqhq6sa9xyw44qo6Mj6t1oNRoMIgY7gdumPLQLUBAgoxw/fO
U4oMhyCbBYqT1827GRb91V4etNl+BlgILUCpBA3h/M2JR4HC05QNnZ/oUAh0BgKjCDmMDhrgXHXJ
MxPa03puymJfWNlHbqDlm5kuci6RgzQFvYdAk3GgkycdEmKMB9HM3dI0zT2/Q/Iady998leiWg4R
TZqhxL/nt0+xb5MChognccBQdOQ81fWSypFY8bbLZzp5XahD48X5rSj32vPhbVVsqLzJYXdNKWKa
eJEH4stKPRknu6wvJFHO685X3Tmv/c8khqJgJctrnDMgacmc6YpzFLOtEzY0Njvm0vTNxtp6TfFD
ORRCpGFvYuYBVoSOJ2POLA7N2X5lrjhsleOqjWMY/U4p3ipoGLtO2YgE3SNoq5NZtcNfm8Gy5R8G
WSVvopysvVcyECVMkRqr9phfRgOIeHeYttSV0SEV1Nl2NDa7HtXqJq/kH7rI+OA0bnOwIYqBAzuk
wKLa3mU9PV6xHOkznL7gfrlksNe699PwwIS83LZz3m0MDxiuBwl7C/HvRKIw51TPhDe0UZbooXjo
HU9B6825ZuP4MvmU+vYU7ccG60FvoRDQec3uMPB3ja6qu67KNnkg70FmyDuGZ/WtQv6EE849AHB7
Cpz+KYepyoi9gf5ite1aJP50sApW+G7I5rMuVLiFy+LAGvPU3vMg28re87kEmi8wUEj9PHrjMeWv
4aQxtyLJt01l2yiePspE+ZuosbEllW0Fzm16Axx1o0v73V2IrmpMqnU25KC8wcAGJqs+2PXGZuhn
ax1Eldg2DUcBYI+TFUy3dUmI96D9jwEFDgP7fD/P7NZUgSKJAaeLVHIdVseJ0sUos22Vhg95NXx6
tTwaSUSEj44uRlP9ABI8tO1La4Vfi2zTr/p9D04iH4OvaKx/EkVMTvoeBv2tTonkHmg3XrrQRdLz
OaTu0YBlMcXOMXXDC7XprWGKY4S6mJHN7TSNhy4xN7HPblblxsWhiOjRhQZsvzstd7gi9yoNWLTI
vTF3O2UwSfbmF3dCE1WjFDAdFFds6lhtzQfhuA+OjJZoU//L7Vl0x+pmkg0ZUxs2GkOya+zmPii9
J05a1swAzSm84XfL10g6u67Hq5LgRV3w5AAYfZ5x8iSq3rqgk3Xbl+Uv2ViXiSs/TLo+qWx8aEV0
E5RuuqmE9Vhb3VnasBpTKwQQ1nLSOuG50IQC6uDElf23d8NtHKfQoaHkLKZboFGs8vpdU7B2msUu
6JpHVcevY3cfh2gh2/JJxXcuSCBYccTbxOfWEWy276TjkGjFP9g6yO8H+o6Q1DD+3B0QQROW8tIK
ouj4dzHZrXKLBFifM97QbBzFY6cNpqFWtRsNxv0kgUFPG5sSWVSEZiraliNscECvyxsEskq5YNQ2
nk7PfpqiREK5mMTVWjfpgfC+Da3HMQanzSIDW/Mswr0LmG2200sppPqDVDENAhbXefgywMBVlfU+
SfmGTH2RCE5W+wnl8tlY9zJ/8BlEXRuj2Wl3+mOE+jgHH8L3X6MELxlQ1apPHyA8fUgxXQ2q67Sc
IfQ0ezElh0bWX4427wbbxh9OwYIxJPCSbGWTdVtNwRNMZmdvxPYb+SYXTzuHzOqP5fBYqgU439xS
0G8DKP2r0dHrxvK3blU8uUNxSG6bjsMV6feOKZaGa0/AjFEd6cgKFDcwaDLmvjCWAt4NGQvn7s6w
yzsZcaU0NuWhyb5O+eyd5RTelieXmtKvUcXS6Z3ZM4RrxpPuaKyMB9YLvCHtu7ZfUrfMFVF9277O
SUObtw2rYIZxD4wEeTLU9Mhk9ymYyxtfpicv73eZsndu717HSi3e8VuTCLDO9kv4OsYBtfa19Vkc
0YZ5abrxDPeG0cDrgBaEjK9VMrqgQYVzKmX63ufmPTogXy9AKYZumSsePIPFaw6CFij4MMgfUojP
gi1M6KXrbJ6u/KY3glN6chdcafmhfedq6ODqivYnn546q0QUR7SQRCw2PytT7jvc+dR3K3w0oP+B
PjrWXejFz4Yvj6mPeKkMTzV7Pg1Fl9ptl5UouU3O1KIs77opOMRggeIqD9aR0O9Dkv3eMivY+Gx2
3qVhPnhB8olW1IvKA6mEfwA0b03PeSzJCNFj/WXCMdRGv+kG+UR2QpIjPgWiZ+J6gC+yVmV5DASa
1SpfGkZwAvIvCYz3Xh99sGsNg+nDV+1LzA1uzr1trbynrvC+VYKCbbaD56EUz6Ylv0NlfIHcOlXI
fevIZAUT3mQAXb0R5l65NzPy6JeLBV7ye50B9EcZPCYCJinIiTJ5I7KxkmDuHbPbd4M4Tm18ETXp
ROzW19MY4l50edvrUgLxRO9v6b/2yFvOb83XamI+lbtLBbxEpltvSgXPZe7i8QqvE8VE1bhvo9Nu
uKchCx6ufe5sm+K9N7LPitckCvPHvk62hLvcaFETWhVW+x55t2HSo7v9IzeMGJ2FtTEa1IVNdcJ0
e+ehOS3LZC8dJFdK7zMaCycjHDGMHrMsOWbC2se2vjCuhQBHkkB/NwEGILCj8dEiZ7RESNe5LR78
od0SV8kMwZBnQ3z4VwaNt4FNNcJwDM59ykZbpy9pixSuKXoFYzP57gCEtgORVIj8adsR3RLrvIK+
dmZdebCWbR1+joeWu2sJzhWBq73WxvRdFtlLQ/7qPiZ+nPk4ilNgpdgruLvlxlPHsbmKyuaiO/vU
mg6bDP9lbriqdQPQMjV3HfHWteVdVXjPLu8+d1k5yaZ6h2C387OOpm2+mwXSYNJjRm0+jCFDJ6fd
pV73Gk71fesQ7eRmFZ0pChCn6LAH6ZRdJbCV2DgwkZsXZTm4vgmtGiPCqRnVHh7dh1V79/hTZ7KR
q7S4LdkfeYa5t9R4Wy12f4wz2oIdn9MaIQJ382cx1s+V15y1P9z0TrbR6AczWb2Fen7KSutRNNOS
vnVpZowtbK2QVsBCX5UZLVHtwk4hdnYp9Npo3te0gcI7KG4mXhZtbJgnjHPAn68d279pS/WWOPsJ
oXU8iQc2RXedX70l5a2RVudMcOLS/ZnhdNIjLFwQXj3SRBK5yeIFuZdTGniIZkhZSro3c8ie2PwQ
0RVzjxgmvEcMQUmj4W1fyxdFed6l8gMVyYUCmEoLo6skgm/wWJVHarv8typT3yRMKSrtTWuVGve2
tyn9+pso3W3m/F74KJ0OFE68KnBdRlf8mHS0cdT/lbZ/qqSzyed6a4f6NbfG+4HfruegsCo0VcM2
MNufOPfYLtsICNz5tWsr6JcIjmf80M5w5+FCW7VGg1OHfMksidf+NN0sr1fb1++DN7yEtvooZXFV
rbsnsGbf15gvmwe7AeMDUMzmPO4ulf4uRPw3zfKVMovPyLdSXM8kT4ROT9AKrbCYs3QTgYhaakSg
NM4mqfjbaEG2nuip6J3oFpHUYzVG95atToS+YdmZ2pkKq35U3SNbPJf8nFVhEAKAZ21jT/KQi6o4
WOlOMskmemaxWPTjjFOV8WSHjZQvxET+7BioLGDe/hJZo7kNKzSsNOiPmfiQ7nhL50rBVNRUbPq+
wBEXVo9A67hdDfNbNzgg5+tmDydp63rVrWl479B48AgorAZO+Z1LfZr6n5iFPjdwltKLwKAwbC7Z
Yj86MPwni7kpop1iY2SwViLmCn1A+kFHV08yULgRnn3tQepbaqjvajlcaq7lU4GrTOUTa8EUMZMA
fWSUqXlh6kxVV+vt2HoHf2a6XQNurjPqI/LE/xYK/0ii7IMMiWvvjci8mbl/ehaVkVvJnXCS8E6R
eMkAhFudnFPcB7Twu7yJo1XoRmBDNf7WiYwaOgAc54MKfTpndI6WlI9TbSMvC+Jk68r40HtRgpQo
fqIj+JoTNBytXJxWAyPzGHCz34FucQIohUhwEDa24inzwjtMovZ+FM6dN4pb2SGbQWT00oYolWQc
P80GhLOoeolcJOWuyiW2rN7YJKoVh6whthiLJtpV26JurkIiyZeUMJicnkVyWD5KTAQFgTGQVkhH
xjtRkSfMudUJ7801HMofWj3Y88kq6mJjK9oHd/HAdeQCbux+6CBCQXyNzWLdSfqpwEbjWDYdVMUA
A0KLhbdP9Y4xu7quogb3fpi0R7K2nee6+MOS4bMbrwK7Qi/8565BGF+lwaHyeQmhg5s2OD1glHTI
kMpd7yb0XSqhZYcDaYS/S4AGQ4OciHlwVXGdfSYNonVd9kdW2MCO/EaA07LcdVa2yBDaACK/uSUK
WN9kuvd5NRDAhBIQWZRFH+5IeRqnuNgMiZQ68ek5Jy4lJ4fzVnsDZMWBCKpFC2UPXnl26/yx6Iuf
DI98U2D0DD1+PLAzHGreXdJNf8sg4Lh7hQVIB1DP68J5NjLxUidwzFPXeJTLldx1rEVUsISLW2As
ijqwgeir1RR7DDcqvBsd6Nici62D47lasnnKPtnQqYKsX9SLYNqdp8kCsAD1Vtx1M+GDTXXbVME2
t7hk3QH/lozGdxCr39hBvaA8eEXSrmoj0lT/hAEVP/1iHkRh01shz6Ab16t8ql6akWxHw9XH3hbk
ILZYZPTFJIJxbZl0uKIb5SqWAJ4tbOnOHwtEkbhDA/hV2pjVA6PdMFjmsogzaL/ygf4alq+Cp+Uv
o8OG6CyCTUH+Od8LgJ3nB10MNs8tkIOUCB7icavS35iJgfETsTovQckbuAzt48TSAQrqHr/iE3S6
90giF08hSKDmEJ57BKz6HKUe8zjDOnJkw6hs0+sY9NaKheHBVjVlwvRNW8Xqqie2J4flXAMdGgtE
RGZevVvhcAzmcTOa1sOYpd/miHZYt49x5nzZnb5kxGJhKZv+mKhf82B8cVKaEt/fMh16NkdOn7D7
Y9SvziCSY8TJKxVGPME7mZE05ioGdjuuxgQJPr8sOhK6izbPTi6nYhY5HtB/48uPTZbvzYOLD4wh
CM6b6bq4iD2mhUj1p58k6e5Tpn5j8MAOZdOa0c40YJ3ouXuMpwJveX9rETRmIu+t++Lsqqi5GZV5
ZMI80CXirGZeXYEAUuuGTT+5GqxCvO7IcPrbU9Ehn2LAbdPGT8GXhaPinWBf2qFAmsX9VkQIU/Jx
Pw1QWM2R/5h1nDxS2bz83Y3Um2m6t8ro+m1SFo+oZHMv+9bVT5wx0KioG4VinO67Z7+0LkbobW0H
84aDYA1d37WzwpBfRB+gfn5awpxWUmOqstJ+05hZsUYn8ijTBGNI8+lMtFqhiUOLcT37GMyM3XiJ
RwJDoB6escIvwuXmBz7ySbNT7Gb7KurkPlU+RnDAHF6xn12ckyS3kUg3UoygZ4QmfRcYoluVnXqJ
UUdaxGu3z4BMbzN/CNZhlxy8uVjYqvVPUbVHa6ruhgpciKXYyiKw9BXCLqaKDluKFEGfR5x8ZPpI
yZYHoojGf3z0+6mxfPovX/uXT//l236/4x//vRRejnZYPZULfdp7TLPaIreOp7BrMYtGFu5UQrCq
U8WugBXz/FChLcGDQUqlvTz8fvTPh/+Lr00sTwrUygXC0zQ/IhCqTzqZvQ2ygEXUVTUnNEX1Px5+
Pw19Xx39+bkz+0ERfGrXJ1JB+A8EEz4rNylt7MtNMYO1dOhLlh9XTKBytr8fNqUfEbu9fHVW1m0k
gmkXBSk35bCcytPvAzkT//ERQqjai8DSF6Ham017DFx079xG+DH/8WG+/Cu/nzdaLQM7shYaPHuU
cN1pWhTVvTX+z4ffr/1++vsHfhAPvO7/+cdy+cgviJbivEBqJAIEz79/3FQvAqkgG820ObFBa05K
ELIrTBR9MYLaE+vUFkMQH/3z4fdrJdGax7D/CrB5RMb4XRQEmHgdUtkoyG+CmHEctMyvmfXNFTgz
okeFoC4dwVSKQ07w96pk+FaY3OICyazKHn9yFYx0qTwQungsZE2+raX1JgxJjJu5TSLMiTblBNcg
zy1cHkF1O6SNPnVCk0uEQM/TA/7ECauE609r6J7vkwvMIOYQpFsm6dZ9NQddnAaaAFjQ9RVuG4hU
Oegtwsp8H3vgXfO/pt+enCkQp7AfNZw1sDcZrmpbROqc4Lg1dfvVZUl7GKoop7deZXKsrrJt+qsS
bcgd1TuzZahBbOOccoej3w4R2S0W/4yNs9LIeTHrkiTCmM0lNanPURUY8lrrf2fvzHbjRtZs/SoH
fc9CRHAKHuDcKOdRUkqybN8QHjnPM5/+fFRV97bdtV3o+8YGVB63U8xk8B/W+hZ5ERkwQgAH4mAM
4tEcZHPtbaBGqKCPMyE1pYIPSh1+9wKbNL2IRUuYtyaGfNO8Tm3A3W+OR99wcC2V390siTb8le4K
a36d5daljiJnibt5iNpRH1xp+udE+VRAaCSN8aOER7jSpfrWqDa75AX1O7GQF5A6rct/IRj4TAtw
+8vEY/wb1pzUXvNpGNG3D2aR3xvNnN/P0feis+27vp6hszJdjHvstK3Du0KILCWuaAliSbL8Grpu
dhXGM9ul8QJioV6HZcpKhXFbPstx20sMYfTn7gWurXthRnoIovymgspllFVNZ2ePTu67yYhgZsV2
51T4w3I1BxiySiAxPJgoVTN8zBWtBHMAwu9K2s0wm66kxdxNuTedo+WVsHtCuasob6SAJ+q7utuN
DtjWogPm7ZVZzZPISwnMVu953ok9Y7pnCpCNWN5ENkooTVioZOzk+FNhzicrqRxz8/Zrf/722++A
WyQwpyu4MKc52uclVnsg+q+mp792znwusoraNS6eCNdjhFZfiWc9xob/MuIDMsZPTmV+E138PGXB
JclAVZCJMozyOWqDDDeVfEf0SoX3vPzoqoHxzcxUtppvw4zgPkvNtWWIs91SKUpnOBcsYPYGbuIq
PZZmdG5y6ry4IoGFaOvIrAmdQcocCdyNhdu/WoXa90nbEP+sSuSuqIBDKJqOT50KSvNWBem4KqLQ
wj3cs0GR/bPHs8oY9eMQBeyThumhkk3JQOtIe3tnjuSI6BbLvD9c9JR8GAxs9w6Np3CaB5khnZH1
Md2z2qYsGb2Nb0MXGWKICbZZ3mfQQlijkt3dezgA6yR6IpxzTdwQVb6Lj8rMYakx/P4yVBRhbiY+
diW0bzfzNgMAw7UhT1oDP/Vn8zsqQPxm0sq2djDe/IiTfxoLJn1YFKEQHySmE9CSK8+OoJUUIy77
WeP26N93jnmz5tu8pH+FdfDQGSo9xx6ajRSqg8LaWfbASKPFXm9cBcFYHIRQ1ucK91lvvPolm1cV
5ux2k2Jf2/Mnn4xKGtf6BjRnM8Q3275y4j97bc502M1fJmjtxmSeMeDAV7WdRy3DQ9kS2i0f8JdM
DMnZWRS6/Zij+EgKB8+Xu1jcxm95WXgH0C7GgzGGLoQOVmpCqZPEU+kE5X4mxnNt0+ehAcH5OAuL
jBIuQzqBaVVngVMqadShYxE25rLDpkHmeAFWSo7AwUyaHDPCC24WkDJLMUNxHi5FcHKp4tZRg0su
RQW7YUChVmZWfSNk67MLwPGuY1cpOpOZZOw9Af0e96ENMaTObXmqgk99KNVrZzNwsZtj5rrBIepw
g8Fsf5XGtaI+wwowbK26+ppWkmO6PxZl+F1Kzn1XIGyt0weP4qxHD9tNAVoxI5LQ3kEMFDTQRpis
8F5RxTbzcSklG1OcJpuVnXIjgndqcLD1yCQimppPsW6Z1IOTvfNt2jKPDXnwVSN2PZGth1SN5gcr
j1lAHKL1VpMGDkjELt1ufqub8gXF1Ofeir/F3VfTIl+nV5OPmDvYc+5aDxkXi4CyO5Ur5Hp0/OwD
xhfCGad1iqWF2Vnbbj8JO++2FePlFtPWBpcIut92vJfh2G0qh+VjBUdonSSmfbY/hYY5b206St7u
+zKQ9gfflt+qcL53okyRxlTrTTw2q5wN/V0demIzD4J7u2VW6CjKZoYe4VQGbDQ7FNStD4LLLD1k
QBaWTb8Z1/iqNM6l6jGl9dwYinwMkOSQ5txp4xnNF1TPu8BI52djjslAg/tPlO7VLtpoFwj5BHuF
3EsStVZoe/qVSx5R2GLB9dP822gki/lzoh3mZGOk61xiG4kOBl6hLVjEJco3qEp3dlNb7M7Qftmh
xhRYf+wI+945Zf3IWNbbm1reRyylMGbc0iX522RTsfFEcGNnvWcypK8B0CY+0aU4xGjHiabtsr1H
ktZG28TKFmkBfXQcjqbZfXeq+V024KfIMudoO+rc+VP8Lu3uQ6v5Goz9c4X2gEKNrNxB+JvaF7su
9h+YspDxGFRMn4HFc9pYu57aGI+q/Fwb43CXyaVbqJxvWGKxcLuk1I1LXDmx5WLJL++XJPOESHN/
yTY3XQhpuaVxpyzJIinjiSUJPVoy0WFIJnxnq7oFND4tuelG8C1vyFHnzDPXLMbUKeK5u02AKGOf
Ink91EJfJsLY5UAqu1jy2YslqV3YZLYnLentwm0A4S+J7u2S7e6SXrkihpQShlAwRq4xMfBMX9Kd
vSTDiyUjvkJSDtrbOFpLfnxjIeXq30LlMweXhNvy6pMlij5Z0ueH4nVc0uj//JXll2c8C6i6n02T
7xCQULcigCs9OXXFoyooSbnviLv/86doTna1JYc9qWDWliab5eJS/E0BG4skPL39yGGIvId3vJns
0D9GqYeE8+2Hc83AOQO6tTZz+S6fcXu+/frbF7L/im2cd+/5WbsXQ4hGQ6SnBrfmKVx+FGlaF0xi
h4l5KrdgfhDlnJ/KpinWEZhr6JUzrX3rOMQ7u065Ud0EqsZmL+yO88cpI/MzLKr8xOF+CnM33vAG
nUu++1O9fKkMf9iGtvH69ktJqAEGZWm+qlrbSg5Dk0WHyrA3Dg6bvQ6aLWrm5vT2pR98DI4ltFDX
6/aw8o016CNOrzwWxyG17LuUMcg6HRWjKjTyQJF3Ae84ekADGVbOHyDJbFhD6C5PEK6LE9qSxagL
r4gIpM8yINMZG+++i/S1IwZjU2YjWpGKLMREJA2000CsuxqpQBbx8bEFSrwoGCPoS0XEa4y/0Lbm
2wwV6WmgPSFLjsVFXGvYkCMDE8dlPWVN5YnZAvZpcCbpUKqdNM2CUsJLsKSWSyLrcpXB2leQcQa9
K9rg3MZUR92SqZbbBAzIJlhOl4BFyNsvujEICdExBI+8nM4dz63OSU5zp/CUaIvZzts/GDFxww1R
jGZx6peLEIwsDLomulSBB5gRm8jba48ZP53eftTCLl53MUUULuh7wlyix7rnTpP1FxXAa/PY+aYq
qndF7x7aQoxbUeHItQAOViX1jDF3923GC4jAqytW8GvAdecyb6AgiJ4w+67/WDlMwJrKTlCkUM5N
yvnEhd6SDpNeWGuXa623BTqhwLBRSmmmSQBs19IPIC8MRBEH7OGjWkRb69G6+QO13uRVRHY7H82+
eRdnCKENvBtZieSyJ6oVIyEDczeOv/+vHeKNfPxPdgjTWRiO/94Osf80fIqin9wQf/6Vv9wQ0rb+
wMIlbWUiB8V68JcVQjriD2U5lrSktmxXmLAU/6IlK/WHMiUCMVu4FgsJ7f2XNULqPzzh2Vook7A4
fkf+T7wR0sTZ8QPMF7ivCcwRmwMESa0tS/9ijRCOx9DWDtSTKGNjn04k2Bq4jCCCSBAw1G1pPucY
j/OTbDvrRc+ESymvno5JRt5UL+d3DQmA69TPB5ZV2P/FjLGzJUQUnbZxEkimqTgk7kyvobtuqYTJ
1jsMHWvuHDrBbdBGfsaU/oyUYitatr8WmuuJ5vso/HRA8iVX8NSZFigWefBOjL3fU/YEQ7Of5Oh8
1DQ3nEDQxFIPfbvWg7nHBVrSNA7u3sx9eOXoXh/mET2HcMgsKsIx2VIkPVacoxCjkFCQVc8+rYn1
pe2Czdw4L1UerpXXPFXFuLccn3RGo7VPAVv0sQv2M9ZjCNOMBDC5oXsmHN2KU2pzG1hP5AcYQkgy
9N0eXLC17F364UvDeYZMm1DbuOyYJQ7dbjCcz609vXJ61yRXu4/KqkvsFMuZSpLkUCXZ40TcBLIT
l1Cz2MOB3Ub2bSjBmVVu+9po/zsTDYK5Eg+qo4l1Tli4RSJUixgb1smQoHP1Ovpf2eR7gkS2gAY7
BBrBhRDy/kBaDRghxzoWxfj9Lf1m6Iz3RiQemkLNt4x8VSwlTfCUQ55oXVaneBbLS18HbPbL1DrE
ufiOcGE4RaH4Ereec61xZZKjFwNLEC0hT8ScVgznVmUbQtIu3IrimR3hD/fc3zCxnYU6/S+Pz9sH
2XG0y80hMPxK/QuZNGPDTvvdOE95RUsv/G5vm529CccURJHd4weQpEHz7zJIjj9SmINBy9hDphYT
81A1972HZNRgu49Go9gNSS8fXSwy62buzQd2HY4XPMuiRHo96eDolv1jlIh+N4fxtCExbcvaN9oN
nbymMikPpWWTYtFmx5FdRzBU7g6B8hJJ70aILMv53HuD5C7bCFT11yJrdiFihI2TdtHKIUbGLZNP
bj83rxjsd97svuvTzr4hXd708/CRIjxY9w0fVQ8GdIfS4D6W062xdLsyOwTVyNwUwhRU9bmJbIWK
x3v6/QVXYiHZ/nTFwX8vhxCUdQHS3VoQtT+4qkrtkMQpyvzJrQB4h1PrHls2SHS2JrTlbOX5NqaX
MLhPz2NSIiKajIex7D+2wjCIvSxJNpxMoAZd/cXu4J+5aZ/vTZnVZ4IgULCpSySjeBsTOkjpw5eg
YgEgA2RRTTnIYzwO9grXPbEasfkg4+LQhQ2qu/EzMX0Jibz9K9EsmqY4eqhCZLEiYqYz6+xdDclu
oLJ5UWUhT1yl/Gwoc6e7wCUgbFiBuR0fbO2/QxOvdizy0VqVMMOSfKAwicCazG75gebrnKakNGbd
TA2izw1pNOupqNtNhaIaGEv5IRKNXhavR29ZmonZ/Jo73Xmoldy7HG4TivVd1ssKvk1cvJuC4Wz5
5trOhLtpLaNFHkUGsx7LbRiX7gryKsuKoPDIZIW0PIhkHYXEJKZZaB1jWkCeQ9dULKabyfbWZssS
kmoxi9yV7AvcJyUBpU3svXcXYRS5TeTi+ufSesmaInqyrf7A1Ah/WxNDlQJ8EBbhrdUg1WYEpJDW
4sUCEwj2Z90OSxULqRy7imjqdZwa1z5s2OMzsT3Bd3lBpXvPdrLaiiYZ19NYYbFvomHrhTrZk+2L
lip0Mz7NCH5ncqNVBKSuLAHrpIl17QKK32k4GSH0urbnlgZ4Mp0qmi2zZOZPZU72VtAdLCxvPpyU
VZ9SnlWuoY9YweGsSWBZs23ZT1p3+7KHmDVNAa4fO9txo39tMVgB4MDh2im2wIzDv5CM1eyzFJkP
lWLatuLC52qlmcgqElzOTPTXYSxIBeAwUTQNl2EgOGYiOtLHBMUyfk7ux+nRDDPrwe9wlee+vRsX
Xm032US0em6JspIvbg5dquqq48R3xlwYPkCeocTz7Bb9vD+t50F/JGMVVVpXY0gunT03AYV7ngH3
spudgfb3Lh/UuI+F6WFyD5Kj2dirQQUQbmc439Ps8nhKgnM48HRUunxgd/gF89qw//0xwNr7p2PA
FkIrD1kiQj0gD0p5SyDDD8eACnrfD1hI3uK0tmGZkpigcngYnhsTGmfPh9mzasKfNWsz+CW1C4aZ
hKDQcIlcLJg7ChYNqPpn+27Oub2gH7wLGMCsJI93fOXj1zkQ9lOUHZE/lF03nhvbB1FZHXVuODuj
ZlDMYq49Gm23ykKzvVa6fD96SGKqeewOA1pqJKATNK52UmcvSKON4+7Ce9Gya1VBzUhJyTMWO/LD
mgYau5IIFcz8G3Fc3SkMOn0XKiBpRen3cJUU0H2VT6sgP1chCsWihhVvhT7//2MUQ+pUa2LlcP19
JmMO3J+wslMNBKkDuLNnfHwk/21ZgHL2Y8WIVrZpT2cGvB0+TUNtJm6ss1kiEG1B5NzFXbvA51Li
EQ0XkOPYZtsWVyhDU8M+VZN4R4TTx76MPjuYzXaKea4nnIBkIvTzfSCZOxKe07gDXH4HuQ7zzo1r
2WrlRflwrJt5FZcx7Rk38MnxACgGvdlvI78la1e21mXIsSPoKQN95k3UZTTCpyjg7W3HGIHwmMYc
AOQw1ryjKhpQwpTJpR0d3AMFbW8RDMueKflauNLZVdMtMrxwa7n0OsI0mpuKRYd5G4E2nDCryM6S
xJeiKrNzN7vMaJcv+7Hv/mxmvoz/N/iGaiedgiL/P3mXPRRR3jb/7z+cX1JC+NCaFM+ugJOgbEzG
pKL8+KEdGG8bwVz7N3x2aEr6wDv5Tumd5lY1e2Gpd2Wd7Q1jHm+9/SWevelikTPMQJkcvLn6JHxz
Z+QpMzSRUgWjj1pHqlCoLNR4zgbG2cZ8M6YmxqbkGLuk1o+GnU4fdI7wUBPQemMTidPTE9HOAjQW
MfjeINvuV6VdeytP1/0aast4qQrOMtOt5+0cjelZBZ3HSm7wkbPMn52IMPTWTubNSPJi25iXfiQn
1tXnccGtOzkKFQP50c0mOJQimjfNqcU7D2jcjJhpP5gzMkgrcM72sGm5cx5itqDIVVOwt0CLq6gz
tr8/Lqyln/hX0bCcFqa19DbSUcJ0lf3LaZHPSVPLMHBvqTO3mzGW47UqOT3fI+LxH3I07TthhUjW
iRMd4PR4RghLLerOpS0tMCKArrLiSkqvsakWC+uE73gNYeWd8IWNhS8wVrXVe1fMtTi8cfkVWtrQ
YAVomDA9SSqDg18EKduzsl2ponH3hUrpCeyeqclkJs8SxUGa6A91HhbHuQ9DOBB+fnZQb2K1bJ7a
wG/WswCOTZV8MBiXHX9/jaQn/uYiuRYJAgq+vyIt55dPZ1YTwmwNNrAgyRMzTtR9JB+bWXTHOoQd
yL/53lHgXp2eqF7RzSPtCk6hqpcW6naOOsOz813SdGS72uOAPxUVjGORUFW6EITR5ct1G4OiDbz5
IjxoIzAqas7t3Dkww+6POHUvbhW/oli39gUg1qw/C0wbIPND5DCKJYKGAdI6mbfzGvczmzp7z6k4
P7vIf+rR9A4ls/lZN9G577O1LCGS1GLJd6NiXCudAZnS8XRNLQ45MFOCzUuDnIVhWwHS/1i1uT5n
ArMOwqPuMOGnu9PJNQ6i8L0hbXtPPF9vdPU56iwiSZLw4jpEfHTQ0J6FJGTDTGbg4U1p3lFIcJAc
cWH04Moy+iuFpSbsBySoIxogASKtkcbKw4V4x5L+vTNwWw70OptxyOF56YWwVqDAG7IFXJfDbsYP
KAVISM8x9gZF04O0BjKGvBqPEjG/l6GGCAZHAMCOc0Y2092iGUdH6+N1aivnOhf4+uJIhGcWVe87
s+HYaMaVWSSfFVq3TzohmLOF0YwCVu8zasKBUpzVlvm1h3Y9ZgCfJsBmecbYT3bMud6eQFaYP8A5
qs5kg1+j0rhPB6nv68pgmhymyEnVmgTg5orA8VAJ1DoFVr7CLeQRJxVBAfjTYtc4lqFzAJkWvDMT
glJwgUyPeFuO9eKsiCbxyvpfQvpZ0qXrZp2PBuA6C2MdXCdSYTFMbluDWWisXShyL5nK4nukfNdC
teFW2R5bh4aTJ8h2kerNUwPMLKvYew5WRFhQOnxzJUmoonAIs2b0xcyMuDesmmFkhGe2KcW2bHDP
vP2UGerOzeIvZpEVh2mkiuOWou0Fs4OCEGdQwmVnUX+mWiLxbmifTJP8g3DCT+G2AfKgMRAXLq7+
hxwQDrNf72LPhBPvSW3bbwObXzpSVKdkMic9ikeH4mDMyI4q7c49NkxU4Frr2+xw9CPMsu7dxHhS
Ifs1VTXlJh3Gajf5FaDcGFi0veyoTLsmBNbqyBF6MLL80VJx/ryIGVU7PwoVh/sI3ynDhlC9eGg1
0L84cHZ6zJmFKp/bWNuwHnluv52zZt2CgE+b4RD6E+9E0A33OvG/9rq/idSEShnk24K3+dongJ2U
jGuSzsd6xTNT4+IsypWC5IcV1hZrpjNL1oVMt80A3YmQD3/vyxLicOigzzP8lrBOd1tjDDkZs9ZX
vypQs2Z480qnyvmHg/ze7swTWAL2EJ43I+0Kug9uOUNoSuZnR1b9Jg0E1MZR2au8fOzz1mYgUxAx
M1fVPiGPep0aY/yc+U+Ot/xpMRuX0dfpwbPIme0i9k2Vz+kGWO2xl5m4+IvWKxPmOfbRsw+6Tu6p
FF8bR6arcFLJ2UEOAm3bymA+CiC2nfslW3aDQQeviQA1FoAm66ay2OeeOZzkUs4EMQr+FEc3K8wR
yjkl062V8wo7rrlriBu/i2yeXFHeHcyEhm6UM9V8ZFTbNO135L0v0PDMv6qq8HBbODCqcYrsdAif
tW0N5CtjwlxjMN5FPWiK3C/Frp4kZxy8ik1H0VEUyj7l6lkIEJB2ASzP95HH+kVsbzonXEcwp2Bo
wDztO4/UZOSyCP0dRvJhVbFBK7tkn3oBK/Igfg1jxArVKEyW9Q2rkQCucZF69LCkuPaxM5HzDa6z
Sb4MdoobzmmTnV2YwTFiBn6PmgI1dwulZKiyL9K654nrfzKKZlr7LXckVKH0gB2TkBHPP/lWllwj
HR0LJLEvaG4/M7CRl2r5WVt5Jy+Yb+gfTKTaDr7pvIVBDu1l60Rwpg1134iGUNvQdFfor9KtZokN
UjrTvIVectPKxc9d0H5byXe/Hj47lXYe43fIBYNj2CBkH/dsIYrHyPgatWBJW7Y5pzBldh+4WMim
3tZrKQr9Ys1phlm5rTZGnBY7FNBAqjznnYFkDtU0z8okMB10nRjBQ56/Y5MByF6oBCSvgjwe85jQ
mPylDAhy6kQujqV47k34VEVhRh90n+2r+sISp0BLDm6/Ldqv0oz1acrYNLstMrM5ibYBafR4stvo
cQhQhhm9sw1wZnG8ltO7xOdjR3EUhu38vhqRcUFbyNeZTR7AxCl+ZiOVsJH8UI4w6i3Hdfcqts+9
RdCWu4g9jH5MH0qrfupaltepVxnbwvbSy9yBlfB8xpN9NFKTGejxgy5+zSNlLz46uBLaA6ubD4JP
C1BjW8nwfSbdajUMvfsQ2yUzh/orcwp1DYMSUlYUgXtOwnnruamzs3rCvNroDZyqn/cstUzMf97B
QGZ01lb4EvutsSmDfRq39b6aBtwgjZ2dHNzl647+6a4zCJDJDE1+UM1aFwdSfyM4KBN2sREt4sk0
DyOYkrX/MNoMTq0+Tw9ZsGRyWaZ/tJKMSF8bz69L3guJABG6nBFKS1sNT0GBlkvpadyZPZznDK3S
W9k82Z/atKwPNO+YJ6YEdzx5ubkxqSuuO/QAu7KLv6TxkG5FqsVZVZDkDVLeSICF/wMrOHAm/2wM
1XwdelaNXlkRp2ZZFLNC6v0szQ9u7u7xBHwg2VvtBXKlgycpEpI2hrcducNVxtXHmWHxRpiA6nsI
hewQPC6a98DNgnVddMM1LREQVDkZFlWAtgvjwas15ffBYh2wyoozzUpqNu3O1vPeoeTO3wN5mcG9
2IKghq7ZO9Tufz4p/xe09Q+bJdPWFjXBv98svX7i+MyDtsh/3C799df+c7sknT88aRJ4CHDDtG2L
TvY/F0zK+sM12ZMvUWH/tVuyvD+EUBYCWq0c+rCFwPUXdouQTgZiyxhHKvZOLKb+R7ulX+bDmKId
UEDIqpkOOQsI7OcuZsYN1BmY4R8Tsdil62Q6NG1waJF5r4IOyXgGgcfSSMJaPso7pu6nXIhiWwwy
OzalrrZe7TG97cRl0Xv+cCX/ZgKgfp4AsOgCCOYRz8y2wHK4QEv19sPYCkq1lbrIVx4dWWDELqxL
6kFAZNxpH6JUPpJDdbMx2N3lBZjFqcBP7hKKugfqYTGkIlE0CVBmA28CJ2DHZ3+mNccGg6hKDiRL
+dE2o0ovZqenrPc//8PLXy7ev/rov16+CWRCa4fOZllR/vjy66BNhrqQ1uPsjeUHVgvxtZqJdUzc
slyVM4U+TwjvIRR3nYlxg03MQyvVKXNcUjRDK2KUAGm+1Tl5NDTDBrpP3coXj1MsKgxNYwHPOlJV
feh7xjSLSgHxy13hZ/HaZAV/zoz08R++p58L5uV7cpVF36Q97fEZ/PV7UmYU5F6cmo980GGKNMJd
9bXLFBTWfadoUt1Q2mdMFnJbJlrv/aIyjvYSbT9a/rCLdPWix6lCmGXSNFeSXEQCvcDH0CrjZU5J
GAmwgkERbTe/f+nLTfPL28FL596xlsmGdN+GpD98mvIy9xFaeOqRRnclHKYUk9wNi0Y0zSKfCJA+
PIGtQK05JRfsIuNHgBKIqLeUg/0eJqO3YW8QAU6Yxy0bHGqyZKAJJSil4ls4GbG6GD3rj8mlEFPM
JsiTNgmjGQR6BKD3rot5OY4S7+gXbrrls0HakhXOGMIUUQygsDdtprxNBQUX2xbwKAjKpHQO1K+u
Saw9YvOULKz97ANTK30faRojlA697aGagiuCA+/y9gVwtNs7GTBQACxkA1yY7UcAmo0WdCbGbl+Q
NREU00ePevBOD0ufXnQXuFvphqOC7HKmZ3C4JP4b0fb3bz9i3faQxNR0b1NBxszFVVQ+tlpvpzEC
ewMF6+Akz85sIZUaE7kxpNWSclZXh7ERuDWN8ivGTo9lR/Ne5cFwN6MNfwxlubezpt7//v1Wf/dR
ddjmU2vazL6tZYLzw/utB212oxuqR0N1595lRJzqugZgk+JFZiuqXXUdTEsfgDq9hJFtbhJMCETn
FCQVKF9eQmyOHXxwmdTzOe3k42DA+UFLDLRnXs+1d2GC473+w8v+ebD05x0GB9GDJsORzH9/ftmO
Idx4tGv5ODOA5eAOb1hW71H+g5x2yPircvJDKp+2WLs6v1hhc4yM5KnxPrF2VSdHRN9pv+v9APTx
0GT0KBYBemaFiXsKu+hPAue/ndLKv7nKpkSh4IK84lj49YzuMU0mMNblY+br6kFMDSy35COx92dU
kt1KowJiHEPAQ26d5ZwnZxnEL1Gi28Pvr9uvKonlZDIZ07mWFrwa++32/+Ht9pHl8mjiXery/qlK
pHWuX9MwZrRD9xIKo3uX9R+SIreeojm5BGpkej8odf92Kaem3cIqTK81ZDeigLtVsDJErA5lxSKo
biThTbGxOIGHuzDP9z1F+UFF/a2HFH/Nq+k4+NLbBj45ZzX+/rNh5NOR7uN9jBxw9ftvVf3NR8Q0
hUVJIV3b/G8nmWKhRgi7Lx6bMfpidUN8GhCjYDEGdQb16gYP87tTMM82qnhT+mP6MXZMkgV7vFcR
AlaMnd1u0jP5OK46qTYThBUY4w6qk7GujDy4+/0L/mWU//aZdikueGbwP9dWi8Llh/cGH5uIDLNX
j3XT6rXKon7HIb2b3e4Lnhz3Hv0LOR0p9sjORb3RoTM+ZXVsHRpTMTkmHjKcSbktxi+27vVZwkNc
27r4aAnZr3gA49/EG0HaT3w/zLjLlNObICJeHUB0ewHd6ZgUITlS/At7NvHH0MOUvESsb2uB/7WX
LsuMbMrOSFJMLygQWY+3RCh9pinzNjoGBmeMLtli/Tafdc/6ql8aOg1LnH2yyNVD3gT2dwPcUx6V
8tFghmTGXUBGi3ySXmC+ZKNR30nF2NRuCjZDLA58xzSOWUhG5PJNqZqlzu+vu7WcFT9XIK4Lx5XL
QBPmcaD8fN3jFGO8njz56HmL38qd+xvWreI0u+h0HYgQN8PrCTGgvjhPEyCocJgOTgGWuDeyetmL
+duuAXSs5c7KjWvXmcs2Ak9gjF3mEFchCtZiOpXBS8fM0zcBzrE1LdeO2S2kfGrDfLKegtzxtn0c
3ydG7jxroh3SXJ1ms1MXXaCmqxCZInq1UNwle1CT6ROGUkBIrbXNwi7fjjwH8Sq45QbvjXdQBfEZ
v79S8uedx5+fUBNtlSVQTFjsQH6+UgZRtT3BrPJxLPNXhvDAY7vwfYK9ByYgQcnaYYCKtK8inDvD
FkyLH3bZkiU4QmrwYQia5XTJTbINf//KnF/LFgdJMKQVzxTSFlr++sqyNmABl0zN41AiYcI+1TzA
5GUTnbwgXNbn2jXOI2kSdwaDWIIN03xHFIkNY6c0Vm8f39JM+j0kEsDgyjAvtUbuG3U94BDfu+Cj
MlbB4oy0VGlsrZbBRcKafN12CEVycw/sUdwG83VweC4awyKsKB2cZ277ifUa6dOkyRszEgnWvZvC
WqzyabmbAMIxrioB9qNWsJvlw2+SyCf60lxlETBIP+wWUHm4xVgA1shKGKRhMNnSGQNjt821KeV0
TRICOKeOFQL0E45mag/2ezApE+TdW3DeZMuWMCG9YKhXoWeRKB0wV7YBcmzMqECiAHXjn85fz0Lc
99ONRbvE1t41OdWU5Tr6lwNt1olH+sEUPCKpL66ZMfcsKVJ3ZeehuyqMs21XXyN/BIY9T/rQxtHR
M/PwuZ2NmmU3/sHQ/azHOrnaU7dgR9x5XtPbUzZKcXBd1hnLJrzFQMOsJXY+pw3rMDfu/c0EQP/K
tm3btUmCqedD21byRurpS9s7yCGKh9hL7kVvsEdKW2IG4voLSrMdjE2B8s5Gsj/0yoGuROSwGcB+
iyFjwCkbGRdtNbf0ncmiG4YF31JvSWpVlCbMIQVphCI+dTEZgmN6c0kOWc8hVVLveHtkRqtY1yVr
CZwejp7ynahLxLyjpVZN7g5n00lQBbz9SHWPY2YdXX80N0Hk+2fJSkIkY3JvV8MG83eFoaBmv5mi
JEaEDJ9A5Bv8yXIfJOrmzUAxoMgi0slZszL1iV/l4Nb7GNHJWHvFZl7wMjVuO3T8DG/xA92liLrI
MNKogmOk7W7cwIu1BebMJm7WLRgVMkH+P11nttyoskXbLyKCPuFVEuo7t+WqF8LV0UPSJvD1d6B9
7vGOE/e+EJIs2ZYE2aw155h2vSB5UtoaSy4Ti95rnX9MjWEcelrY67nVo8AdzeNQa9PZl+gkkUa0
PuuBBp/5U+jB6DfSPr0SVA2SN8RLY43Fr7nPpj2IT96nY19Huz9rDv9Nvi7QT9+sJK5B+LfGZrAw
i44CPXmhd1UwGt66cIY/qUnAnK7aa4F+BmN/OG6aflqDRu2f0C0iAO+5emlW/zZQ1+0aRGqXmVAt
J9SHa0pczX3o0h+tNX+WXhlv0yx3QedMcP8d4zB47t1uwg9cmPM9qfD9YFPYNPRgg9TWtppsq32d
ufnWqdrf9Ggw5QsIAs3g6a9NVx2qVp9PfG20M73qyMLY2FuORUxYS6VYQ8CeSsIM9YV+CHLtLrlU
gG/5HfQ29j/hzi/js1f1fzyj8qgltOklN6aZCdxqt3GI7C6ckvaaN/5mJmHggKiwOEF3CShn1EC+
mW/9Grzi3KriEsr20ieYx3U8w0+idXEp4cEdSt6Wm3TTzcvNelXA09wmSUzzxEH0LhRNVTX17mYI
2YVF8E50Ay9q/rfKucDGXPh7g06dz/8csuSqQKReJgv8c08CO5IC9MKEq2nYk5EQbDTLPXXugGy0
8cfloeYWz1F7s/N5CSMz+VgXi0OTE0RXObYk497lVNPHd5tXnTUdX5ecNQ/vBu9/gU6QewPl1Nbv
i9zpjlNe3dODU5JHlnR8SG1K0HNfWDgCoDytM5oeVyRkx66ynXMRL0p2jKuOmBHcju7NyIkhzKt2
cVxpS3TDLNeuIPPYbPxfNGbX+WD9oClDTmNKV3czdmRWCs78YByz+Yhrn7E27v6ILh0JEOcgJFX8
2qMoxN6OLNM4zHaUpn/jqozuc6e6g2aG9wqThQZL77Uq20vThNElceEt934D9ylu3os6M1/cyDzF
2jRfE30Hc57+h4XlT+O0/ZnM8+8p1MSumpdAuM4fzrM0cLYyUhpGM56k8xZL9kLZjAGtsI2VjSLz
/ljLEBxya0ctuUINvkZxGO8jWYS7KMNlSCmD9d1QE6DQpm4Qt0N1VEvqsRuKO3IgvAEEHNRj/GJn
No16l+apNX848VTjshAQXXvCWvHeV69IiGVK5k5WGzfGqXjTy3TfmrQnBNkVW0EUr+UW5KS7wLON
YSQJfND+xJ1hHXoq3VYFfL31EXCjOXjT4pnWNkR8IFpOgwedLd3xXzcfSWAYCVGZHtnN1schQazG
tkj+c9dsRygyj594qX9jVJ639mJLd0r04QF9Qnn8574OJz1MQEr70q2OtTn+5xCP2sUUrdiOGh9r
j7TuX4fGP+oJ1FFR2pwfI6NsIDxSz8FhHG2LdZErwm6TOaSgJ8tBRPN0DBHmYhQb9rUBfojp7hir
YdiZZnFII23C3zt8/vNwnJxj18x2siuRUyyHwgq7Y5+ADnBt4Pl5XWBetMONYEu/T8ZxwmOq9e3x
cYgNqz1qOgcY6L/cQjVbGl2Y4Px2CsxKn7aqzN8iO3oDOdTge8W46pdFHiz5GUcE9kxAMcwSazCA
K5ZcLHMzkDY+T3SAGajplkOJVkAW8NQMbVfxJrP/HP7n7qwwxswanntEF2mggHethrZ8NzVVsjiA
m/A4zIKsuK+7kCDJq4eA62OOZxvJgblYHh93H7ciZWF8edwnzmjbGHCyLUHex2i8pMCnDhpdobXI
wamigJw22FDxIxKV07sZWDC3eiX2JV4NUY+HLJvueoKDTPO6U1NXWiCMP7p0EU9CErJ0BzWdIDE5
81y16moCteyoDjej7cLZqRVCTNIEPJWCXPZfu66h8wXCIcC7+4mjfTcryCeMleOKmCG6bqBmBYE2
q1iG6z52YOxNS252DnuEJiQfFPWKo2r0v5qvffom+llNcHnG7HAzZPZNquD9R/uxJcc7GhRpjmlz
9rKpPDgVIfU1c39uGzWJr5+llmwVQT0YrnAttw7xkIAlzsgMHnv1fG3k2gtAH0JHw45yZiSdDZ2w
YY3o90RpaF8uzIy8UEScJ9PMpbYcmL4OftS0u8dDZPKA21ie97j1eOzruf+89v/746/f4MQL2XAg
Ifl//2YBgRzf/3//jKyRvvj4o/71u7PHc0yQLTsDspKcJl7y9cvlsioicPAPmk1zDh4/qBieiEal
qRaqmb3e4zc8fvL1use/8ribRdJkzY/rKZoID2pSYm7LcZumXCHowCyuPjZIHo3QNA132mjhuJwV
pBY/xJWPuKI/Pg5oM6HIIYmFptcx4JPbaU5DB8Xeq9ejb5iLmJftJWack46ea5P5UCaplVMMk+av
OE3cA5Ic51iSRXHMFEy+Ven4i24nflHeYkF//Phx6NkHHfEjZGuzluRQlFaC6GJ5NbOgc5zS9NSk
6bx7PO/x0OPwuIvY195rMLLb5Zc8Hndy7z+3ZI5gf9ARz369gJU81ll2y+tCYlR2wK6kntYdiqyb
QYsyeYaYwMx1PhN3UMyEaX5EKnxxCscLKD9VxzByyGZ73CxJC53XrfTIo3w88DgoV5d68OCpVHLB
ONWWv3kgX764L1934yVUSGAsylZfD3oLIObr7tfrHs/+uvu4NUZtHkDOYvRRWIY2vTApIjyQMRmB
MvOyZn+NOpVsTXoA/+azPCAtZe0Su/sFbZkc5z/Qlsdj/3P38Ri8ePg1/8W8RFPsTeuv+/+vl7Ac
GOgDg2mKe2od/zy7KCrS4R4vnK2R/+LrlW2SdTv88AcHx7UVE/zxL7jM19O+/ugXa+brsf953qMb
9vXYv9744yeP1339GFCVFszWxbfkvaF82pGIu7zlsafAKdePJ8pwbrsXffnEwiIriv3jk5EoBIr9
rAM1K4Szf3xnX9/o467fmWzAiirn+M/tx8NfT33ceny9STVEM0WW5QXDYGjTuhTFvLPSZD/oOBT3
avZl0OJ1r9mI98v4g9wfqfzjDBhnM20/xmU89B9DB7LVKDBqUrNHWGdOWRaHrGXxVJL/8c+haT0z
Bynyf++HDkpQrY2dlTRw8YrZYYfBOPr4pfEyoyJNiKhLhKcc1N/KQSKX6PgIHp/q43tpWPhuUeK8
IpAeDuGygjGXL3ju3vKENvt/T7mvj//x2L++Ivk4Tf/51L9uhpnktEn6/geOk18C/c/RcZLqNFVQ
p+bekzjLRfnUj+FphNoDVs0Zn6ssQxgg2XHp3hYMjbdNsITsXOQ9a/gDsNTwegVC9HGAwa7dDT4U
3YqlJBiwubnQgrjgwai/OXf0WdbZK59Cw4kOaO8PEWwbMguJ3u5j4+dstPa1rvRXRw3Jweygw+rN
yS/sJ8yt5p5Cy8+EWBZnutoiywObIZg5jy5RWzdBZdbuJenj17mBVyJyEISqhrtSez8rBqtVn6cE
Ayuy6jRkiusx8X/UDfhSklBQQyHAOOiTdspDSWnM1X9gFnEBL6QzKGPjO9pzIAqoMnqzICk6Ij8n
gzjZ9GSlhno4bkvFhl6zp89kHglfAecBwwqluc7miQ6TydrAxwXTAjqyMkEojFUtMorx10wDGBi9
5u/w3UZ37IUYg6GsNE9pNL07biVQoIrfOIQn/Cy9vw/x5kKsgKVSRsmzaOd6J4d0of92Ac1hCGIL
iMGaKpANhXI+zYGCmWXM0a6NkoPiYrhFFdUqNMnDtk6qi5/q35zJdphiQ3+dFHiA+div5eSROt2U
v7RSLy+DHLFClemeOuidAak+2bMLhCnJr2nqDgegaU9IEovXfoB259j2z9HEIdDke91yCBjRhNj6
hHtuPHPa9dDPWLsM6SH0okBNGVNhWpP4gEJszffxawbmPPjSOS2BC3Aisi3dob9FRZ0y08mJ11sy
8hxgMqtjQR/oXADafEdFuNas17FtvM88IkonMntzb6C43iECgmDdnzOCJVfEVdZ3s51wPbTGLm8N
/1yT8OJ1GkBYEhaCuiIabwIxIYwR20Dc7B34dhrOpSezQ1s3WuA46sLLTlG3BBzmKRs9JjrNE9fZ
DqMDcLKQ7hBRcTEo1e6p69Ns0w/4tPJBvuNYMQ52hRt/CMkvmagh6o7EnhJmoPYHPBOj0n70e8xI
T8hK/XMeQ93Qi3g4JcZPTQPvQGQXiKIWYI49d/46dGvngAF0598HH3SOR2hDIq8+ReyA8LH2d+FH
yTX1jXf6N6xg2aFvDUPBhwVxNdacWJOCuVQ0WG0b8RJLyzwXnzMt5/fO/2nK6XlKSoitif3Dqu3x
Ho0hZvdputDCK66OADbFWmU4NNWoryeouM3YOC9mnV1Isk7PrT7+AgMBBKWP3cukQQroFX0kH1b2
THP91dPyQOnpCDExa/ZlW70ry5MH9qcHRBH6LrFGFGIT/YtkOEj6Jm5VNiccwORymCn/HR8wIbj2
4iKe31KZN68ZVJTQHO+ZtY1gND15RbJuKveoJU5OqZiuqJELlkigpOBXjbsmsfUdTZsRJXtOOrgW
6WePMKVdldM/qBdABKG069IhqdhkUdBkHXRZpCenbva/jQNAH7udico24eroMzXCSQeKYoW2dWLh
he64MNO9UVtrhfgyNMp+7RTpx6T4z9nta4hxuw+tIpDCHPLwoonyz9TBLJZiy1PKrWWGnN16T9rG
2PfPSA9ezMaknsBdYrykRbcF054QP3FVw2SWgBbirD1MQvuusyu+dhIy90QMpbTc5JjlgNxpu/4y
9erVH1vA/0S2RRJLgjNf0kJ+VFpzxVI8kpZNr9Ufv+tdZhBwn01B6jchuWAWpe8/xGMpw28+jQ+c
CvNFi7WgaQ5S9PCmph+JsKxDNdg/lNm75FgPz52T/nWytNlj37llDsAZHISbgb3sa0uHGsPJ1ByK
6dlLaj0YRpI0CYOeX9RAhdEq+QIsF9U1u1aYWtqbYep7Ic5mnpqvMXnpI+2As1ObPV5sX6wLDVrL
hBL5NEX6oSI3bHCmb7Ndt+j42u7qDGUKVrf2A1+8gL1szpDSKPTH42ZMBw+zGzvASRPRLqUetdAR
YLwqXEe5dnH6jd318sVsPUpasKbiXhUbLzH6czH/rNTUPHmU63pTvbCUc4Gdyt2Yq+nDagFMW/m5
tdL4BQ9tvDPitD7WeLSxdKv4TbPC4UnoFMJmgETT7PZPw/QrwZ/9U2vdeiNrXJZdxklLNRLQYEom
uBCYpZshAtstM/k0dcxpXo6TrV8afVwQzb6fn4bO7o+PR0IL4oU1ln+y1M/3ro19bSIgTh9LVHuO
tp9b1lDmnMSbFlzMBXTSLpH8HTsd5CVK8RwrR3FdkE5KaThL3yZCGJqoigm3QXLfhQ88G04L5ZPp
rcbyNhYOgV1JThaBRVCJSwA5iUQn3JTtRnbTb9fprlNlgN6fkk9Nb8QhKpdhGwJmMC1RcA2LSpZe
jb/NgZOt+wnRQ9/tZ9ZQd0EAytHSK+cwepoI9KHumHpt7SXP3BXsgb/l1Kt3ACfHTEdybYd58tzm
gGLbJNrp5DPdUep+WvFEeNpQkppOn/rYPWmCJqBbwzRloN/RdmErb4tdDTiZenfBHEZV1HQPGFzV
G6UVTl+tg3nrWGukyPYRC9iyVlKfFOf1XZ6yhfdq5RMo6yMemk0y1bLx2qinSH7nT84HxaeArXP+
iN0G9Jwey3WmDXh+gGNiUqNkGvLJrIEVvnVVxvJCwxmKnlSsjCz7FuVdSEfPhKmlzHbbQDvcWDq9
XRkuySUtsTusVD9sO38b8AWXJiVWPyTga0qUy3pgfM0cwOpZBN9Zqeg2NlQ/U5d/AqC+QNaf75U1
eTvKwhRXAFHq7ifNO+Oqi37HB2kVhfpukR1Azlf0J2rozFX0mZ7g/rOs7OKz8O9jBJzELPOXKuJU
HhJv2GCAyQOWMJwV03wzZnLqILbQKBLtbTacNnCj8T1h10wFeSYp3e0vURQ669qZ5t1M4IwX2nsr
9X8n9ZjvdHJWdh0CoiAV7RWDTEPWgBWkrS2+6fZfVnX53jeV2JROyenSyz80c56d3tR/W1pCIdl3
vzF7ySCbxMYAFvUkc/EWz8VM7JELTz0FStFaNWvGIfNOdubidjRrbecLqGaao/xDi64bC9K7Xpc/
hZSBn7SQUhOIwZM9a5TZwh6BdewTgFzcDFewrkc9QmZ9n+zbjJ1Gw1r6zFa89zPxpLXLyivM933Y
Z7vM8J7mumz23VIuwW9Nl83AHJXntdwqgOiE5vaUhcmZjguFACLN2Chnqfsd9+kPLy5gKudufVbG
sFFqjE56ByEwy5S+h5rhr1VkEdUHV88p1S4UVDBylZxoCe4pZVNXsefvtV9Up5rBoKUdszF6ynCV
RXgI2rbwWPfWM8EZkO0cFwCD1rJadrP8QLOKV4807EjpIhDTGte6v1hikfTE9qiv0jcp8MZ3MKyC
TmCQmH3vLkcf3Iepfx8LgvZygwlF0FQtx+HMUgEIGxPfXorxd+0YGKC3UrmM1ZBWT3Xm31GB3kyD
YouxkK5mARuVOPekcMS9Tqvv0shOSS+1nW6YRPzMxHCkdN92reLfYVmVoonohkNsFM/wA4YDsUMZ
uRDeXxY8OEYaEK2Nb8+H0VAHl7ntZrqA84hY3PWDV1LCBcXY0oCxtT55c/TsRkDNcRxDlk1uS1pz
U2cENwqqS0suCJqydZe7+AvBk3jZD8T0AhhX+GlX3xNLH5/dVL/lvfUd35R/E778VvqZcexMKDym
xNiQAtWnC4g/TTP6U5UpGcQJUr8YM9AFGNnOYmJBbjkUV7RYx3j5nQWAjzUwzdo3XoecAHQtLOi0
zR44BYfWl+4hyCYFduodWAVds04ntHOICwuYtIS1GxDOIaPOf6mNP8dxyYdVgQ8QhOi50iWhKTK+
Vyq8sDxqj57lwh+J5quO6T1pxvuQnUVUfK9tZdzN2Jcro67lxqmq+TbyTaykBRzM06jjWz3xQ521
wzF0nzqvP2SkMxAt5Na5fTG6zlmPkVEBnx+e8tTFbeEmFz/MydVBNbXNDXmMfCOGceTFu4c8M0py
EiS0ON8yvq6pl7Q0ORzS0kZHQq0b5KZZFuOZNl5/Dhb9mz4lZEUwjRZxRR6WLq5qan8ZXrXGROue
0bzvda+dD70Lv5VPAZx5Mpf85mTzOMeRyW6yqJAHlai/yBB3sQHckeYL3X6aNavRpF2dwPxAIHWq
IbMTgz1vkOGQq0Xr+OiiHiVXxniOV9F77GlnujTVNRp/kOo4rD2KkHcE0ekmqpnvH4cMseulLqZv
KhP9npVfcZ5xShYe+n76+cXaJrz3kIPtiO0Jx7FwXltvicb6aBsbqaRvRCSZy3BroxsJlGIP8mg7
VeZwTEnzBSJev/+nNJBrFrGT2qniwRH/UkWXfUJuOjvSP5fsRzCTm8UmY7LZZ2BM6fgD53b7U91m
TzWw3lOUuvDY0uk0WYIvXHe0i+0r3EM1WRnGqD3bavrD/rrda5ODUbEkkFYr472KK6joRLnnjvNB
g887eFnsI8jVf1ezVGiDSm2r20576vu4o1shITJAIIxbDVY8Oasb3cSMu9jbrNKmLgQUbG83ub8G
IJGtch/6PiVg84B3MqO2DxHWqib9qAk/YXbLqqAtK8ydND7AHzAXFFxca8o2+akkijeYivnu5oW2
WYQ2fUPvpiTVYWX4sErRJ6C+Ctqh39OIsL451W98w4GYKnXu2I0dWId/45xpT6313FHVeMoy7MWS
Kk2n6wUMVn28T4ROdF1MyJmFuieKbPvJ8bUT9YVVa6flJe+sbRkV1t7VsdOxJYy3M6GU6zjsi7VJ
5fVoploPw4LMaANZ1zYqi4486ORbS03xgkeQSI4IOzQFriTIY+GDi9GzNTpMtdME60y4OjkINRzS
OErEVE97t3VRuzVQg7WlQJJ37W+cveFllNEdaMONaEn/HSATEuVSN07Mu90qlV67StgtQn4xj6Vt
sCTNbeiKCAUDS+To5Jw+oOtbXwuwKbsus9I1TCMYZFY6buBGuVpnPttT+qdS9FijthwB9zv92S8I
sXRolAF8Nv5qrW5dBJ73GSrgTSnVbsinOs6cpeuxAdhRurTPs6W5HYe5cdUKcKZVfJa0vBBCEr5D
f2g8VsJX93hOjy71GS1WNwW4SUrt4loTwDRhYOrx9QPijunSLfCkroj6i4jym1Y3+tpdNiRR7aTX
Yu6/zX28FQO52BiVVgURAauQtJQ3xZDod27yOjQdjd9BXAmlqH/4xbBt7PyXafoR+3HzpcY9u89C
VBQgMkjMsfriqcf770MH34aaDIPKJ/Vx8qRPsaK8I7+0DiEhQyKXccBirF2lHW5PQe1hjVon3aCl
XLYMqk8aWp7tEtclhos51oiiKjMQIT7LRoY2tSwa56opZ85IfEGPRUlqGOkxkkvaGrHRYydxS8WI
L2foNYG01CvUCd4hbX4aBqGJEx8vRpcdwzEGShh65D/24S7tDUxqNRaGtrMT+nf6p88KyqkbPuNM
fgxZph17x0yfDYtmiAw8G+Pzw5LgeWxeYFG5XK/gxIco+mk72UCb8TliuLjGWvm3mEzwF2zJvQzQ
bBuTmzoNCC5bSCdrb871dcNWb00fRdsOeXKM0pasjlKlZ2+6aVO8xLFM4cqNjXnntW9E3BKR6yXa
gRa8hZppFtCPl4Sbip496UoCX/vEMi3rTXx1iUHDyd5yRZcIJblQG3p5oXYzAZxC9bWDCMvUScf3
7xAG6+X3qBvh9y7DrJpse92JWEIGrF+yHOTCIC4WLfw9Ou+Chq+9/ae+prfPqc+KupH+dJtmtguN
lqfbuQy/TbKRQWR60cqGmn2z1J3ZKDlrrfh4lGByQb45aCpjn323qtygh4sgCIIslxuQNZqIg75p
o6yHgfInaZyccqqy7+Uw/HYK9+TnoQraVEepnwNKEqPz4rSltq4rB9lEPbE6qPynwSd7JpMNe1Zr
DKmSyr+87SerTt5gTJmblpLpGvMxoG/psDgiGIEUeSQccaj/6Iw03UD3IMud7KlNYZGyDSHZvZm9
fkwmezvOTbKTiLgB55bzlpjJem8K+IS04OiDWzJ/No38zRuSZ3+M7AMe/TGwBxYgrj4UWx0SADZk
5zq2oj9Jmgg6mQskfzrS+tMjsTgbhUOCdtqBn0c9kegNp5vvKvJaiCuLMmY4XPT9Zk6wf9Y9WVl4
dVhgDGgcW+lc4mwoTmkW3lSpk4ZeOZ9KXsw59s5WQR2pSHGfOOn8O9OaaF3o8DS6hsj4PoFfbfTV
n4cYPhy9n6V0228ralXpKgYctdN5k0HMBX9z1bRxzDeH6Mu/8xIZz44JcZw97AfjJwuu5NbNJnW/
ZswvllfdBzeh2Fjl1jYlB2+bcTWvqTavC9UTk6K8sxMZ5TN1WziZiSvAR8ZvXVqThZzD4SsSxzsj
OPpuS0nwWYRHoheEujd5aALAzzsgxC2KB7zbttm4Z9INSMDBeUuH/RQOvU5n26e370fx60RLAqku
+pCSkMcUkOUGVXG/b3XjPOfSvoTIooEoK3t6mfJYHhyw2lvKSlC5ltJjGpHconV3Mxup0msTWcFd
+lGzGT6nrvY+hPRfPDSfQPXkrU0W8aKvbUyL7mmpjOio/GcpUnF6HHINzGbcFs+5CC2Um/YfArFT
hMOo51ZKKz+nlFCBtjqXmTt+wxCJ7jQOSiPG3oCB9FXa/kvOhXCKWj9wW3+5qoFcrMacElcWdzeU
cO3NlN7OD/WcMT7QPcquGiYb4ed/a3/QAwzpTGStvIBF0E80WboDKSksSKq4Ozpo/o1MOz8My8mY
Zk/NT7OtSYirsjdmZ+NcToTTNPXO1sz0BTNmGhTGRMvGsKeLbzRrDTbKbmxzzLVtM+8etQWjeWaL
AtBXyWQ3JygMycNe6V6T7PXfYwwcpR7YgmaW9kLIe3wye2czdYZ/mYrsoFWJQHLf1EcMcD+SuvcC
6GpcUQsYWHlUeZOR2B0WtcIuxz0eB2pYsWmtM7NeU7Ah6zMtKoYgI9wv3uAV1DFqS4XnrQfIuRs2
I+5GC+sXrNfjThnxFjeseC7FtLM6tHqgV65Fmf3o5kVBM8gWK6+guqYqZKd9epKV48EPpFBoJFUH
OjfeVaOp3+KyeucjkISgswSfLONuxbz9kg7lGnF7sa09TK99KQj/YkW8Q6PbHD0qLPFYIdmD8gwc
+aemBndXenLeCmKyIUm8g96HVx6qCSqyO1BYTS6EesfrKB+6M3BdcpfHvrg22U+/KjeJZxafKaPp
ykK+guMnusisU0FpWunWMVJGIzepNs6IiUNThvXhEB9BqeNbVuXhMW+1V0t28tpGjFvCNsJd3Rib
GMDNUzMO5T0c/5Y05YMhZndByWe6u4Tw3kbQTgQbfJAf2h4rLGNI83RkNAkRDXpYdpe+lGYwOOwf
TELC1OBcMB05gMWyX0VU54fKm7Qbzf4XP6f1QbmuucKrJj5uRWxD88KcA/OiLoijN4OwBZ+v4dLc
D/4zde/sRdP+5lNX7egZDmTzsNVRMjuPVEYuuZ6jxIkSzrY0ieHhWLfUrqqbb4jimrdv/9wBIb7J
kWSvtQTBnmuX4qRZCFa1UtlBYsMBZ9qpXhNTcZIY0XAGUtfBIpjkSjWz2D8MF6ZiBWW27ChpFVU7
T0femLreuR5oWZmRVp3VlH7rFZU83dDvFQ0rkrhcMIw1DF1pNFSizP1jp8hbQPUL2lS0Hd9vynjv
OR0CWxBgZgKHTOhTyB6d4t2YjncnYscZhU9NbIw3/gNW6N60zZWZB1lYjQGa3x3p8+xpcRJuUIeK
C9D4z7lIh+3YI+GoI8OFb599j5bxBGb+gn7WnqIW0iipJuMeHaO2YRkJ3Hoixtrqn/LSUhf6Btqu
ViPhdUvbUbZM+wpOsm9LKJHLirVkWYwkJoWBxuRAscsjuBfkB+ZulqVtdYLnQvGJeRi4FZosUQZp
2J6I4vPhJSKbGwb8ZrwnNIndAOyQglw0Gu9DxbasVr8oYGb7yZ7ibahIADJkI1Z2gpzfMjvrLEFN
ERSQ3tgnS7YCJBp7sUMvgqQCzKIRBdfOMV4p6A9Uuqmx7h2hplc7tdOniCErmiZELaTywkvgGXri
oSsz1oNclmeJEYSzeaa4gNEohUIzEWO8CZseXQ4WmsmIzVdBYAiAVgKGTew1FmVe5ck/Llk5RLCI
4VoquaYQtwFJDhoZj6KAVSp6q2Ng6r0TEbiQs4Te72HU1lptrhuQASz+jGzTpEmzNytB/a44Daj5
cNHGcF4xBq1QUPsgQsxjFdXpfaCesXZHSr1tl3ZHidyCnqZ7lV6XbKDGOufGNb+F7o8xcrt3vqy3
RHmKfkWjVuBIURe4I/tOPba3sW2+kXf40zZrdQ29nVn4LftnNkASniGS9oKoCgzJY7MrnV5+N4UW
qCJ5KUxVBlrvdve5Kg7Qu+H2xGRdL525LOdSl4by9p1BBoENQpAJxzSupp2exPTa2wjQJwgeDJD5
dIODi0DLVd8dD1BA6pPhWVl7jZ3SObd/ashxdxEgRpoSNdMmSB46mNF6yt34BAybkcPIwndCzAMv
xj1SGh1t4npWQdJAWvIiFMz5bEebdrLkriwowXbq1E+Dur9GiJVODrnZRfrO0qneIGYmUDJr9IBw
lb0XWrRKNNc6mGXxhlR6PPn2qE4TnaKxdaxjr7L60iBY2fne/FNYUXnSTauAyMKtypElsR/Gkrcl
tyEZF8eI8Lzj49Y4WzhDtYlaUt5ehEZh28Vo2znoBBqDODvTRDbmJRHK6b56VtiH6CTzNZcD2LSR
SNxVJWB76NlsvE4QJta1wMbeRJ69Gst4vDS07x/2spL26ssMNF2FNwJx3O8t+5XYN4BuiP7ZyhNS
9lSN+V1Bg3Q1cbJIGMC+QjGwreaLOXTqyUp/IEt0Xjo729mTPyAw6/V1caokgHajMhf+w98qKT5i
Vv472g9UdVGvMynPYsva9kjLjPVXkRwBuX/YesEwF5PFBhaaTWSRfj70EWNEXGSokvoCdCwC12yi
LlclhUzPk8BnhtfYT82zFjNSUob67PlHUrR6K9QUf43OAXTjcBk3urvoVboT4Ir3whifkeeRzZdW
v9JkLnZGqG0m0zGOzuxc7NCrNm2He9e3e0BYExtDbzg1tItOflicZR9lGyWx8doVq26rI4VU+kvq
lvUW4Xs/skxyN9BW3qmeMjt0RME9dLJDA3NDTgRRLsLlUvPghCZ5t877ol1LfHQB+m5v2xZUTxJl
aeuphI8p5Gufe3UQeYwSpR5iPKc7tU5L4EgZDPpVO1Iwb3yDsqLqQmzpWRq0RQ/vJKucJ8KacvSp
ziG9oIEM36yWcEli2ce176JISURObbScPpGG16Q0HMkPdy+Uslj2m9CAWt1883Lxp6jRRTFv7she
wb/R1qjePfghKTXd2QHvX07VHmHV/2HvTLbjRrJs+yu1co5YgAEwAIOaeANv2LeiNMGiKBJ9DwMM
+PraYMTLlCLjZaya1yA9QxQpp6Oza/ees890nJAgVAmN53Y82pNpHg34/mlfH8Y6vUloyG5wlvTH
vpf7Xk6HXGXeG2zGmjTRZVL3tSArPZm6XUdgxm5S9D8BS8hNmgO1T4DDUWkL66Ydh6vMwbZc1i8l
LTXSXxxo11bTbERD7AKBBefUQzQxB1W7PwbFgO+F9KhQx4FG0VcWV7pSbzqz6EtG+cmevafWYkTS
wrvaaCfDLT6U035oiA9nboFFsCbkFub5FRuUuy4iVQge4tfYNq8h9ZW3gytCm3Syq963bmeVLDRq
C2CGdTmfEwKAhhWnY2JYMdn/rZrH6dpwPPPULf39p5+A4KVHJJr1aSBt4xpi9EPW1eNxqeTz4BDX
OTTejEvF+OFOrBQlIdR7Yw4C7DYTNj2mTltZWPZlNQyvcdcOF+k4rwJS93fj8/8RUf6GiGJJDNY/
WRh3r8Prf71/UvqvX8v3//7HBX9Qb/n8Mw/ljx/6g4fiW78FHlJeHNtyNef/k4biB7+5ngDR4QLL
ANVgg17BPjMk//0PO/gNqx0Oc3x38EAt81+4fVv+Blo8sAMXnY3EJSn/N0iUP7NygZmYFjh/N7Bt
mLni03z9k1cZWEvSEWjI3lbvs6rgPs3bxtopqY0TeFmgZPEZOw1hWp7zWOKx2yzYqo6mhktVoAGf
9KkaSEAPuoyYTmwQ9MapSvUAM01OXbJx7NLZ0SAC5qB9buXsIQdbv58Y3e1MOcDpN3G7Bml0mtrp
vRMhUonl9adTcvu7BfhnuKpwzF+N+y6fkyOFo9QUUjgWXuZfHa+s0YBihS9pcC4ABpmna9LbjhH6
CtIq8XGkPgO2AYD+Dj1aR8wQX4trH7JKu3oGluJYWeZzFdnnxTWbQ9O5JdirLL3IVlKZJKmHuOuz
CuBMM+ja0ot5qAzzO+p+5/bzBUGLZH3S5j4KmJ5IfIWQsFOjDAuvabdEdMGfkUx1QppycKYL6IGY
3o6sVO1+9jRysEhMF0Gfx/zuzmtuNy3jKNzL/L5opXj4yvUlGIz2XKKuXx89ny/9MJnkFyAZXIy7
f3058KhwljKmKh/sXU8K9NFOBa6n9SUhFg49UsDWe122/mW6saPoTqfkcEbugIfBksQRErP8tWbg
Kt7HGj/S7MT5hgt9OBMu+1KbaYANjOU4URyzKvCiXSxNKGNGHB/wSl/TjyAT63OzYuO82cZusUBn
K2doIncFTsnzMiUoJsoCZApmr6YuwWJJqn5Us0hs1z8ugxn89PL5NaNBMunM3rEpqwS1WH+r1+9i
F7fv40kdBe0KOOEkRNHcgvkpZqYsFt+Mq2lGiIqkIlIB5M9idM+f/zUvCwv9l9xox3CwlN5KEmEZ
jVAgFe2xiRefdQ5EyjkKqB/61RU0GXoE04pIzLExCUdD+ypyZe1NJnnnT+sO7YQ7c+BLiylC5uB0
dKTXEew24lNbXxrJeOEz8mZcI45UTXZR3qjnzy99vhBcm16M5WKEgWvfLSat7M1ndNLnS+N/WHU5
whmDhBo735q8GE8Mk6TLRdWa2tvhN3MRJyzdDsartcljuI/dcpHagdqPrX3R1d1lgWp/K1NBjOxX
U/X5XidY4T4dSJ/moyZlcFMT5E0GM8l1k8xOQ+OQiwSHeINXz60Yi3TjxbSKqGNvSbf16CPX7IPn
QGYl4L+MYOCFMNNykac+G+DTzLEM7SB9jLPORjpQICy+VaWVohhCRKjK9NAGJDbq1j8SXUKbPo+P
ZPMYG4N9B0bMgLdOpQF+Uw/zAQ7qZWEaODIMBHcG8u5TFX1TjrLChU015dqYHz6tZ3bHPaRNWINW
KxAt6/rOWNXWzZoXlkAS2Mv6Cz/vnThd4rxItBidq/Q+aQuwfeQgMSgHgA81bVcSQbcxiZw8izZk
xXZwpmm0mf1FTnN9J5rhuUuHVzJ3jbNWR734FvpXlIHKGy/UhFQ0SYlobubxApt4Q9srxE311JbL
SqcnS5tByDqOcXZIj/ZuzB5dFs1Xe0rYk+N/8Fr47FGcYBin77EFwX7kKgbMDT59/XzVczVIkjrQ
/sE2f6tn6Z3b9aUI7nlw0It3cU0GuCiRNPNQZMFsj0457qPWbQ+LLu9ohbMTM/Nu4zgEQJQVOQ89
PubE9bYDM1+sVA20Z4boW9cajZAmO3Gf9nwmF9w+BTFWRm2fdV5dgGv8ABKPuq5CkBYZ+1zgCK7N
cFriLCRx4bIHZRUaRfCS4JKqLFzxZlw82/VUnxK2LQuQUhrQbM0/w7eYvOCuzeQrKOp8oxp7PCet
gbazzR8nGj8MvZ8qUZyxrRuHQbWovtt+W/rR++w9OHH1LRp4+KKb/rzM5wJ3VIoTSvrlN+grct8W
MVu5wBnJGyQVyYt7LuFOvhhy4bdkdJ95zsD1QFLU2FMXqgTTdk/YOmFaYdyL54iEryPPiXvPfu7B
A+7GwiB1vYYkwAVxj5SI7/VcIO8zLIah3DcV0NFBYEM0zOoUdHRgEqYdtIi9HXQz99pKzK0DLQDh
B7LqddLGycGE7x5TFIJbxbSUeRGKyWCh4zCLY+t1w8lhF3xR2feFdvSuwlkPtv6rgyiCLlKf0tWY
E9hVtPNX3+iu0+ySrIoen4uDo1Q0u9A8kvJHeEDDT9hQTq7BjyZACSBZRzmTC4ENdlOjY7cRJoW+
9jz0R6I9mHPwXWd1iKc4uqMhiKQ5NqNd4I43jRdf0Js/tSIPEJwVe3d1EBIqXGE0xYWOsXFo5mOG
/4XJeXSDGipHgNp+AfHISDAggXQl0HYp5Usydt+9LiGMJLbnjaGJ7ymNjGThYlxOuSGPWdwcE3ua
93h7k02VKOtYR8uV7iYIwG3e7dx219ukTttEx0F6DXgeLcUhGsjrjYMmJeunnbYYWsMRkw6DZ+PJ
Sxk/IzQw7mS//n0mr+tSnEWzoLcpyBF6I6eA/2+gqvb0kFD141MfGiy0YzofvbbZKyLr9/RgkJMH
PLc8v9hObUWIB5XZdK+5mWle2i1DpOh2kqJ9kE1x5XhqPxRoFWBfdPvONsL1URbaA9ReoEpPiIx7
kX+RQUC1Jydg78KV+7HraODM7Q5ZSbIgpa3y+Goh1mfyrJL7XN3hWigOhsIJQYqYO7jPaWEvLCi0
0F18ZnvLyY2dOYCrRUlwqGMmmKma9vXA6W/SzN6ngyR8ku2tY2IXbwH3AE82xZeivnGTe/IpmZfH
/te2Ir+jxwG/nztEO1MINO+FKKVhC5Wl26vedg6kY0J48b2XjHH3PlKThbBNsgfrC3FbJqgu6oge
ROnTi58e8ekAiRudjwKNdo3H/jL3zTALqMgwEq8wPZlsIbzOTBdB8mZNSZPog9a5c6EYUWdDdBh8
+AGxsvdYfVqG1k79WvfwOKaB5LtUZsFR19D3XMQshxgFLipjSmAVNecujgc0ji1LyKMjSnGUhAlY
ur3yBQcmxeEAa+HkT9bR0sG0BbswfZvNK2fy52efjpqvlbMflLHrEFAcM3fZjbLxLmCfn62g+NH7
zbYkPPnFcUfimPMSz3B9NRQWgRxGX+2XFFSBn9sEanoY5D36b3AASA2txSr2xL3U5a3ektFz2WBk
heNPs4Ve1KZ0eTGarrzyMlrG6qXuyu8Qj8h5pnbP+h+c9IfaHu9yl0SPoChvUU5t6FhWYS8yczsG
TrltrCdyDajz4uxYFBaiy4rWRzB/X8YFZ3ue0Eu0w7aNtjJ27rxF3CyVZx1LBCCkVcIZyHVwE0fV
sV7s/ajoFhYR5nqvIqoe+/I7od1WG8s72GrgViuYdD6ta5l3Ibo0oLlJgHZAfdOFTy2Vv8wFoxEv
e5VDT/4EyLARSNzAr7zLYdNt4rK/tWrMJWKK3V3hq2ljNqY6RMapUlG7qVMB+qFjauYVqP5EV39B
ozxXqPXjSl7PbUCsWIX0JlPtkxD6WWtG5030ANEfWe8wfid8wcMJXXbHQD8j2D14GuMtzhEC9Iwt
vOVkm9dc2d0JFAG2G5tZjrBIluw10J2c+eXkuPTZEyvldgKZMgt81pY2dxrl+giHNuYsh5VfMKld
eoRfAeoYp9m6aJ3spXhGS3ft2Zj7Y+FuTDLOmW6nl4BsoGNXAqeHgwgo8N9r9Tr14on15mAHgISl
qz4aMZ4wLXC9ogxGZQlSi5rzw1PFFMZldcHsa8LzHlwFJPca+R1y8emeCT9lYSd3VbrcWyK9z7oS
hYRJrm/ivi0gfxUTAvI9njtILVyH02XsNvcJVlejMJ/KiJwkfHInU2DAIBPuS2siIJYjrnt4DrRC
RwyPEczLoexCZSKfbmnQJzHn1lqQSKF7J23dck9tnGeXsrG/T1Z+30nbRHRKH7hZh24zMxU3l7di
cCZEbS3P4ZbWf0L9ZOLo3rTxSWdVe1xkgMbdM9g4gYE7tI0C4uxCNowQHmw9LFhDgkUNyewGX71F
io/d0hKyiPKMx70c4b+LOONQmxSSsZ89tUV9Z2PdOnXW7ZRTj3d8Zhe0GYNk7zroULjL2r0wGvFj
acdthOTqHLujOmumn3DCk4PXB4A82HJrm+7TkiGmSfoXr0aonXHt1zRNS4qYLuFD69IJ0bVnuwEX
yj4ogm+O3YirHgTggnIXH+myK4qbSrfPAqDFZnQNTSfZ5UlOa4AV853J3GwHxOliCkPQOiLCGCwC
XhzNzs64R4NB+HA7Y5IIujJckBJtu855zNv1kPIspH247aNmRuOOLaUCHUmcOz51JBq1YQOlL6iJ
Vd9d+4qEEK06xm6peI0r4qZtS9wwf6RsQxnYGu5TAecNJ91bFE93Ht5DemE8JeC2MBvL3zJwcowp
3a+ug9/DTMqcwoqUHAvmA5QtzGxbopCqI0bmYwzEpW0wVxSOrEP2ZhsjdsZrHo5LTOUIZpym7XDN
YIxSkCwHQ3+oOf06pWQMx8J6JmZhxLt8Vsn01kBePhkzEjUH5/pENFAOJmoPFglBw7QWJRYYm3wq
3lRP2kIZvNXkCIEQk1uSgqFuq5OCRUBYW9tzmALEyvaFp7KTVX9MRT8/GgY1hykscrFPdjxQcZeS
/OuifnPRZexzOeOoxHM+mPSWV0Fj4tptaC3yIPWKyuL5PiuR7rDdTptOoRXvIh8Qe5aeyHjKtok5
augRFlM8fE3IXSnhPVrBG9sFrpIv+QFl4XAYNaY3GXR3hoyfMJv72wzffZ/n903VvCOZfhfsRZyy
E3sT6dv8bYSLSdiXx00/fSNs/SHtrM1o5NciG/kdCtIQ7TpgZC2/eVTw5mSzhGnPJLfNeCn65dg7
bBwKYmqcrn3gH6ZsQji87/38xeynfZP3KB40zhLTp8hDrsD8HwzMRT18TYupAqo9n62ZSCNu44qt
LjV0zNjY8+DWzx5FUXyt2Mtts6lR4PNwIUGzIcN2VaTYYLExK2wdnu7GyOZSFgiWjHiC8kWF7QbN
uBHSz3a1Bga3LM2jGVdZKEuxTyykbCohR6+Iluv1f+WpCOjrK8KFASw2eTi4X+kgcrnqdDvMtLMV
BcmsllNiJi+QfllfjfqCgQCGRNZY3FEMAOqcioHbgbIAuFiRAgAqPW7/9UDmjfiCBKxZOBieRNlE
9JEroh72UpOx6dY8AtBSG4H45iw5sJCc/IqpBroxmS3/RPBRJPlDkyJhKN4NegGtdsmQx28Gw8e9
dRFCbapxILzbXYjXKvFRmYS/1qQKutFTYMt5rwP/saKI3KLXbmikR3dGy0Kmo3zrsi3acofftIv/
IyK1ZrvcB2MAKgEC11xTbkyYuswMJRqJtNEmhba+dQpSboejKcZ629N4ZHF8I48Pz5mwGS16LaHy
uWAvzzoRa62PYN4SpkjQX/Pa30Y9VjlkcjN9t5YdecNkEtSeGy7KRpqZYWWZ3CSGmIozCizbJpDN
d/Knop2RpPfRekfGIwJRQlkuUMlC4I8S2ieCBSl7bmLnuRhhRuugZTJtvCEgZY0dvqWMBNLVPzeM
V53rbPMVm7cblfHggvckALB8nOMbEHN7XQ7ZJhoDvm06InW87nREw24Ko9y3v4GABJi45PP0QWnB
GPbeBbgI4UyvYmjwgRHuhDb3g11v2OxDLjoSBGabA0iV/6St6tw7S7LxWShZ9ZxNJjl3XWwXmJXs
qwX21GqCBhxGHqVfz9ZuIsYzRpNSBfN9O0Tw7RmYnMsgWPU7Z9UxywnqS+FQzRf1qI+oMJ/sVj9E
Pfox3zF3iUzeG8chmaDPN9Ps3rtF++wkzl0Gu8VVz7hNiUiQ0JyAtVFTeLq4wL/9MNjcLSNVf1KK
e9D3eeTVOEAj4A+xdxEgy+zQwVWYS0URfY3Y3WCkoFWlL1y0hCm0JqsDwj+ZFU/a8qRqdST28sZc
7zW7fsfc/aX22Essmh3XOLwttUHspbXKvYW8HVTf7MdgeOwq8RRZD4Z0YiZ+xkc/zFc+0ziuReVs
uXr0rihLVt5Ov+VLc/QIBtuOZLBbnfGqifDZeD2KP1HaqEz97ZQ2JbiM+KWV6WmG28UmWpmbYUxv
GZzKTH6IMYd8ndMrs+LXxA5uI3acad3cyMr5MIzyoV4/szENT7LOdqXiQe6b6QayKJYbzhTAPAfj
ewHQqPKvRIB8JJnC0SGswdGngqN43ZhXOk7Fyc6aU06ZusV+G4VdFVihZ2KeYx8cFg2RiLqjcUZ/
nx1IoRmFzWh9+jmlhZj5y3mmkmynAsc0fKF0GOnqD8YpNoKHlL2C3Zqs0tmzEVnLsaDkwLBosemI
xq0sZ3XS3eJvmr4JYzM3b+Kq2Y5eibbfQbk0RMi80nmrxUrzoWQmiYW7tEREGamhD/GwfkVmD8Gh
ydtD3lQIrkuCZkRON90ECI6ok0gxTmi+TG8l+XIIefI1B2JNDGZvLku/o0WAGWQ1WwzXk9M+r3mG
CJotaOShmTrPqHEsrNRkqugG3V0eoPEylu8EFRj7mctok46EHVpsJUJ/bDZpihMwWPIvfbYS0fr7
NirsnSyT4kGbZx5EqIB6YlnW7tOxretv9VA+BV1dE/lT/3CodbfGHQqGK7ixHOmqSwntGDU24+7H
ACNyi+TFOtTzKsSxc+8qosin1lpedRnoUwT+6NpZuBBaf74lc3a5CKZ4Z2ArvmoaEoQ7YunFzBrC
E5T4nJskQV+WqyHZeOQ3HepGIt+342kbLdZ87I5FqYfrdEGatFiQhJUnd/5gIvdzrgSpZog6P+yk
JvZxqMCnzTQqB0pLPrdN05b0IAURgHqadnMAx2Y71Y/CxE6xoLsOLSNtNuWY3c5GELED0Y9TQtpv
DSmQOdGyj5h/gDOcfSRH/FwzTbuYtOQtxPpmVTroXem7D4EoExL/7G2SZWeYWfMFVTKPL9iSh97r
voMq+IGrGdZU5Z69prgtKjRK40KOeoOD5OChr9hHmfe9A+HZe4SqVr597cXqu6b3c9HWy4pbBDaH
334T9ODIIjFCEI7sbOOvzL6WGkkKzVOw7ldeZ7Qhb09t2Tgul71fvmezW6CjoislfHYEKAswTTXF
HbHUDiJ1+nO0r5GlWgUam+Q4QBC9n5D8bDT6knREfWMayXMEzunsN/oVLW172aEbJOCsaXaOdsud
N0SYSk2UiSBsZ702KzHrmha6BIFQVCTTpuio4uyMvJ15tm9S+B0HaAkBd62nj8oj/bRMgr2DBXuL
4we3fH1jjLiYMrNRd2ll7s1OnFgm2p1r4tNz3FPVfXSxMV1y8n5MeFcPWb0wzAgMZnbGpWeO6YXn
v9jMRA59TonvgcC7ws77NAkCo4LmuoJv7LBxDklkMYE+boldHvcT3hqkW31z1iPosvKm9YvhHIE7
pOCUl7Rm+9D2Se3uzfaHp+b7eM7umzkhkka+mKweuaNesGS5qNU4ox570GDQw0Gm7+1QOneNUE9s
l6Nz5H+McAkLnTkbt0mxTLOl12Y+IX9Q9X5OS9TBi7oHOn9L62g68CgEwzL4D9VoRKG7+I8RBEcy
+urprp/S9zSvjgN7JDJQWeKnHEBBmtDw4pYkqeS1ym3/sE4Ld+mkXbTgwUu6osiGariJNLbuAne0
suf4JSavFWykc7eAL2PIkowMwYSDGyL90jAlCOP5S7zkF0NME3VpvK/Ksu/7LNklAfxnu0AGMyl4
KlQQyqc2xCM9b9Oqvctsc2IPBE7G8saj8J35NE6X3kAfs3AzxGw+kkXIk2cvz5N9J2asOlZypaf5
6LqxT/pS327Tesn3qJxxTJbLsc7dsBkI7uuK6XoSRFb57bV7NuDrwVZoOy5B9pwC/31zlTOWuMdi
S/QqLXC57iYTsneXGD6V73oQP5P+3TH4PUkTDusxi5DZO1edRTd09Jc3UoA3ufKTox0h5wraF2ey
/Q2GxkyVMqyN3OWZ2CdHR8lbd0JvRn0HhYuQMgZ5BOhlOVV5UuUb396SXwRtrZvBjUYfUQ3O1GNm
Zylnpl+XX0dL+cbmKjlkpNx6MnjVjbCZztSCViKCoDjNTl73XkxjtjPWiCBT4Lu2UXNcu9EtZB4H
a251j+Ap2yCb4vbE+ukH6lu8Bi/3MwQMOJdtOb7WJOBe5ky7d3gOXa6mPLQ5WiPZDMw9Gpo7gznS
L69vcrbN+7aPUDxJwpvIXR3tYT41eCHRTlL9TY5+9NxvhBVdp6VThIzf1NlyHWBcaIjyqg29AEfL
CrU7xiVjabsn0lDH02lYCD0smvpBGelzo6Zj4MzOhsZisRsbHgIl7ZlMrX176L/kJKMPzCPG9VJX
+e5rTav6SzI6/HSv9p2JuTBFlHRdms2EDN3ZZR3hGMkkWeknNKV5fVlaWKqWtO5PxHpZO5FO91Me
y1P+OBTkha4kXjkhmAPUqcPBBJfsWoa4m0l4lnPwlBdOf9RpJ3atmZik1teQFE0mN2b6RtlAIJCf
1lvh2eT6koaZ0m7epBYVSDOCj8i88j43Jop7F+HchMeLsb5bbLo6/xE7QGOQqpNPNXgcFy++hSI0
gcnENwlfno3p3VI68mZJG7GtFu/eReE9B+ly7bAh5KGNTc7xvLPjibdqolDXGilZJET8JR9uOvUR
UZvfQTQJrntjATIN23FB9DDn0E+VUFxud7WnH2zkt0fcQUQWx3Z/o0zreznPxT7NjZtejZBBMpCp
FsvzWAzJVdvkR8LqdqYztc+dXMghL8QB7fwNMbCHTnhQZUj3UMF7nrxOXn4qTe6mxmkR2QJW82rn
GE/UgMpCqDcL4s550lL845M+WIhNEycP0LNlGK8IrLtA1xyqL9nSfFSdokRGFFh09tfArasfSEPP
bkmodIfTM/GQ8tvq4C1We+gMHi9NV1wspbVrDI3L0PXYFEWU3qjeOVI+N0CEDpbYR2NBKDgCpmFk
Y2yKabqvIx4/g442hOPgVOvRSaR2/N2bSRodRkvsgPpd5Ua/Mm2DPES0d+nKGOqvhnCvcngfbBwY
b+huN8fGqWjUeGFBhFTKzS+Vfumqvj+Z1EbbwUj3uOPNy5xIvW1Z0tdraqSmjQMlclpBhe2E9cab
jW+0jJ3zVC53csrn3Tgt36k2DEAUr4WSa7bcOhWq5Dk2Ebuy7552QjuH3MlY/GarvIOVsGnlgJ6j
79J9A+n9GhP3NppZ8LLRLm40Wkl6DMOhdfYil0dma28Z+OG911nZNgMmKWCA7qxoIVrZF2evd06T
wySYt+/Dpiru0365XcZ8vFEGTQrQly432PKdceWV5xbZ+4IEjT0ei1m8nxM+BQVOfz/PCZEAcDdc
1/ueoUxkMclP0qzja9dRrH3AwNgyWvsMfI5Jq+iKVQP55jLcSLm6RdDm88i66lLeU/Cs6E1ie8bB
3ZQCUrdIaJ14JCPsi9aHuhY1wOiY8KA3XujzRCV9nn5nWNXXICN+kfjMXS86hi/ZZaGt/MEzz5+R
w58vhpGVl64XsbMYxS5puBZ6NBwUsT1TybzYYRNmhp5mEFVrNvOwVFMmR/6aBhBB9fPG0Gvkt7T2
mN1i3LkNTNIfM+aKqAaYRPQtfhrtvsRDhW8tGXdZEt9UblZ+KQvO9cDwHbPFiEjQRUeyTjot5lVi
lOIpH872fNMxIkRBSsE1B37Ok7nX/Mt1daGk3ARp+2irGZNvg8GITl2pgjM2O1JoXHFoXQkPaKwH
9KC44wrcnwSiAC0C4WHrYd66tb6R/pr11xvhQtbjvqUMpIh71xUpyhiMN5NS494OmB5ImDbg8Qmb
a6wFY8FMgdLRIXKs6QJdygKUGlW1GLPr2MDXb5Z0rZfRoEwOaNwNDs0vOaDu0eOEhJUm2ZqA28D7
UVKcgj4CFr2+mB6oitTFCGKnJ6chdbK2E/PQaB6z9OSglAZZ9wVVMOmtI7z0iC5Om9hYufzoWq1R
ibpQ4jLRE140Wq72Z87xmvrteyS2u+jB7ZKtQFV1t/GImlXLc41f9kUPTEAAUfhVJUILPcEcLxdD
ViC2dt1LASH6wKS9IBSleCV5o8Ux0ZDN6ceEPs6B2ImJUGEGm3ORm/t2FJfgdTe6bjB4P2cO2o3G
wFlL33k6pj2Lu7AjbrJlTA6FpZm8NRHgKyrveBqxvwTjgpJ6wK2w2JcxjsCHoFze/E2ghPPc2JS1
YNfMqpk2s1TlZTb4ZyU5P3aOOx1e8tlJvVv8i9tOoP4N7LIFJF0YR1c3H3ae/iBtxQ9bE2th42EI
dVNU9QoHwo6gi+awcDXVwv1elAFCmxJsKXG8t6bhXfYdUpQq9vDBy69VmtJdGoIrVS7xQ8bgMcPe
Slm8kq8QxPbTNeIvkdV7eM43TELY0VUYo3zqAYsHP2PYfbfE1ZaFhGZhPYe1J/S2L+HACU56z25h
U4wM1NKOH1GxHwotQyIkbxUDMtp3c28c+hZ54Er2ZhWDdiNndpv9RbyIMKJZuFHmmOy6hB5KM3QO
Rd2uIDnqYMyESQml+U0dum/lfGIMyLCa8sBgsht29T2UfcIb09Q5mpWydsZcfZX+I6w7sTGBS9SF
y7ymortBXz2ALo6D61tZCHbb9ICCYb5nyx+doH3TFAgQOHQReKyo6+6JHGGv1J/otoCGzYCjkf56
nkBvQO11n9gjkzmfm/PNkhQBsO07yOPslHRyTpDzHQLHpsM99SNTUDa9Er2fD15RQr4HQjjvrGL4
KnMfbx0ArEilxk3rTrB93BXCWNI2M31J5kSTPI5yBTk1yx2m23Rv2xEqzHo0NsolP6FcgotSpdFx
bXnrJksP6eD8CGb29kVAmM9UWwccPcScFPM5q6zn3MqKkA38DNuSl8//ckw1nwe5xrwu5tijN2Zg
apEqn8dIWD5fPtUYSBPGZVuYmiF0gsaoszP8mWLFN7PjYOCT1hSsCfsp1GHV0K6ZdS1zIf7q8+8/
X3rdxuFg+E/86ox8M87oOdAVrU+rv03WP31+KaYdDcdiOmZKGecUoHVSeHUIbJ4hFc8MGvH5EFJ1
wh4hx3MFeS//pHknGcHA6OvZ8c1qPNPhVr+/PINCmAlsQn1WGdmj16khzEa5/P4lEvum3wM1/k9L
/TdaamG6DpmH//90yavXvn994yZ/x6n6s6D6j5/8Q1Atg98CJinkROIA+EVR7dm/uaaUpKABg3AE
3/FPRbUjfvPRfXm+ZKkTNsDef/zX/wuZtH4TRPUEpgdq5jMd8n+jqCbd8qesFITGvgVlE4cN2ywf
4fYqRP5JUB3YszTyxmiOZjdd1/TBI9Y+fPl2SGQEtagPTeCng/QX6ua/ekdhmg7tOol46s9Jf0Xl
VM6iiZXDXB/ZZFv5zZOQl5PDiHwid+Zv8mB+TVn6/QPyRiT0sKFxyBL69QPGA1aeDprckXhtp6ir
reHNz82SvwITev7Pn+wv3srnme6QCcQ4nnf79a1G8B5B3dFcXyO+chI3GRV9pPaervD3//xOvwYi
fX4o3mmNP/W4Bv7trPGgW5AraipSYwL75yMh6BOJ7U5T8vznt7K45v98hfjSCgg8DWhxWNb6qX+6
QlgzS6dO+FR23gn4LOaz33a7xserxAOM1dAcN7V/sjpslOixQg/Chx23e3aQV//5V/k11+f3Ty3h
gQjO5mpa+NPx9cYSk2cwNceAHp6ZR1eS7toMVg088rNu9Nq6eY/S+O+OwF+dV4mxgdA/gcoMC8Mv
R8CwiOT2rJpLyMhPmTmcBFV4Vk8MmvQ9HktSjuPLrFqeM/j2m9pIXzunC5uZxk/qdFCRfPmYkb34
n4/G54H/V37YH4fDsSklPc8hluJPt67saiUKxrHHwUG+GhfuER22vRnsiW6PP/xQ5hVwGL6Q4bnE
u4C4tbibc+Rg7CsffNj+hIqFsMb+xr7wl6cJqwiPJ880ebz8ergWlaE1qMvmaKi2o6Eh6l2nxt08
01yeHO4IeGyeGL42om7/5tli4UH594v1p/de//6nixVepjMaCgaYdu0bYKw0GON81ZuwCe3QN5kB
hyLTx0nK72n6VHXR8DdXy19eLD/9Bn86K1MOWotE7Oa4JMSjkJr+jNr6laldsc3+PoTXtP79aAc+
T3GuSy9whPD+dHGSJ+v6Zd2UbKOIbmixjNf5B0R4VEbmaIVOWx7ougB/eVJDRHM9MRC0+dM9op0j
QS3IjM35wudn5mLGOci1Y7MT1BNZcb353JCYGuTjdWzSZ7YxvmWhdusvxDt8BCm6NAveUj/q56UI
g6q+bGKoyKSoLFjhGZGoeyVxRo72VkwwaGf7gegDSEtsDHsfSiljeskFmud8kzswX7TV/7B3JsuR
G9uW/Zea4xngABzwQU2ij2DfZiYnsGAyib7v8fW1PKRXT6KuKa3mZXYvjZmSyAgE4O7nnL3Xvi2W
pl55rsW94q7LgLOcfqCo5h4dB0YlkqvIig6ZFeeryB5QJqnixqP9vTYcZEv1jAxsumfGtTZCypdy
OpacErEkyvWSFvedxxjdjJi80jOxAd/QZ6rDA8MSsnqW1642D077gd3vnHnmVYr6Fl3gLnbSjs7g
sBUKfrNL+hAcZ30/CcUtbBW8h7hAF9X+9PVSrK8MbXqxBsgGzA/54iR+Gt4QcJ6PPmUU72k337Qt
SoGR92VN8jBOw3PW9VtkbxsGIa+XxaOT01XUdBC5G6owUujPZOm8Og0XSLDijQBsaSTNj1bs82Ej
gDN4c/7Sb0QCtWSg2Rd43Adjp7p1aTEJzD0+lhKJ7gzouUeRe7n8ATBbGiFbURrPLogHUjjyzyZH
191En50X3qBXQAM7gwwnHgnISfVTASEjaJBXNrL0uIv5OsTEWalfk1/BZfPH12hknxAIdnBWvSaV
OtWRdUeLamRyyisJ/OVhsn1u2OUV3+qjUsshz90reDL89wpNwwO8KnaXKjwrl0tQIJQv4o96mK4c
KmP9K4oFWt+ob7S45xhtvsZz/YbCBu1JdrYX8wroTk0Tw7udKnnrpearMSJfdozPtEzPVpKfB7pL
K3tCZDjj7kduUIYPdikodhvrkcS0jcPUZ1OHcHuCsH/QvbaVslsgYRyzV04b5NusvB5Qrq/QmV45
Mqs3AceLhVe0LqJuV1exsW7rhLEbckl2xzsZDr8YGY/U5XxYjSTavk5vy19QFqx7lzkZzioJbqS9
vrx6Dyb9arKIMmXfTWo6ovEZxgpyvvqs1YsMEK5Vh/FyslDMOMJeZZH5qm/lUW/OtilvjZ5SZgny
Q2Lx2cQcVPd4kNciGF7thjFG29DkTpP5xYqL5tqZeG19Rj8bzb4+w8gADzh5phP3BxLD0E7uLrdj
7YafDBNTSj3uA5hM320RPmgEyjrw+NWXpQTn8Ocop1eV8ayUxKzRGm3HV0x8YNoM1uI6qBlCL/Mu
LGknShWdu0HjGNKSh1Ol+3l+ahfOhJdla9BbfdQzpSXuaoWGZT1N4LGSbn619AcF0d78GTBDj70H
c5mYYXv9Iwbj6NOjP7LCS8Me2IRgaNIXr0nPRu0c6rh7c+PTMPMMDNwuVpiefaPqVqY57SXCNozc
HIEnkhwIwDHs/eVfUP0+rKl18by8+nrN7Axe1oQfZAWTiZ/CbwnYhzaNYd+2PlANf76a5g7+Gu53
UA+eQ54mwVgmrWNSVIIbk5QpQlkMssnMg6uG7dR4YoNMbdqNGeu2Aft8B8j6xnfJfJgn8Yp4kKcL
zBs/CGFbR+ocnMIO/BtUxMZi4orUkUEHNN2SGf8mgGMYkv5tcGEq3x+2TL/heo2nSrSIwqLxZNv1
0etYRWnzsU2WNLJRnMU7aRpgsCEkJdLYESVDD7xrb+oZqZ4PEZW2ivMUDRCJjalS26xKXuDjQmgt
gHqqjAuXWSSjGDxXWcS1Auj0CgrF31xuyMvhBZjNp94OzDz7dEN5MEwuDUtc1xWIYzvzow7MJ1zc
68G0HsZAXc19AlRkoO8gQT/+8RHN3beeSe2U4w7VNz8JoID6T3avQR8xNxSWxbNl0Qq0wEOt2jnd
zQi31i63dTQN5bac+189kqatW8qnGiXRcQySI6bCAjPfgqx3rjTUgH4a3OmXuueKhGQ9+nV+3SkD
iUxtvUsGyJDMEQFbKoVA2EECkgkJ3ObIPW+HMEqIDecDxPru4l33PUQ5cYW5pdK028YOT97Ii3cN
nkMHQ94QwtXEOI26r6yQRiyHZLHozZrAUmvLx+BaqGNcFIgfuhrFgUfkWsxD2MjyBjJEtPZx9HP7
/ar97lYwPVnN7Jkot35h06OlU3ORBkYPVYZksPcnMj5dftnAYl4ntB/8eNgS+sMcWn92ZcYzxFT6
s3Be26a/myZuly5vvI2txDmNoI6kJtOFYamRm2P/iDI+ds+zzvyHUDRaKETeeABjY6wuZyJHTD9V
AsjeVwT2zGBSVUqMLYG4yQouRwg6jvoiGm3sYp2B4o6zbNBHybr/NZk5KDV/XRa8KeA5jxjDXouJ
RwC92xOizQeh13JX3i6mGyMi5BENR/u7h/uccBk+DhdLHlqqfEvaFc+yWMfsbVXrvk6e/+vCwrF9
8wU6pLlZCkZr9lKZ6zKG3pCNfMengh7Nn65ryoOdU+UnCs1uYzshWIlw3HV9fx36wt10YfHcySoG
Odhp9VROqjD7IkBsWUKXvW49Af5TcTDoeZY3BeLF674gcLl4Ep0/PBGIwtpetpDV/J9zPj5Ynj++
J6FP+47BTTjLt3Dbm96u7YzxOSmd62GwqwPFd7xJxvi73w7mVa4StBC+e5XGWbAHKXRFItW+Dqr4
JqwR5CsZV+tOhBjzsghJSVT+jBXpJ0udpHs6qGZsvWqPkpxjtSaw5CVmK92Y8c6DTnac64ZN0IQc
QATZlhsauPtUxPs2h8YK7dCET1nP8CvmbZnKYxMhhW7FU0Fs0sp7u9TkDrf9SLBD16PKbAMYnvnU
rDNoATHCqMYV9+7UFFA7mDRLSOau4R+qqELNMMAFIV6C6Cz/1Ypn6ARptalTApvCvL83rYF/2SNc
UrThlZPXV7XT17teon6T3Qy/VKE7TOruwxjlbY+pgT4pieN2rPZTRZywcmoeivRRQbRw81d/xGhZ
6SNDM7GjpiawpipAMhWVcpsHEJYsjnmu97Ob2D7MfrR23Zj2a2xDjW1dB7DC1vjoyjUDW9PnvDVM
znfHwPo3w0RAowvjMAkpTGq749GXPP+zInEux103lSjobX6hql0yMiqXcJOULWCgxbwaY79YJx73
5bx1ievk/lL+3ptRMZmobcMG513fIVUcpZuvmsQkpWhq8AfM9XVkQcuaQ3CNzbTr5xa+kWru0nFA
/VpW80Ynr1tdygjImzFiDMOPNuZJQ4ePCnNAdGST2VL4cbpXeN08n+gIzyNzBP3BtgUVUrfghVQI
zXDs3QOe22DdsMNsuiiYN7JC9Gogg4tDTn6WEbwPLcpCdNQ07/Vvl10HYaaOt66MPu3GO/EMZvvL
TlfYsLcrBx2ybBkFaQji0qD5DukTsJwRSFMUj6J2xH7JI2zzoX3oFZAOdoX9RA5vOInoBsrIitTQ
lyyo8908tO9ZjYJmDgl1yEX6VmYwn+wMMSTmEAS9u9RCEFh3zGq0Vt/v5LPvEc1M9SZ3QTzcyLl9
YZgGrDDHYxjFUbkhUHdjCs4G5BMd/Imwu6LgmG71Nr5QboJFHyl9Swz7oVdXLuXDCo7HayHSYEVQ
jQ2ranh0Y5v1u8rOesP8o7sEqT8s12nM+SchWWbFs+6QsfptcMVpLgWGO30oSEkXX1kLbGOj1nNK
zllS6xJ95odjyiIIpWl/ObamkR64z7yy9lvWzeywVDPJ0FW7Jh/vJyiRaxN6LoN9XqnNB4TqLOWM
t75ck8X2CREt71mTvpV+eHs56nba8+ITOoPBLnkVPoe3NOwemYWW4lc3874bsz6rihFLci4D8Vpk
JmNW8nplYQ57oJTkxhk/XNYOFsGA5j4QgMV2D/r/SvCmgR99Lk2Psg0fzjbMgjs06EyxcEFRt5X+
Jq/7neBo1xQcNMgp31h6psssk4TK68jfOhSmEO5AgztThD6i5+dzukDGxbKBsTeIch5csiYNq8aQ
yseY6GKr172WXl+FyEdNiU72JWiT96U0X92kIbrbTs+CwAM0HPh0c+o07EYJjDMgpEmGfYOKZC8K
Lm6Z3XvDdLt47lPuy1tF57ByUE7i+RwQLJWBfsTc5dVln8adiAoxgYo+9/WTq8uQcUqfiXqtD0zf
sp0Fw5txdgngtLg2PCffhbU/bYO4+DE7ty5Gr8pzcbMxw9Yrb+hTmtr6yhpavf7Hkaor8KiwzjEE
AXdnzmhgg7Va2FB1WSo79Sa6g+EwXEXv+ccdGmKzh/GzXDFT2fhVwPg957PWL7v3JURyS0uOqRYG
MzsI2wTtaZfgaihfZDybKyG9pzhTB2ABsDnz4dHO1Yjsz8LvMj5idr2KGw7HvceF52RPgbbL4/jT
UAoYSD88pjXnHogEpzAvbyTe6JXbDniRxevlMyCgNNjaxXKIev0a9LpalLq20PWxGc3fHDmf+xzl
XtXEGGuxlCA6ZeJ/qZLtjGxkz7g1XY5a0qRZvfAcWkPGzaVfBJlsGxhb6aqQ+Y0+THGdNJ6cYhXV
x1XvvngkzqwY+uFiFNey5pmA8vFQG8W1581XGeIbQRtitpYTZN58nRb8G/pH6/6HGw7vY/nioFuo
elzSCfdIYUf3ipaeLeSh7P23anDjVWVN19bCYXf24rOtS3TktakJLFe33y4v3tJ7TuVwvwoAVmbC
31ux+OxksRlL/ksjzenzqv5I51nXu+VqQcmySmN5G+T0Uqzpys+thwl6Ki2Y6cZO2DENFzlmvuHK
v+gFA8jid+jDqclq400WvlUbdJIu2wBHs6Bl7TUHDQ7B1HpQ/1Z2jfqY/b8OWeka983AE4mVnPIy
deYrvS+LLlx1S/GrGXimdVE/lBzZe2yjnleqa4A17AAYXroAV3KNFpAjhsLFtMALoCtrhna8zcO9
ZeId1U8tY0KLujb7qDR4/3LPY367YnCqHzQc3wTItm/4meuVXmirb0U8fDT18KiXEv2pRkt/wOt2
nrLonFg/kyIlpZh4jywrWGaMu9kWNygoZlRkvG3dghhanp5wmh5d7znto5815o+CrkojRciufiRu
xlgv+poMwcO0TN/125SG7imzKGpMnosxFp0qn71uXPatoJpE5FUkL4KnA3cIK43jwLrI2bkuswG7
q3Gud1ifggDjtWEtr7XRfiIVf6xVuVtGWGYRj//EQX0VwsmaiJhFupR+JtYcrppWnBKTptdQfJ9l
ol0t1B264eOG0efs0NUAm2OsAdEfGfXsLQ6Jnr61L1/iRjenELPgOKzNuF2Zc3SQxENME7dgWzNg
YmCxleN07+FP2l4aC9Fz5s6QJoXfImLixgtjCvBOafwYN7jF9F4QF6xPAn0PUAE7IpY1uh55BkpW
dzwwgJ5RfaE7E7uB3gkBUNTW3JViyvetIfckmVCtX9pnJAIp5BsY0m9w5/PGWdUVFycRvE3eIob6
d5qH27ohaKwnNrS3OPjlVv4dQdfN5XnoIIg3sqGyjymokE2ippcf7tJRC0G/o6CBuTJtQtf/Zktx
8DsIegwIePxa75mUJGpDXWoHsc5kyzBJJ59DSc02T4AUBTe0Lu/Z74c6/JQhCze8mW2vU1Ekeqdm
7B+zcdrP6D+3Bs1/aI9OuI5QU1f6RO3Shb1UWqFulWUTK0MBrqHrCP4hfBfpK96LS49UA8oc4DZE
tl6PBuVRErEaSHwP0Bec9VCFNKciPhCcMbg0F8FCSucuj1BCxAQSlDQpA2skSHGK9nUPX7lRHcDd
OX4i8EntydiyCXZv0szYWBTIpl0+RJLTZNGhBQhafHX87JrllSDALizb1dCyxMBR+SiagYhDXXsW
i9zGCfa/rOUSdV7+0nTz9ZiM7FJBb6yzDkEQA9czFABODLehjd9gyj8vXRpsKQTUZfGmriRnf9P3
95jC4fOytUEb/GOz46iYbmsUO7FLaaxcAQ4IBTZCjg8vQuyndEsuDxxumsT/hduQH5kb7JQR8CHd
EKsqutGNzbVLFWHVGWdkDBD3JUpFOPbx56xnAZVihhRZxTdnkp/9RMqoj0WNgMFNbEefSXWfz2wh
yUJHaSm/t2jWKoO3H4D6gZLhXkAAtBNmY0WRd3WpmaGg0nLWe1sKn5n8Evmrxni20s3qRbemBMCY
VYEpgxPjHV2GFfgvZM4YeppQoajgQCKQjK2dPj83A9rKeRcZfn9zeZZbQ1CjVsvd5TR3eaMcveZN
5TqszRR5dGaR8fCh25329JNRH4r4IbTqRyz/74oB4z6rb6zZ/BG4HLeJOqapmr15Mfw7O7IDWg6g
4PS1kQ6n67E+lmBb1/qun9JH4jU4fCEBAWxR7Nti/mHgkFtVXny7qAe0jgifiIm+sjPq0E4KgCw3
LXspSymZm3EByZG3dsJaZPoVRUEzfwS2981wimpHeb4nfZrFTc39ulb596rGtlyBump4Wz63lltk
u7wY1lH9E3693EXuHYqwo2FWP5bQ99azR60bdO11C6D3CKXZQDCVDBt3zq5GHME3kzn0T4DCX3Qi
rpG70yHN6NcZCoXp9FgpEuc82nfwKQ3clHOFA5PsulcSdpaJlMKg9TcgBepryyZxLiidq5zeQz+J
fmcO9e2AAhgDFJYRCDT+Tva+DQamJ12qzrAhWRwbkn6CEW6b1wJ4VQQ0eWf6TOaqIBgOYTI+Nz2O
mJwgyJHjNuXRucDPugn8F5ccLTdv8YdVxltXYgm3QugIS+VjPDTTbyQqOfuxR6FqBSPqc7e4L2A9
WyjmzUdZI0+5hMrmrexOqf4CvrI+JmAowGR6p8uXwOK7/kdZDNaJe0H++cUtvVOXzBz/TWXQ6Chs
bzfM1QPmbnm6fJFoWE8uT84YhiWRVRU/PivusliiFB0A8qDG2UTWSP8gol8sI1YaAAwdHUJWuyBF
UCdxgu7aLPvZmoY49bn5o6gYKGQJUN08wi9YjlZ+unyJ0+CHambyGjVjfYLf+5cvl79LKk4eUZ2+
xyWwqQwxEVfTOQFpdE6X77780Y5wZmJYP8VlXVzBIwLVBJ1lZWh9z/98qUZCQhF3JeCtsOfgbsVL
naCBLgOoYsbQk3mUljz99Ygs1GMVsOPrNLSfck0iG4EATPY0bc0ovs67WZwuX0hWtE9kufJc0fDf
/s8/SAJ+UZbS0bAM2zpdvtDuF39816cpIKZF/xNv1L1JUzg8rXF9D4mO4V5lPrapZT6WdQLMvqA1
GAUSR07hXacifrFlU187XddQOMYE9mRmeOJTetSumnwyqydTNtf84+lWWtAl7DRLjiob0EbHRQzO
GnubXzT2w0VuH0dmtZVJFG+Jai42neW2O4cTAYvOrIhv6v2OG0r/kUZ7fT/yOy5/mkYXpJk5GZtR
FT76al5OOM7V42Ln1ePsYAHxS/oUl7/zKMM6hWXDMaCLmyXJZbc0xWa4GPEPxyyzuxiaRbGSBPlG
A939hUAkNiKucwuDl/a3/pawog9rCsWWJBKbEoC8j8t3g/4U/vJ3JqilIXS+A/bH+DYG/WYU3g/i
eEAAEih3BWchvMrd1aTi6TToL5fvpiF6onEGXqtiB/cIKz2FMvtMGLRvU8aGp8tfXb6Yqfrzj1WD
AwfmQbZl0cuOgjmDoCd5cqM3XuBDOnCXixJvnYtFaH5QXTAwbeKLP88/2Y4cOF5L8DSLfTk2T1iP
VkFTzgffsaGX8BRDHZGnblbmvneS6zpvQ24/HYZVoHsj/cydLf5GhILzv2tuu+nW65sUbhjtcLuB
IBSz1GwiEmahOG/B8ofQaXjEyTowaN3hyhljkxTa+CHXyumBYFzgvmLqoMez0JRBuY/TXu1tKM8W
KLEg2iD4lDqFlsjcSdxGfrJllCgOYPEqL/WBHbdX/LuSAx0ZtKn+UdJ03V2S+3e9ZrylmQUEZ4GT
PywGCGdZ/Kxrfve8d3qTl+A0/QnDZs+6lnLGuHxr+hC3Wp9wPFoRqLyD2CGKxARno7+7fAmc5s/v
YrcCq6d8ds6e3NNq3mdFDQeMdMvThdV3+e7yd274MobBcqR7rNjnJtrjEXFd3AIAF4ig6bbCcJ1V
a7VvMylxbuyxRc/DfRXF37MIcpiN0QC7w3ywwu5FpB6f/LSK5plAB25mGg9jeB3E/kn0cBVkF1TX
lXJp0snw6FDyFBmBwHFlvge+sydnok3MQ1ROb6quXhcXjv/EidGabZi8NDINziGnWXCED2f7xU1w
5PaxRjoa0Z1JMPS2NQz6Hs6bKcgKGYb2o+ZQ3jVZv89CUW0/7crAI4N9bRx99xjNQm4tDxkZAHJf
ehUgKNziymu/J27+3kr/ncJE2wehHPXhO6k/59mB0eGRohBiEi4Xl3nItAuNCICdszfFuOdc5vNI
TJG9X1LOesnM4ZY8cQ5GwnvuonFDk2VdEUgUsyA3JDYRyALEwfZus4jVrkGin9k/moUf0izRpz+x
zZE/hM+bVqPl5t/CirxON/Kf4UC92173bhcWfa+HmNSNVRZygiMVXawh7nwfjfR6gd9ZC4Zxgnmv
hBgDAYRidu6INi7j76xCN6kZNUeD5MLMq6u96Pt7UVek/0w9yXUAUHNMLVt7CFr6w2xwSwmWGdbb
qnmYCo3fGNPmepF0wBlFfSZigLmsuzyO0W/I/rrSbyPShUCWPA8e+lqHCsuZssu8LlAddLrykAfN
g0V0cu9RPl06eokKP3UraLoUVCYdFh85fCeCE6nP+Tpxx9dGAWTEbog7jjZEF1BA2muXQkcY1C0O
0LtV6zX3aT1ubZmeY2U+2RwW6R1SM/s5dgOvWPkDfQH30kJCStDTFiLM+yxqwtoOTq1O/665crTE
7G+aK2VSFSBrAkwpAJ980RfBEAqdvqV9ZZfuoZipVSpg9FtraYCXc4Sr8ndOegFlTKZtOfQndKtJ
MVAjOW6lUPVuW07dNChia0VCDtdZX8qQNqPjoxgfj8QeBOgPCt0Wbm+nRDJldiku+4B6u8JsNcyf
0uYm6BPOhKZ3iMG1r0a6PWUirV1bIx4XZ+gXJEiMunWQ7RaWa4782oVvXANQ2/77RbG0oOsfFwUN
qeUBWEH/+FWXFwpil2mJHJrceu2REzUpJat+SfHk31je1UI4kiLBFGbq5t9/t/gPvxseu+CXQlVD
FPsFlNs6g5vT6s8OlZ545wH1F7/Iil5d2gyGcG9LMT9K1CLzZL36HhaQkRRTqjDGoo/QgmdKcew2
6FrmvrshMe84ObR8/v1Vyn+IwpRpmZ6rQBxALmZo+HdZWtFgQ3QIED3YPq8y6igQ/bYdVyzDFJPa
KLYqyFaqZK+g86GrQjJWjylQE1QtMZ9iXjAdgbC+K6mI0RqcbV3L+RnqT68szjCqzhmtQu6JnSM4
lAFteivbmMPt/UWCGJq6btftwK52buvvyQzQcAopCi86DcqETwbBcuOBIBEDhbxISXqGUX8Kl+kq
1a/St4ndblGasxfDJU+cA5SMbJ27wyOpNr/iYrz7oSQQSAo2+jxn2YyPWdOSgjJ9E7rJGMv66Bac
b6MzmabDvrHnp2yKDv9+rS37H+JYLrZrCczWnmfKfwhWK3C/hk/r4xDL1NWspy0aVapfrTdp9EpG
xDmTRlIs6dEM0I7mHKyuFLfWAHFhMku2AzrKvgcv2CBY7Aq+Nux3PEaZ3q/nkX7OkmdeDjKd/kmj
hkcnYABcWeX10qp8N5jLJ6CxgcWtK3eSZPpLsxmmKccawGV5dA5bAyGcRb865qPTA0VijvoVHg0K
aGoUE40KOBBOXYKGqJ2IAyFOy5o2A2Yoem5soWCQ78eIwVRqQfzKy+y7t1ARM9M+5/iAwVj062pm
5SGX5A2vKKdC/c+jjC+XeWtv/MpAB+3oORhgHLdJ0f3M1aVdn+eCkwLON5IdwOaee0G7MQdB5gNS
cgwz3xbhgLnEJlMjwLK0I/7rhYMe/So6Pg6tuVQ01wZNLjQMvGtXdY+XXntllLcO5s6oMn7h/CHM
sAjJQAncH9bAcS+A5tYlKQWWia6shUjfMO5dFS0hjbmQBMMCv2dcAskIJkh1FnYyn0ZkU+s0c19d
/iETAjjY47szQruRxY4Iwhu78o6VFglIggRoSskDwNw3CHAsurzU+kji9y8IPY9kEQx3syRAyiIl
Iobf90okHWINqEXp2EEVL9uX39yu/2FHsVwhLRMngKtc7QH4q2I17NGYOEabHmz9lvVuANoBNHCl
PkiCKGAZyiiiu8TweRWUeninB2alVtI5WsNQd9lv9Lv/VHwrW7FJuDxHgo7kV/h4N8tRVqCKDpkb
/qjy5J7j81G3vjM8sHCIj4FWnJXj8KqlV7mfnQOz/mb77m+uzX9Y3G2F3lpgkXCQRH6VnvdxPwSy
KONDF00VyhueKnirCYHwKFu0+Un8bCjVhsX9KYku24RIzrFEUopp/Rh6Cp3FXWwIcn42+/hZONEM
SwuNXVxNn//+Oap/yOSVY7LmoJBXlmU7X3W4HLAdxuBjdCCACgYTU3SUFRu8SAnJ3uBpFH9cLZn0
tqS82VeFeRWJYDx5JsxTwX9Ig/p6TuNx28c+3FwC99ZCd6PAiLP0OvGGPiuQsRZhXtmr11XLSHJr
jjnFY1Eaq2pQ7XFMp5d8TsqNuaCKFXlD9m3qQIh31auiFhLmo2iejJT4+ktPPDRidp9mOYjU3tDp
I8x1pLGWfavcLj1kddFvqz6OdjwWa6KDwhfwYBAv1K2M5uUG7+AKP599hOC0CZ1KnpKGx8auoWcL
vOy7WBnfmqrNNjHyXe5gE54lYl3DPuie40UqWtBT85XxHDHANdkj8NwS4MeCjHHySUUaWGTnM3FF
xlGZ7n3Rh59uCeFS2gdQMs2hbH0a2iXowFo20ZooqetaVdVjNsO8kcTS7fO5mw5NHP/qRsLGLh/6
/7dG/cYaZSnE/X95Pv4RM3Fd9nEbnwtWnj/SJ44f//t//flf/XfOhP9fviUFfV/7T2PU/02aUM5/
mSQg8D8iJSz3EkLx30kT9n+ZghAI1icpPCUU7qI/fVGCH0gTmZkYEwuCKJT1/+KLImPh76daSz/F
OK8s1yO6wnO/unniuRl7Ik6bY+EOEBqiVu39Zn6uF1g4M1hIKaSxLSKMsHMzrd0pH3ci86t1Tc5c
BEkmSsVu9jDkKple+8B690V9M3W9Sy5L/oKHET/7yN4HpxqVZNduuo55RFCx3xfEpOYWmDsHUz2P
+0mK5keGlB+xriDDqDLqTd/AoWy++Xct7ca9x0Fr1eao1MvvmYyXXZEgjsdOSqMV9vPksl0YgXe9
qJFe4ALOpCJEPiXREI0D23pRKjIxeBF1fiaNnMmm0zw3ddvhoOe9lmanUEXA9HEssQ+B9EBOQedU
GP2vzhvMYw+OOuMgsCUwDN6fMdMx8TpYJky/c35AU82nqZ4R1zB1ZLJVT1eWzwatGfX+eNeQiA11
1GQoZ5PnM+CZlBOo4B+R1SDw8oyQnG9J1Qc7j9WIaSYNH7kmNBABD8JtxWB8l1tgYgrgWiuc4cuh
J+TCD6n+E995m1PX/t1B8583CI4D4bjcJdxzHDf/vnMns98wg644h9jq2eysYX35kvnIaV3ZVvQ5
etizWX9n9rwoB1ELq/qfF/MvT9f9PxNDvphAuFcdB4eb7VB8+571tQoSlP/AtVNy2fXcLq6KH7a1
dlgejf4+FPmLoYpfsZP97gp8ObvoX4tzEbGh5btExthfrsCChA4fmsyOrRGDk0mB1bxcMA9R0my7
TjT72Ui0BBEsZdWQmWm0Y7EPxu7E25BH0FWv/34dhK6//1KKXl6RozzTkjywvmnq2uAv/p/EFO2Y
F212vJyNiFZw1i09ClIuuv10ETf0tJwkdC/axunVWGSE6mYQxBNOyxOHIdrA6teAjnkt5WLt0Vfs
Lz9KBkzVbUEFFCRP//6ivxYslxftko6Dnc93MJl9PQLyBDCgSnjRqmHXbOdDl/gz+mzDo8ckLap8
N97YI6U9TZY14gYwboEpV44ySyhIH7WcC7DHHY5qo3yQMETIYEDMZm/rSUA2QAsgUgjwdfLelRye
M9Gmp4EwGVzH87vq21voMlwIEX9MxtSRlVKim43EI6b+bgvY+fk371jfGF8+JsUQlk6KbSrHcr68
4ykNkWsiFCaMZzwinwKnykEHzd5L5JNjaCt/qwqHIE/hJCcQz+YadWDAKBWReaXBJpWNuGgg4Rh7
drQyGxfWg805g8aVmNTzALYQ8sgtQevDVlYsAqqC+F9kATIzC1ZPX6cnlynFjmjAc11Oy6ExEH6U
ZrGtCS+LQwfOdPC75+WL9ZUP2qV9hFsPhRxfv54RMwvxJLYjkkYa9VyqfuSSL3dNkL0bfdDv60/y
yTZ03o3tBHJgAwEKHv7Wa0P4AC1pC7BhO9iJ6xwz7+1vPpL/9Np4fZz2qUEc53IW/8uT09Qqs7uG
FJR6xguceqclK7+XAOQ2dSufKwPYx2K428t2IAaY1pK0lCKUYL4ztOx0lQyACVgLxVvrRe/OQjJv
F8oHbst20w81Ou3OTeBMNJ+uY/qrQjwvamYscuX77n0dkjmKQ8DclvQyNkDB7ttkcDYG/rPKQlkN
7fctJgTwN5ZS659LmIsP2eLQjoPSg9b19wUD/NVIP7tKjosMIDpmFDvtotbYJes1850HvF0bpyAD
s7Nxx/GHZYbxbNXRY5I7+aGIYan/+ydhfdlXHAympoNRnyYjRw/zazvNiY0RAbGKj1GgeFbN5c6k
579v8uJYEGt1jDo/PVB+Xwnloy33mtvYA7zS5tbvXol+DP/ymF5eCZ0Ubgdano77tf5KIFIaSLfj
YxcHa9f5aCNitnTkzy6mobMWrEMp6PLTApcpRPFblhFu1LyaaJJkcm133kvmCyAuYIp3rnC3pRS/
eY321wagvlquzdxPsvOxmuir+Zf7Fnl0i9VhYilp3VuF4+XUGOnGUeWrgYLoDZ75EpoEW9JFQy3+
7g0L46xRmLdunN9yoPxIkzZe+dVH6qrkCanaGic8ChQ/vxdGFiJ/Be5ZKqfY+ks+XCXCeOl78nLL
WbQ3eASGjd+AWPOq3179r30s3plFjiSdTekJaX59IknGS+Oa1Kqj6SDzqDsA9PWABtL3w03XFsjU
UNQWAsxaZ9UcK7I+AeM4w7ZqKQiFN55GlNhpYvzmmXG/nDb0bSE8hwtuY0IXTK/+fskHeCLlEnjx
cUzU3utANrVJmbDXz8+uCXeY7O4RWfrySAyppS9gBLMvFjtM0QgWcg6hIRsbuMtNS9zl0VXxpqxs
7+iQHMrIokUVZ60lw+U7Muy1oZzwsQHj2son+CQGHP1sTybtUJJuz/iMIaIMLWzP7mNKHZ15bfVr
2j4QBcjmLt38oa/LaDeXMaOJEm19LbA3KCaWCH+7j2DIl6u0x3gqUlhkA58jtW/tVt3ZX5KbiSFu
kREKEmXkMzKyUiHi53SBSV/SCg3iID8FvJCHf18EvP+wCAClpjyiqc02Lr90jDmuBuPiGcbB4fiB
ih4Y9/8h7MyWG2W6rH1FRDAPp5IQGm15dtUJYZerSOYpIYGr/x9cX3S//f4R3QelKNmyLEtA7tx7
rWe1pQDUzR9eDI57s8rxIQ7cmO7CWO1bIJQ0JWmAuQb5BUZiRpBA6YHkk3P0bGvnCPo4s6/v5rFu
jl1d/a6Ziu7BBb/FRdAfOJ/9LU16Z2dSZm5UoNKjLxGSxXkcoJNs7puxs3808TN5aCSamJfaQWnc
LcF7lggXgp6ZbhhLxMeZUN7T0tuUHSZDKW3eUjut14eJTFkEAoP6o3pP7hxFbnViEwTl6qClFVha
k3P5Q/QAaeg0bTuf/YLlkVfTB8lB5piRUg3mTRJ3EBZbeTD8etmQ/DruFNEATgJ/r6rne16xxHKC
uFGrsxOsCbCkTvB/2LyNf62XnAS+zvGvs3OjVnX//QFhOyY8lf7oUUvlgGmzv8/jSoc7RQt/NuYo
I5q8ZoQH6JZhoD5Vzy45vBvPR/TmGLRWPRMUXF2gcLB7Opy9DP/3Q+j/4wOsr5B1nHrD9Ln996aA
YR8HkdaDt/ruE6rxqYyTJKx11nYGFRvFaQYOmFiiuF6QOlH/JG39E+8+GtPZwnhNPIe9eJBRFzZg
/8ero1/wr7XF1+GbQD1xmIsE/x6JzH7v9KQpc5R1ph2l0Ea39D1/FpmX7+NV+w/wHOWvLedzVaYM
BrNDuWTm5u+iJwB6/u8vyPq7o/+fy51vWTo4FIetFC/tX1VpgcvaHFszPiDDNHeO1eePOJCY2/rH
aqy0d761Jy+jupDhLqKy+R0UZvNh1T9gK5FqbFndrwEBgqaJ8qCW1RBc/6acGc6xpyoiQ9xiL1Lr
FpfLFCrR+nuHy+K2GDkryP7AaQ4EbCAyaiQRemR4fuu8lC0VZ/WRj/KaTf1X3dTZ1c1gUfRyudFX
5DxPyBj0eCf3IsERtgSjFbld+tllQlwmB3BuXndjGGTrIDxAWpV5NzxJSArorx1GUIO97f9C4E/y
/MbumpNtTcGhrZLzUPBUhCT0a7gtjgc9eQzcxT9CBFWwcFd8d0wycpPFaktI9BSJsf/Dx41uFzDg
nsyjL6trCIRCk3caS1iDKwG8Iq3poFv61oSOfK4ZhO48YWfPpv+DN1tcrUo9xrod7z0FjJ4RVb51
2UCzyPkGeSikIcbMyV9juFpDD0owqLpdGpG5vPPNpjuzoGInU8uDNUFp9mhJOMvMmEoJ51SsnQtw
vGlk1MUPz9Cmc1oMgsE4ghq2TdVpGe0fJTgwar0UX663a4CMX5fJRzlBAMCmZfU9oAVixRqKiRZz
LKK6i933xQSZaEadGOejLM0/hGKaj0ORfXjLrOgDzRqeNihzE6KQge5WhPfB3r1zEbwrcUJfyVw4
9iQj3xWLj524glKVTYpP0h/3UAdMkLJlA18slpDUAkVi6dRubbQTt8YsyWyxq0Ns2kbE7saMpMlZ
vVSDdlzsrNlZWgzfvvZeE0apu7mp7no1QUF2LZILdEiVuuP+QJYMoSKp6hP+PkyKyv8lbJjh2DVz
XIzgFowWOWQJZuyZbXOJyDD3+MmZUE2tRjkzciyLqpZHBn9fyhuxSGvuqgJs8NETjbjrgcPTvLja
Tp/sUg8q+0SkaTCrFxs7+4aiKtm50AvG1pCIVgwjHE0iUYrGPdtBT1tI9WS59V5k2t1VzwoBrzdg
rpflePkqNMX40+AQu+yLm3I6uKn9YFqj3HsVw4N8AJO31MRSZVMK7S3GJTyV7W0Z1l/hehevqPUH
vTXOYmTbKE3EcmvR3VXxPguGBa9tiSOLkSMDQxQbnjCPddGU8JKMMNHgNDcdw03fG8yw86wpIpuK
DFC7eIuNCtdcT4xEjlzrVhTSwVDB8mX5rzVkwIcOw9tmQFi0j2t9vAbGbDB24oQU5oup4Xk3Vx6g
3YN7NimYyHcQ5mZCXbuv3T7K4yS+rAwaFyTPvrBa9rXT01jN7pUaqMnKmDwBZyFLxb5HRJlc9fLX
qJOHtNiMtqY8gLG5vui0D+6NwsNSWuOL7OERb112yfvcQoc2ioSIeUEuU0OKkCWSO3P+5cJIndvW
uOZIodBr1KiebXTTWoaAXCfSlM2gkUTpMj7bxIgJgnwu40SWk66xlAc6KPEelBzxfZfRmK6xqxAs
VUJ/0Cay2dc/vMZyFhmjj10W+eqr38gcEvrykhvmhfpROxB41N37Ji8uh6L3JuTyCpU1wCJBBPbi
t/DtVlWKmTpRqRbrlSGqAG8hxvNosctlNUwFOlxOq33TO9XFtZAeeWluv1Vm4u4sK6vOswkEpNZ6
/Ucb23KTEbvUw4qP2LrzPvn0Jwxgfuh3+tAwzJU65/+qlTWCL7RJ9swkAHXXe+yI6H1yNaJ0ujkz
z4aT/SSeGNgjpyul5B1+nZBCg61/u7zbHZceJPSkG8EE7uLf5UjXgF3jF8ycft8i6j/iAh3v04XU
MPCJDyPSWo4+qPtss9nhVMlhCCZjV802cXvVwfHEc6mm7l6va7mzCepiP06cVK6uXnzPR1kcDUXm
YDBBXdGN5kjgDT4UbbTuaJO8Qz4iYE32J4WZ8VpWxZmc1Ggp2gdHcA7WnYWXLnAmrvVM/Lus70+Y
EjCnDpHVqY+qtl8lERfXPGvM3dh57b6x21OaZ+hnnPnu+1mnnmGnnvpxmE+qCwnFEXvb+GlPHdcq
5VR4yfXInDt8AZXeXJeeZIjvtGb8+xpBgYAMghOhKxziRPfgpVQVcTDnJcu6ByKeaqyRqKmM2Igk
/KOudEEIJHhiyqBzsV0h5lpq97GB/XEvaId7gz9smVIUJ7VgssTApMMCqPVDkgCl0XQVYt6j/HaJ
ACrc4ozNlrhKmq6os4mGqdr5quruhbRkamhrfC+GD1nSvGHHgv/Dz+8mAXQ66/iAU+KmVem4ZLUV
3Z7rBY5I9MdryPJ93TmXynWzixJlR7mm4E1aUE5JC2JVYxFsy9p6whWb28ZZC+YQMmx3zLQ6VFXp
X/rxUCFPQwuF2YYj9lgI830JPOMiPB3fqDihLG1Do6QExDeTYUyoJdvIQR6CKj83/nMg2D0EszyV
Wm9gEGG5ZZbtkDPkY5qVkxeOzYiwoRy6s+6uOPhuFQXgFqjmxjoY5OltVI4+Ilj8F+LxYOKL6hrY
4rSUNLmGrBnQupOBk8czSqG+izQ8w3oOgmTMHJd9zLCt3WS6L+wqIKAKI+X4p5d6dssX7bGwOxFi
MifrgqTNXZHP28Ybc3TNDokB00LKWbYcbVK+I48Zzjo8FXuASYCAddUcgby++qn6qbS3qXSnBJEK
8pp5i/TQecrXgQfX8SNngb9JAypDnEQvjUKVsNMqzzv0UHG3WOaNi1mGvp8+pQNtRk65nkU3BYdG
mgVjnSWyVBO5ufzQyXmYWImB+dzjxF027PxoOxH/pxXtfvaJEZpIvZ179zVRS73S1B16ZvGDh5Yt
L5EtulLDZkMqERyHZD/I5s7yBsY01E77zrAxsDpPlNQQy10FREDDPlX6eJqXgTZM8TmHcTV8Nglh
0SPNmLm3fiQeEUtTXKDbzZ87WiMbXRveB0V80cgycFTAZzejhCLlWGt09IwFWIsp28z83OkMucvF
i/J0abb6goOnm6tgM+VDjKAzdQ6WqadbYp70iTyfUR93zZsiDoX1NCfSq2BpThPzWS3vJrl6YZ4M
6c62aszKuW0h1ixlqNr5q1EWQa+F+2XYzWumGPU6U08mh5bBKaScIG5lT2R4WPj6j5Qk4TYnYAv1
EXh8RCZ0WJHIERYhzOlClicuO6W92xKRDJZP9vbgcFs/wsR2sIvp6FfII0UOlXmoIDqjCX4RbOAo
K7yQx+3HUUNrIJpPw7XOnlv2m5lFjgaMuI4VLbvMjTKLxKi+ZUTfZcGpClwyqRncLcmyySbtPq/C
gFwEFHqEp3plij+75W0f0CtNJdGoMclRowSeLQu1yxcDJxCd/w2r172VRBOOvhmv28TGaRCA09dm
UNCYH+nQrFiWYish2Hda8cskbSRILrNrV5yNSIAMvaJSGPI7ohkky3WnA8v4zH2iyr3yqXG7gzs2
L5J+A8ggmhwt8KWNDe82xzNWlfohSLjwBbRlNnHB6UKuxq9cmrtSVfQmCK6Q4JbpJRo7i2zOnpCd
o5uj8PnZ12X1UPrBQXAp2KHP4NK3dgP1Ecd714gnZMjEycROd2UEyCnRIs6fl+4nxRFL9ohl2xXB
i5vqLJ1GFZGJTUbUeoNJrAJ+GpMgQW462QXc/f7G90O+7/69WYO8Yc+ty9r3f1UMA8d3Pr4f55aK
dez7gQHjw/885vv+jHVxvQqdv+/9fSBhWME+mPTL37v/+FXrU6vcTxZw0XEMMpCMmVplUdOWfBT/
85lNiQsq/OfTzr25oxFf/X0l36/zH6/p7y/7x7MkAQiNBRxubY4p5OL1/YB1gjIrydBQr6/l+8f/
9fr+8ZT/esy/3rh/vzV/n2d92mSoXoKeZtScXBOH7bot9fLo9P14z1T4MGaoA5Q3fQQFGeFjMqys
BRt1tcDd3HkEEox09okVAFrEFW2f9XZB1OGobpZPgZ+V6r0UUL3y9GPMq2vR0QbtGwd1v9x3NmqV
TopXJSeXQ33wQ10CaEvx9YRgCd6wsQZXDw96q6uYlB9MhxYTYnyomGOqvOnxzI03EHkdpZVWHrtY
nPCoVZea2TtK8ovrl+XNQgqKwZIABLZgbEBE6Av47a6p/+lFkDxm+men4IeZeepDtrLJtwzsae8f
l4r6XJuWjy4tHvJJhIkat4beTOjPgIjT7QM7wNU0K6YrqSbqWBhYljulnzN8Ld28ziFi4ssBy0iS
apu00A/1uHjbdi7YSvkS+YvXRcJ2YdwXcFTmCccj9GvEsCLytRshDS1gjQp81FhsVAO9LbAOiaNp
j0nYsWPbJrUdb1uNJMGWiE44rBrTzYHQD5v4If0ppdW96xbvlz/ixJdWsCW1RAJuOrocOhvP/Cqo
2dBHsxoR2mU4TUt0OIrnLJZXhBMWfEctjaZq6BCKptQ9IxCqUrsrpza41/xjW6orfY0P0CwRcp5d
kkOWLtFEQvqBS+nJl8yK/YtATJl2vHtWMP9ojODmME2KugwBnCy1/aig6VAqdgQqZyk92vyhIXll
4yWBd5ji+WYXXFDtIkFqVaPB7O5U5RTHKlbMsaw3c8Th5I4UIq2X17xa2ulW1l86dtT3PpiUpL3z
9Ji02dmClsBRD37Fb6O4tDHX9ARnLDMsBy8gQJXuK5qyeGvN+ksO5XvrL1p6WEpSs6qWSc7q3siL
eWPQe8Aj60dV15ATNXdHf6DlIZhkzmQ8ehVRX+XAGjhrA3guneTW73rR1Vxsg7PR7wryJzBgJymK
5/QLf3q1L3XrK54zEcFuA44uXf9OgJc2Rl4xOhMSZrwUTfnQ3PjT+mvJNKFirnynZWTwpd7vvkDg
osUYMsx0MNDmO8MBxBLqz7BqcMhBMuOdadujkU7E2nBg+W2SPXnTl633+pEfAnYwkSIOOyGca/fn
SCjUuSOUYXkCqF4ciE2kgW/119nfNmPahQs5BRA+lg/HppKsUnVfVPFznthfTJHsziPT15uPuaOd
YiF5kWURH0bPx2dup9DLktWGGztI5JegCVns3qeh4tBfQz3B58V0jdp7RLPD2jkiFTfPL7FRh6Jj
IqA7HgtxB9sBZNHZtGvyIZZPX6d1VhmhVSJi6My82uuF92b2sP4mIuVYN+3nvs8f1vHAPKiJVdtN
91baP+eYmhznk8DNmK6pdusWdC2iRObrrWHI30I0nGZEtyfjfYd7fluYJb4FvTEObev8rPBM7H2b
9FrDQQbspWhGTEU4g9XIdwKnz9IzoMdbyxfcUmB785PZqAipd4zFkrS2E7iYHlOZ8YcDUG3VVFBD
ZPar4cEjp87HlWrjQ0Dxuw8sk+DNZT7EOPUx5tGvwWFOwEuwZ5tMXtuMWb8yC6iGn9QYk0zSM+FQ
p8UtSCqUMMrX4XNido9BldXoMYnbc6xyn6evgY4TwqyaEzl1WOoz40pETDQu5gn0Bl1Uezw6c/qs
wT3aMlNMdl4ba8xz7DLqCOZWoVv7FKEOjZYqM2uEzpYXDuX4nNG2sFoABJr/4JOzs8FtP4EdssP0
sYc8uC9afH71XDyUeXmdHVMPGRbA4/qSlmWGvZSXMmnfAoiXm2yN7xpU+dwspOllJVkxGgE0HErS
DacFz7GnFXuvXqhn8PJ1Ns0EQ4YuHg4kX319Q7GWXDX9LtWJ0Gx6phOW+oiRTZBjiHx/HhAu+kvy
muX2bxPr/75fW0/LgjKyoqQg6917tKTYe9ZWnwgaclrPuvScAaLTPvuM64Py3rWuYsNCouF1lLBX
HOfVM4aT3hKyrrdbEk1HLn7zEQX5Tcd1GUH1Pi2r9YkyvIW9yOxMxN0QaZX/KpIpPbd6+cOl0Gul
bu7NAeluT1jbTk3uMwaUgxETrNpzhuYLViZXyyCc1Tah2or9bMmctIaXq+NldguyFNIh/hA2kUZQ
2sbDUNTXdHB+DjRw94HMGX14EU3R99GQ6Rl37W934rEDaLmlZpOYxsG2b7KW+pu+sJ9yZIrAgbVi
osVGkNccVoFptZqRAMLs1dBX+xEPcNwSpUHMAviqfeuTN5unOa7/NRAY4ACsxVY+oiKuWF2L537Y
a66Gap6rJ1vVFPLW2B2LzDTOnVi3eD1QC1nLZ8BIy8YfcoggjUP8iDvqUWpT8bNUnfQ+mMAizewH
UY9usgqVvD4WBwipf8CqHhGqeBGlCJdlxWR76Ts2EXJNtaObuFk7VMqOSyKcWTiBy5ynDERvMiJE
H1F5k4erH1fz8q7KEeIRVPwS08jcYpWGrphON9OeSaMdaQpbBFzWOt08Lt+K3EythcnlJRbBB4KE
rak+dG4gQ6e0nU1OBsW4nqR6EBchv5GQnpKYjSSl34Z1y08OeSZK3tiMLCeDHBh/JmhGNxInLB06
IDQrulV+XjGmu7TJ7yot7N3SeX6YmfDr6Ak9ZkSgRIMBlcubniDNVF/0xYtW6FtkFg2ZN0X6luTJ
22ATF0f8BMWR0Z61iTF61RzjxaEGIr/EIZ/nnmAo6Dqad+Yk+nLqxGcugh12rvRp01rmnaZKQfBi
y6VhNN8TA9gihpTSPrDboVHXNz/LHl+zWTd3aeBkd60HWi5Lxg3VvNr3nl4dAQzv/ewgmzE77di4
kQ9Z6gSzmtkVyk5wmPX5cYoj1HNa2Hdd5GbdyHaGSLv0p5nixQIr18y8PcYAwUhjJCSDcddZQ7Mt
Gvu1DdTjXPevrWCc3Qr3jUBJc68t94MdI9c25VUXlCTAC69I+M5gaG7kP/EOKA8wr7h3Of23DNzv
MmdFZjptvPPXfmffv8UDlsB69ohQtIn8mlgaW/ZjHCMEuchpCZ0e0ZpnVOMJG209yWfmBKjNtQD5
tJ09LsZNduUq2UTx1Mog2djzSlng5QyNd1i07oI+0A7HaaTkCoiRdNz2LtYbcXVK9TgYI73Pmn4k
k3cD67MMnr5N/N8pRbRuaUpD5kvCbHUc//3iMDJe7xAHmV7NYKnADVhqWsMS21gvicmMakg0bdP3
GaAmhZtALnW1G+waHie0t+zgCi+sl0A/fd94iTYhv6N0yqT6e+PGOFqEZy1ouPDbeusNGT+rn9Y6
9JVWbepheEfpBxui8syTArEF7KQxdlL16Vm5LzIVzAm0YvmBOjfMrcE7GKsjupk6FGhWfYk1vcMi
xo2mB//5H8uVy9bB9rffXyNGHTNVdsrNrDtJQkFP6fo/4n8YohoqkVFtOEe7n9tTQlvqpL7/wv++
bw2lR8SXz8S19KzhjOsRdlkjLTo/sj65C1PAKmX/QP4KoLCN9JM3HFkxSSHhnDWkvay/EwBUz/f+
69endN96kocPWemqEy1r+F0BPO39sGhPoAXUqf/BoLk7ifX73w+aJhRvk6mhLFhJNKj8obsi34Dg
UTlbt2H/kXh47IvVQu5XomJVpBvRjTgKNeHgUUqrbdVmNnBmDkZwbZJQQMoKjgAyU/T1Ju9Lgu/u
/PWPKm1k+5sFYEPaxOkxgJYc0Q46/P3mun/ng2RQOH0uvtUwA3NyAoKlhdtWlvwlDLsfpnX/+X2T
sVTgIwDFYnZay+BqaE9llu1Q+95luGVD2cgMzA59yzGpu9O03uRaj2SGcbk8dNmy+8YeEMY6bpTm
mz9yPGFHMIYHtNzEsebJB/QvLbQqjl8pS9CIuTx939DP3hkYTg+DagGAFLFPR0P+55vf/yvWu53f
MEmRAenFA0NPoc0s4mtvDdzba180jHJAHBlrB8cUDcXlS+1aM600QuBzzBiqJKVvgwAKEc1YEAnp
mcgFYLgQ+fsnqfnyMqqHwj/nsf5K5jjTzHiky6u/LuxrN0hWb+ZkvRmm8eqM4D2w72+D0n0EU7if
l4l0eHM4UhP/rhPq5p+JM7y3kLhR9fHUTlXde5p6QIH52uPhQK7zMrlUIN74oY8Bv9to5U5rP+EZ
fyC+fJg6ILZBA2QLzdKx9KszFhOuSYqWuWmSl2hJBOyUZgsDLUZ9JSUjV6WaYOT5Qi4km7r1S/99
09OPYugwiGMFk/D76/ic20jL2LOv3/vXQ9NiPfi+n/L72/ogvbCb4CH+1/P+/THQ96ye6xe/7y+9
4+/11r7WeclUqCqrAx478DOV/odYo6tdoHZpg/QdPnCKpW7els2sgZHm4PPKQJ7GTt/52rnMYv/c
DRqy04L4aiKCt8wFH7Tev487d4PIgvjr1pIAS/hASpx76Rg/2tY6CXO0fZIH7GHJxnMsvoW5xYRm
3TI2lo33xCln6H8GktbuG+Lkq0lBKu6uBhePi0ugo0rB7uViNwdj9kieb0ZFT3FT1Xl2wlGKF7uc
7hzBadWtvbukqJhjNPKzReYZ1Ug+W7M80EgwiaZqn9n2e9R0beQ4Npc7qe9NNMrA7qoldAfjycja
6WAPCUV3zFrsU2PMLNeRBYCrCw4TgIHbtBRR2+vyJGLz2DnC2zlgRaPMnw6CLQulIoprgcg8ohPJ
Xl8afzyPpGKgb7s+Z5KUWdl7M9W0aOwl9FjzZ/WmG/54Inr8w0gLuTdd91df+FfP7R/Ia7q5MvmC
QaOfdaHtkoR0ezG+qNyM9Lx3jgQzbUG/7NTcR9LxxyPb2Zey801mwwzqjHL+wlL02ppWsm/XQUBf
e3ecHS9pINAbwEnYlGDrfSk+s169c7XnT6yPtmWylxDi2Q5AmTkro09jOkbYfZlznklclmPdKmYu
yxAh+fqtfbHPUhcwfs+Gm6gQEaq3wzvxjOMEhI094/WUBYamxPvT1IqE4oVMsx7ZWmedmGOWAWbz
viPlN1+ebDYrpWMakVG+Wa79y8NUyanL7IO52hyuWmjJNHYC1Lu1yEdBS9Wk24EhEv66JsKBeqPV
S5XL5twSodLMw9APl2pa6r2jQcDRbFy8enqD+fLTs8RNJeMN9xVYEDaUyhZk3ccJoZZBS+s63zma
HhKkyU4zbHP3DDX7Hq5Khw6l35sOllnPnJ4TgyFw1YkvDdoH3QXtXLU9wqThOpXTDzunXBWWuuW1
99C59Cqk86ir8U0U43slBLmQ0yGjZ+9kTQCmofyJXRc+89hsLI3Twlb1pa6qDz59LM528uAW4he1
1rKFw3KEK3jhQg/L2f0Ck3kZXPV7MuzfAyN5LtAg/RC09Q6wvnS4gejriJHr5RZ7wMUr58+y9/80
CM0bhARB1+mcncbN6r/QwHyOhvvTfJYDtj8UxaQbtfWvWQcCMwnCESCterGjtoTs3mFu+5EvayvA
ZGbRj69zYOI6TuHlwgrhFJV0KCxvg8D9B8dlGmY6vAMK7rs50V+l74pdhk6YPry+b9fnQS/SUdSD
aJ6n/AzZ9Ak8eMRUFQC3r5VbJ+51Io/VKgP0qPV0vNEVBMEOv0BhLhfLsxjS88Lzngxoclqfs1Y2
UbVUjPrbsxjkD1noFaP/t9QnL2JgWQWER7NvhMjeTUCvu2YjIUGKyWojzM20QVt6FGjIjUoFO2VM
dxbuvg0Cg2we8mgEBeTCS2AMVd8LAEPTfN+stiG7felo8rrw6uVM78pbr1mm02+SWBx1gbWPmRSt
NfuX0pHhAI7bzb4hdmYyUPvqw7PfZ48Kg31L53VqGJ8M8JgqjdYvTh6uVhyAmUEByx920Dr/wFm6
6oSPmeofBkv7iAP/kXd4phJhbR9vc8Klp2xCbXZ3gwBiMcj7IY9PdQLM2KTzpcywLtUrDSbL0/8g
fq6GgAmBlz/W9fw0yuWtUQ3lmFGcyLe+dAUDEI2PZ3TQPxo0sIz0F8KQvLAeyFmCyiODT9wE/epC
FluhyCdJdRQ1zrhtqrSPwB6jcu2RknwkaOk2wRj/XGAChgavo+CsFNrNiUHB6QuCGuaVg/VJa+K8
OPiU7Lj5JeX0ZtPXASPrssv43QzI0Do3ZnblOZEm+1eRui9MLWiiDXSQ00L9lnXLmmn4D0TFRkP7
IyYWYssu604vtWtmEByZBq+gHUOfSSGCuDCWDriAuHrVoP5BGWx+JSKjFQhuXcMQtB99MN89jX0S
Ndie2v07wySoPpnfHLAqYPMaR3RtuMGxdcxH0xy/YgCfqHmWW+fq8IZESWQZxjF/qv7otEVZXMcH
Ysc5KVETzFkL1048L/0vLcV2NOQdR4uUZ2OMOYgQ9O+L8qnsDIxjLaK2WhQDVgZKYIKv58RLr2nQ
vSWQOMDk6cF9Qjd1wyz502AocMD9lIbALcuj4FoCMMUPESaUOw2n227ReD+zGAIdFLrisJjWpV7o
s+rQtnej0O+CVUavN/Ep8Z07f3Ltp3YmVDlHqVcjrzBQ4zmxzJhTuCF/Jbqftb00eO6vmKLm3C4g
p6CSaSFBLtEyJO3BYiMWwqEWm8KChxc3yNdrXOdbXdcNxs/9H1ABhyJA9pTmJddX02x2HlrGzdIh
raqGUp5S6dt7rLnt1jGC59gvmicM+bRQbJDglJuQtoaBBrTM03PlzA8t87xLYEvvAt/d3OMtEQjF
nPpilEGzSwzzGpjFZwIW6xLjozhOzMRU4LWXYb3x61SGk8HHi3fPPZmr7wTs5bmeaJHrzVKdU4sN
Yp6vnSXUkidoQMF+tWHORWkc6J/duxnque8bf1goZktYz04Q5Y43n9LeQhNEWz9xFdFHA4uoAdwQ
OUJPf4yl5O77xphR7mkBSnN7ufkM7gkhUKsrEdHnxpDBJS5itCLuhLMwKwWRlOnRbKHsTyyGoN8H
QoHrad5OQ68/UauOTx4Zkvry5DvA1QrdMc/uUJtgWJl+jaXqnqUxlXtcEVSJWWZGfsYhl0hHI33m
JRlq7/Z9x02AnRrrDL/W4CvajrI5DZAU2CaK7rzvlzuxCNZVcONRo4MxDSRvD/BD+yLG6ndvQ8m3
zM69EBXyIowuPbhM6LZu2y8AjxH/eLF1F3gTsrkByLWbY4so6ARvbU/Z4aJMGZkm2z0ouu6GeBSb
0lJjuF5Knm1kMLzUTPlnnZ6LDO4mP1JWMz/xLGsC0WFmUb/PM9LT7dGokeGBFoIswHNGcZoal2Rm
ievNHDGjqTV8yIR0MSdhyyBI0J0H/RCPmMsDLEaCcqLIjOw8TITNde4hC9pHOKqCRqCxF6vPEhMd
Q4xFu06dM+x8Qe3uDijvkMfIHacZnGAZH7QpWzhI2xnBaChbVqa054ctPdnDBqyixqURD+USAEMP
v1WNqC8QD2CitE9xiqCyt4DuLmALC/tWj6SD0PijgtKIczVffZ29x7ehd1iJ9Dr8CrWw8yNfHH8e
C2hoAxwDzzofsR9ck6n1riKbimiR3X2z2OBDymo/ed2PfNS+AlvZaElBziarvKUGANGXvBHoddi6
xvm5qDAfUwSWG3/iCrMMn2DM75axegKkmDPzhCpb94m/WymGVs2yWWFqSWF2OF2Shn4J4JfY2z95
rLqDpJuHxAkEWxaf13/LmhaTeWoL4ap9E4jEGGuKTpGtHpvPzZzO974ixWPk+m+BZZpmATqgfqx7
bTMZkL8mK0fhNRMjlFKm2MzOyLnnUm3X5P8igNqSdAtzUw72bvSTzyIjcpo8SloDc71cs/RXUTnB
kc0+DVS377lIzU1kV8gw0xhLseY617xq2RGD+98nAU2wLj/ReO3RamXQoVZ+txPrzMjcN1wy2U0m
6r2NKT/EMByqhA3borJLkPVlOJb2+TuThWUbIjIlk2uQIk12XEI1I8XBmthZZ6WOHbJM9mar4pPl
FpyVeiEfLcM8ZPYXOElBDY7iemK0eo4zcRucUTvGzKQlINQt0gR8SsKAlDbB8/RXcH8xlmFJj3A9
xvUQ0BpsxZXzN0vw1BULxjz5RzE03RFc4TFzbIY94/JQGMVNtKV7qIKe2HbPSC+VAyAtnzzwoPqL
PjU/OIX0owCeTShYFxw9IyGigk6eadavJlMo8o3kZ5Vl6jQ46SOq4tVtMl3mzL66Q+qzC6a+6CtI
XTkJUi7RXTMzj8mlOesmDc8lR7JtmJAsy8927CBTNM6l17EP2A07KnPg/GaKHGOlzE4cXym9vOYG
zGo7tQPmHw/yq1/Zx2FBSpM8VM1o4x93zj78IQfRMlMJ561AEQHsiLSg/8femSzHjWzZ9lfeD+Aa
OocDZc9qEEB0JIM9RYkTmChR6DtH6/j6txB5raxu1uAO3rQGmZYpoxgNAPfj5+y9tpowdNfup7Va
xqEufHroTCT22dJGcMg+r9b46zdWARTeF9lDijEp7rGFrm+tOJlEsu1aX972fLVRrZo+alxKxNKC
71hQWaEwx/2JQoQ+ME0KH2RhH4inadRUTJuF4mr2M+dB3Hrc4GEslnEnhVhPAkX/fes+X39KDQqF
ZoCnFUwBYu+aGmRKexRQaRdw0eOMwzRCBNs/ytkLjtgwqApy/95yNoR8R0y0W+cXGGS7sfMQjhS+
RQZfrC9XSrNgNUuH7nC1ZpqJ8Zno6pWzPjOzNT0xe7ktrIJiEzdNU3ymc2KeLI9mcL9a+0Jkn7WL
iBVJS/qX196CeTTPDHDrCglTPFJeZleQxlAf0/0Wih1WG0oAAzgmTWR6hkuWTvnhgCQNU2SjpCYR
Nxkz4PRrzHOJ/FHSjAs5Yb7mLr+ydNopTLr4XJIwEKGLuiFRw9r1OGBHD81sVr663cJLkzG09UxO
bjs9jg4VV9nz19MYtSQRZPs+iMfd9SdlwYH2uqQWoiN9yo1/5FP8mgyQmFNmSMjXOO1ulPw5MP44
0xSEVUdM1bQyoSkwUCusIeiswhWJkdERpN3h0Onz4tFq6cXZM1Q3y+c1ii6P0hQpxAwoN8unu0w4
cKVZjwpT3TcpFbXZYtO1WedT5sfIGXkWAOHPLhfJFs/ErMWad+X3xutS4ilvc/1jGDmLeS1THyPj
YrutSch9TmFkoDLr+2j7ZhhG5juuOyOJxciI/iMx2uiOEnGhU5E4MFrp53U/WTt5LpP6rPPHyRa/
gDmiqCU8Iry275SDJogfXagll3r6nq5cO6sxSF1vauzQiFAyLh/g7QfXcuqj1y7VbR6QsK4wEPTj
sByqlEOub1POAxsz3rx0WG5mi9w007xfe6+/KAi/l4aZe8XM9CyLGsIyNbBXzt1j6bBoZtr9MSaz
+0jKFGNPW2H4K/eGY0+PxbBNeNaIWRvZA/OSn+rR+9Enqry9/guw7UcKOfFGG60gai+7M5LRjEM6
c1NkcQi5rVf5ns5wZ5GN2Be9mNkpXnGCs44+M2yfjivMG2g23oG1RNw6Y3yLGIV6iGjwliP+qfO7
DzLKbAJqrKd05BYdtLGfPTbJ7aYyN6xDOrrfDckwMR+274/22o3QONPc+GZ1aYLyKe+W4MywJzhu
Z369DHKHwMk8D/5JdmVwpMnv7dAiMLjrzKicTXXWBY6nq+zWGgnItGzoCCNXj8Jg2pEds5+3k5qt
7GTfM4AZGkZ/PIjJuTGz7/mEErSQuBmoH59E0d7LJcFStkYKd09fSdSmKuNemo37hkoGiQNFU+kV
L+4gamQ4Xzjs4NQ7CLAtTus7iXaI99bqkAyZfTd734bWBxpdUS4lqHvqvvumqIzDbiEB4roQ0V5p
gCs4AckgbMdxaQge9s+13k6jo+Tsn2UPQ8fTL5lLMLunuO12kIs53Dr1uZJM/emsTXtZPVQmyJI5
1t3JhBJBpYheBFrTkSkw9V7Aajz207tlYLiOKctcuDCU+oyMQfYPpbrB9YLadmJTvX5PnvfdmNGm
uRaeeRvH0PUNt+tCVg7VljknbyuFYETpyl4PA8UCspQxRD+k3AIIU6wvrdMl4pmMjMbFjTUilvDn
mKJ1oZGJq46OAs9qZgrsiXVOz4AFy7ZYagrkPsMAr5hez4RIlJmpPENtB+zepjdKpp+b+X/oy8+q
5m5CSIvY2zK2ZDds5/70kljDN81thUcJkso/b0FTMfTO8XyDn3y1CGxjxSo06yM8/bq7LwLN/uif
Myv9jou+jyBwM4/VNWUJP9QM8qhhjuPXUkFIb+3LxMBOtwyApGLJj++rVbMme/OF1rUOJTiYMEP5
KRJEJugDevLiAr4BrC5W9cw5/p50VXopFoK5bb2aYBYjikCzz0reaw58BT/uKko+DCK0Ku38M+j1
5dpSx0biQGpEj1G4DS24XBPK6d3JrU/J0r4CztooF0X12MrxkrHIAEz/HCzyXNKYT9OCn1trl1n/
Cni0TyNB+xykHdfxrzVxnG8Mq5gPwZx/lgytws7BLFNaUWZPzm2ZI6AQcxCWC0+7r0mh8dL7jinU
rqJv+z5NaYdbpEkOpSTFqMJzaM7kJDXO+JXR0Dl1izAf/cb8WpaXJGjsDxoVKJ7rdb3LXC8/gS+G
Jo1ZPTJoUDWmWd7AbTtnwh4vzjKdq4nDH8Hu9mWixqnKFZ11o+Nj4G1s6xhCSo18E20/t3ML8mDX
yXLDU8PRUn3HfLf+FNAib6aS53G7Q5Q1/hoC/WaDP4MpcD834EBiBXoW0zsAcvdM75tDzmgx1qPP
DMAw3wmzY5GiSrxGMS4kCOxiFhWnNBweKZ44N/E/1lEDccbn7LnF+7Ye8pygOpB7EMKfqYxfm6J7
qlf3+6DT32XpndK5ZlXLxbijqxEimpm4pPKlo7x2ZjqETrZ19kvKXXd7iLqFF+obGnur2KyQVfuQ
tGCvUfzsipayA98tCYea5pvJihyUKotKebpu2DFnW9O+xTQHST4RZOIw8Bjz2+nWVv5na/rnwg1w
B9rn1MqwZw3tLyj63LPcXOYoXhefOblbhfiZ66DSO0L2dp5GBLzWbL7+xK3tMkhh88s/PczUu2QN
Ttuza+dQ+SvezmL4r8vAcqfMnGAbAg6Bn7JUbeXE4sQHt8Ot7DcPccvDYJIgoHpa3SJx7xt0eLvr
O1cTLu3c0w8Qa1/GyTUYx2N/o4po1+De3rzBemUjcCT2zYGkjinFa7XI+67g9r+CqK6PS5IHOwwS
FwPtNL1Frm+CCWEc8zwULctSjDgew8Y3b/tjnodlNyknwljC6oC/NqoAfzRWEGoCosiQ4ltwJeEH
iRn/ydy1JojVvTc1UitKV0C1E1IhJEMqhk1KQXn29cXdWOXX19p+tmeBA4+0a5IWZs523GmlaYe2
w5M0ZhccUVuXnk0nrQmN8p0BDRXtkNpgWuKx2LYjN4WPp6n0FBevYg8bq/LThnenCh/72MbJyrP6
VEo6inGyCew8PvYaEH6nCe3b8rjS7WxfGeulaMQv0XJSicnn2xE6spMpKRClQbILlc+3KYgJn+Fw
x92/K0kcCa/W3A3Wyg20dQoJTY6LZNf1HMWrkhJB+kEkgR8x3MGQYczOS7exrZG3eeziamtXEChs
cBTYtk1uji0GcT1i0TD2a4f7rMC1UXcfDVduD/LyrcdYY2XGU9avCVL2gKmpO3JkhLwVw6g9Wl3G
B+37F3cevw3bKatU8naYHI2Dgm3aNxmXp/Njjrc7Ktfsc7Z56JXrHcdg5cRWUNZ2uDgwIKlTgsQf
jeWKpITguf31fvwr/KmZiM42/lzXbrx0NBosFOxLc5qGWlM3cskWx3nxuza/l9r9KqtPMGbLd8ag
ppZ3uOgQ4pdoenEyn50i0zedpcCEx24QCZm3IbKG4iGn9xCWpCXsudqgi+COJlbjvzDOCes5tSN+
xQGjMPIg3HcWTxDE8XI/B8tbMeo0ClSBCEf3jPjNIQtpHs4Rkp69OVvxxVhZsWypX30HTRQPP26N
idFKR8j01PePFu/xNpcI2bRQ0OPn7qD0Q0/Ha0W35Ofxt6C21LnFloMOxyPIBNfg2sLTgBlhZRnp
cVagDoMzsscmFECYG5qQKNz1sHTDI9gjTC26KJ8tB+VNw/KNkWZC1GeP+aXnBA8Ftopqw6wfF06L
zysCzhE9yV9In/+lE/5bOiGw6f9m/v8fdMLLz6z++lcy4fVv/JNM6Hn/CBxPuJ5jg3ZwiPf8LzKh
tP5hwlLAaS4924MTAH/sn2RCV/7DFQCkfRmY0BGhZPwXmdAFWiikBDRkWgFIBqCF//l/fy3/kXw1
j3/xB/q//f//odf+2GT10INN/Bs8CxaPhPXGLwIOE3iW9zf8yiBzgqwXA8Kd3ondVhdazDQilM72
L+tGfYyvxjmJyM8VZ+xF/+2L+ueb+ZcX/xtgjReH2igElNONsgYZ8V/ZL00tmg5ex0pDjBBiLBzD
bTnfo3Onr4u5H1O6732hz///fNm/cd0Q04lJZbys+j7iZ60eRuMImCzUdNX7WwH2pPo3L/l39tHf
P+jf2HZYy1XsQ24/IcoaVxJ30Y3uE2T0WTTk/wZbh6Dhf7ycbwF/Q7xjmxJB3t9pkz2ZkugWu+vK
HJP2II9QWzbNHSVZ7XeUwUW6dxqKDS9IhkhzcrsEFVjuVAqg0HaB4QVhRm7EPpKIIAihWiN16Nom
XFUlYFg4uDV7czys0nyP5WTtGjxlB13hiaR3yYa+W7jwCM5kTXN0s9g41XAsmBDTmoHhlM8PMd0S
KgXUMJ5Fcbn2eYQNr468qylumiJErTjAzLPb2M8jJhMcPstuWTS2E2KOUDFV9zH6u5sYdWDtqvci
YPM3suXN8TknErH1ssgyfrmMmc1hpc1O87ya+1iaYB7pPVm00U6e+tnrhTvPYf3Ggt3U+k2YwCDr
ccDsITY9jwxppl3k3IS2EDd1Op6ZZfxyGioqsrnZ050vUXG2aLsP+hBvJL9Efd9fDDG/a3uWoSSw
d7fmjAV7Ohvkp4TjTOfd65ckXJEKl94nANSWExYcunVyiV0d57elZ/dqW/VhJmQX4DmBRklgujbo
oTUANDwwEpHTnLriF8PxL8fg72EU5+nFCunZ/Co7KdrQ96vQqtenxmqO7UwsnoIRvedrI9xTf6+N
Gw+NEnjFlVF0SwuhxGmbEQneNtnedZsPSVs5z5gEjvqrWJe31MPAmyAYUsubnrM0LBF9TDXiUlJh
v7BQvyXt77rqf459VzJH36qrnIhh0tR0kVd7ObcfMfZHQ3oHu2Y86HjTm2irL3NuiJcfymj7PZWz
vJlaPOjm0SNNhvEUsaDMmbJW0ACj+mGc/oxTrAWUgNO6NviRptm7dn+3ZnEd4teao3FLVsWHS1Cd
Q4un6vnWfBzjs4fpCtnr7rz4iE2rxv0yALgcUZmHbgXcvTCAoczkdebZn36rD6ueiU9qDHeFY+Ea
cwA02KX6Tv8RVXfT/w4axJdGKpc9eUY3VcFPG6vzZZaEJZcJ95y9emHg0R6xGpiuPm+kc6EtrfVa
heaE6tXM7UuJ0Qh9YEHwEu9Z9vVTYKlnkEMUN5Z115CCEcJfLfeOicK1JGkEBcUeAe+WmMT9Q0Y1
zOOSwyWdiCvSMS06xS3DX5i64/VCBz6LDuElMHQe+V3AyAbWeBKzdjOAzZapAa8+RFY6X6i1n+AI
/HX71nbAfBz5iZV7EyrJ8gnySU5J36+7wfWfC1yxmFv4dLFhIW1eC1B+YsWC4hXn7b5ZdP1aVDMI
ekFsUjl8WJ2XhFAH9k3DxN6VAXgD4rB2k42td0E6DkzxqzRwtevUPE0jOvN5vZW2zM+jyUitdbz9
VKhHlGsQNMb+AtDhzagVXvKRr+9655lFQegY/UomDByseQzLrKuOeR7vMxUne7E9cQ3C7lAeaWIc
gglPCL4n3HGunZ8m+jEjYTFFgggcpAlPZ5GIHRC7r8oaXuw5vy9sK9ywKKG1/cvBwBL2I2u8q9Qh
8Oa3SfId90J9wP9XkQxGLHkeQbyBBpObkAVnIAuZvsWTsqnakHFXEO/ocC/EiwnGhQmGq3isztvt
5DfAqbTNYpYMGeL67K10vqmOwCxS6MhmrLwn0eB+9Hgg04IRdaNpvKEtik0ecbodUFxY8q/LEXIC
3W8uE6TkoyAhhdCukT4KH4pMNtPjRfLE/ULB6+4mzRUBRtyEywxQMn72aX7tci6qu9pf0MZZi4OA
/GTvOXWYhfLGhoU/rIPmKXNBkkzzcVT1m2EX6kAvGPtApq5/f1mHg5DNe2DPb92k31SwNbLjByZ0
+L8z1DJJvrxtMzLUEy8jWfAsqsjDZxwxW3YcYlnWGFV9qEy8dfV+SlqJiMoBlEQDQ3A3spYx6nKe
Zrd8sszqqQq6P8EqowlDf2Jvz7HLFV0Xvq7eKA7uhJLGZJYZMgyg346g2DU2Jlt/GU2+imrh6oyM
clK+ViSqMlxI2GvhcPG1pujkQFLsktnb4GJahkovpIAY7JqElSMrtr+Yl7J25tlrOTwAtelW2nMF
nlbWTyPgoyV+3jPw0+c+UIzB9JsGEc2bpHWAVWFXYfuD/LJeP6BloODtxvTmesPDmPvAvYQ9nH5t
sO4BT9LosNhHyXQ5yn74wY5MjIyd7lXOBQ9iHe/NvnqSbn9ha/9IneS7KnCvZ9LFE7oWd+CVyUaG
RBJkNJQIdY0GYkFHVX6ulteG+baqMRMlL88q0DaodcunHOBKzNk+3gQwhIQ++TORUE2LUmBoY0SE
sn/KNaD2JoB14yvvaKUCl2TNI5QqHVpz9aRqHgp7mR/dJgWf01+6Whi7TQ1fbjtfOpQXZrJPrtGM
aFbTF/boWy5hHOVTw4EeYac/v7XY/Q+usNddkTeEBS3Bny2ascK1GKGAaSOrNtHE8hGgcOECEOix
VtpMBk/sjY9mF521fgtkGub4xPesssaxbSvAUFkKcQg/lu5v1fy6olAyZfEw2BjRSq9bI3/xv6sO
xOloB84uxb/QyQnLB/ZZCe8zHJK+3JuCX8Wm+rsX676t3EekGxYb4HJX8E8zIOHW8XBq7cl+R34V
+aI6lhNlTZyPt3M+jLe5h6ymE4eJIfbdaoCCckfAKlkGo2UWPzzJrdw1My+12B+zhV6/wRKUEvTd
qHU8T14HUi4JHla1PKH8wGY9IruOtxAThkDhNJNjSvwwsxqHD5XWPl9n6VUAjIrXaaX7buMsYOQM
b7YpSNTzVvYKlPG7dCQNUadgIzoXGEQDd38h6WhzVkDhmIdzTixrGDBKZsD3BFn709UlQKPB+DAG
2NaIJvk29HQitaChw8R0bfZ3LHzPxuSfiYFlfGszR0LphQpvOUggTNxrSRtVCheIOa7+ibSQO3vt
HpzZq29JaPmWGCw+E9qQvbPme8LeFjGZJz+wYE9ZbYQMDnEhSFDKMqLGO6uCy8qA6zT5869VtvVN
7ij6eCT9TcIn5Xt6xTrt0s/bdMETCeyp6e/450Y77OnKnWnM9L9Z7eZbb1ruEoeJ6bBgbvLnEbXg
2NASj3/iEV92f72JrAM3oMXJ1Q+2sd4FS/aB6ol0WQYMIaJcWEBpSm3QYOZ2wIdgrEsOuWG+Gwlx
KtnQnjxAliRp4qsLzHab0aVoGQfE2BxCyTR2X7WTPTuprCI5TITf2W6N8x0ylhPEdWQ1lD9IdtVx
Wfx7l0ZindEeY+/NO5ovWc70QcgzvJEtoQ3MFRkqR2hc1rr8niQPVZxa7SUDPM0CTFEwkILnD5jd
0qQ1T4PdPNclsj2j63/1PJp0iX5fo5xJD/3l4pGlMwkcMC/NjZKyRgEVb5RrAv6YyBdi+b2ak7Vf
6hKLHFoB+nsFTwtLbmcEGQUeb/56R7FQZNLPeF7iS8Y4IArIzpAKAxarR6LvrLn1EBPUNMddG6Ip
La/tJGERnwvYLU9waC9G/FiK30nJxe69hlC/ur4gjS732F5IAcEstTQi22s/7vZOln0Ww1SSkp1x
AskRHgZwlwKxMmvqkMu5fkEccz1APCZV4iCTnp3eQkhg2OZb5kDZJtxvX3L6Cgn4hX0yi59VNUUU
W2fcv9NjlWmWAYHkNomPMVv4Id+mGM48/FkUG/G8FJ+citCm2luCWOdSC1dwbxzalW2bsKOj/+Y2
BjLqtPXGgT7Upv1tU0SGg8X890phtpp7UFVG6KT0h7PrZCQtnlsTa/XWqgexkR4Dqxt3CnEg6LAO
D3zOekRkW0A4AT64KY8a4dy5GUKBmrlDt5LgZlfhuPX/F9e9J9/898iBldEgU0zm5tuUn03flb+r
xP5TuyukHUFpC5Yw23U219VzCUpYvO6M1KwIe5MGNK3O99KbnmVLD9tq5CZFTs+JD0i5JFjoSaU6
mqQ171OZM1ga/wi1xHvR9hxsdf7mmGUKKHuez9So91sSr12CoMl8pzlY9tTd9pQWqGUMsxs4bBb5
nprSQ/7Y42XvRw4bDre0N+JdMIuDp1HPJjI+OGpBndD734fCEpFyjZeslc92O3mcJqr+WDqb6A3W
OKIVqmbme8jFKGJ12x/j/BRMIrs4In6JL+iUBJmnjUKtgP0CPx6B0QjmG3Ll8YfSPoT60sCZw1tU
n/m/T7kOaWSRIzwHaF4SXBYRGgBWm+nouO9I2QY06MELRqDhTGXFIHDxiHaKN9BqIFnCZ3FHIVwd
p4XnOpiDBxD7nMhpGaTjDHG1VzVTFN8/4Pl9Re4AdGH5dBXxyZJZ91gm9zkOyXNNZzYuvRmY5fK5
gTpZFHnOLEQ8+zmuObv7zNf4drndh3kPwY2IMDcJzsOMn9p3FTMJb+EU1w93CwDBvZur+eRha4WV
7O+uM01Om9yeAS6gJVFYrAXJ0PN2p5UuBiphHp3ORjAsDnPKiVFZAUGFrJY0XBGuZoZzg+bvvBrU
+iAz9YFLlTZJRAfiVPsmHjUJkKen31AXe4M8BohrEgiAuZ4Cv7ht5vYylBirA08fbWaOxE0XUequ
QKzSQ4v9LfJq50dttXtlgY2amDFII/2YcwREv5S53rhUNbtWdD8bFwhqv1hIzNybzgS6B/Np9Rdw
VUzS4qJ6Mtfuq9Aa2hTfYaBw/6e5qVn/uX/pF5J6U/8wNWSAprbOummfmsz42eIAZJbN4avC3j1p
NyQEmT2NMoeBbPA8ANWMHqzGQ3Gg1G9zLmCYwE3a2TUYHLDWhxV4EDjKJQib5nkUnGTjoUnDTf6T
O0m/M2t3DrWLhJ6XealdOofFBgGI9xMk+Mhjdn0XS1xLtYkc/ZuxyPq4eiI9xFZ1b/u0wDIky5An
y31VZ2KPpp/4l/XgtuNX1bfPU5W+yDr+dp1aemXHkT2tPexFLKrSuHVMYRBe5ComoM07/E47gvnX
HGJ/b9OP2nUzY0fmqiFznfW2hYNaJrwDvt27RTlPfeZeHE8BcTJhTOetdRhLZzm7Lu+m9PyTK9y7
YEWExSDlYsR0UnIuG1Wt89hi8jwgttwGZhVcKsM9upxQIllUh6rs3sya/smCSizeVKHYjdwoaatH
b9NCWHST9rrleDfAdIpGCnv4JyyCcYtQtpseB2dRdIe2eZ/pffMokgC3GWGlRhVKd/QwYJhnLDOM
9E8a1QzkzPGPl3pdlB+v8/W6Zchr9wk10ja6hvuJjq8Eo60qBpSdFd+UqKrIfYzKqqhPXtOQCOXL
N5SXwWE736F+IhS3e7fpYKDDwyVQs7yBZTsCj2TMv+lNu/Z+lDyOqS7TuzKn/NGucdOY9nM5999l
PYDb0BiFpkrfF1IFLCgQX5zMO2pZrMScu2iNrDqc+15HOmMJ25C1Re0COEsLhkrLRKbNgsksSzEb
0BI86WoDnlrNcjIcFSLoxL5ets77mMu7EZH9AeNxfXTRDt82BXHXOfNvx2yN8yTyZxy/1bmxxZPT
OYRkUQTF21JfwCw24+aAfLfnmQM+wfDZQmlA59dJkirsDIwYjomqR6/OZ9rDKO3bB1viOHM2zUOg
NZL6WR1sKV0e5+CC7kidx7k8T7b9UHaNuF3gPrhJNx+viTUVNBw1pTScsL5g8/hrr/ZGMu5mjml5
yqkpCNiwRZ9S6saSuGBpptG8du/NWh2rEdSjj1IPTAxHeGvTWdieTyUn48fAabCM9E54Fb60dokh
hE4mQJmHZZ7f4xwynGebeAJ1enPVczXSUeduvq6L+RvMcnUOLESoXk/XVTXJEdfnEE52Ve6VS6u1
E+9QnclhBkqjPPW7rYwfJagkbHULbtyCXaEUASIjvkCbKZiFh46C0j+0DB6TQruI57LgSP6cCifW
XiuNBTiL4Jsv0PeCOaTDjAJ9L/ziUPkKqqp7U2p168FbTw26hn3AjjkvDRVLEeV02vhm6sNVWMVd
s7N0wSQyQEzkmoYXpsRp62nsI3e7vwbiy49ERCHVrTqmftw5pcEoVfe/vNilXSfsb9gnLllZ7/sk
S6NCJRyNfnjKmu+SiBP3clyUOjcVbIxhpvmIGY5nxSr/XCfeRZqPByEoy+HGIfe0uOe5uZdbOr6/
yQahKVjyzpThXkrHeJhydfCW5a6urU00aBePbmt81gw1k0JGttn+DBQmphndGvPFxrpJPjzjj70y
YQaKhGkJxSlq2TTArQbixZkYKkjsWhA0S3RGF0uBhtg0VHwUqqxxfgLPSXoiB4hgtUTYBcXvemF9
10GXH+s3UMt7JF5xOAlT7TrZQVTYhBQFFuSFQWLobEKkXlZ3IkhpzwnuP9D5+Bi3mbldG69XhVXm
zCIEqZLu1xh6lSRgYqc8OkEBqDqzS2a6tIhRt99sDv5r72u8GjB6C7v4Nc8LeGRdPWX6J5mX+ZEu
ysUzsCqkiAi2XTQDQxCScLUzUJ7CNBIBI9mtCbjSG2/m7mG2GZNy2CNYcm7e5gFYaqIYB0DqeUfP
tdXWtgfS0HuYDRrQg3nGeBNWU/Vq/BYx+vR1kCHqGRnqVAD4zA5D66ClMtyDmNJDRzDT6HY/O3HW
qkCr2nEk70X86cXZIUZuS3F1CAjfWwPUKjKzmEB7/ruzOLdESjCw1euuHqw7GMa7HuZq1fO8z3wK
v1E/C0WmAVhgNL4iGXf9vlHTb0LTUJFZ5T25c6EoEgr3vNf75nnx7hxPo9WzF2M/iIoSUbLnDdg3
W6+/S9qY6fFovRotUGwfmiGsJL5Ig+AfkT4lGBaFaiw6AxAMzcJ5j1HtuV3307c1Q5vReKJC/dki
IARA854n/h1zgqfeYrGbjZuWzMvdaqufS6HbcG6bk5fx0dTS/KQx+J4tzutquK9zAcFqmC8GM8dd
4QTIXVrQ0dzxP3FNvrhG/cNV/EFhqNugH8kREJDtDPBLnkHcXguMtGezLFaBVQEFC32s71eZTpsF
dxX3Avqp5pdjoMobFIKIq5hQf6ss6wM2K1+LaxMgw353lbzIhpV8rGDodUgxQBX9pcdQGWfgUoYl
5ysTO9GRYEokXBW4gmRJL5uKw+JYC2RpiQhoTULhPjeeG7w4MVEDGYdA5Hbkr8NaXHq/OKqWmlsw
ZvFy5YXTYOPsPmseyTCI4+lomsrfzX4l0e3m8xOw5hPu5A+bfEcO2g89/aV97vpg7bzlkYOkpH+O
QLGi12R7l6LHxaB7+b4K77vpTVlkV5ROZGnPe4iK6abAuArGp5yTu5mMFJ1AFq86jXSTslwPeWVC
F8GdKOnM/JAaYN0Lvdz3gmU/29IbK1Llrxq/VSPsGaRswdA1L9bk+OhC6ehpvKbofDQMebsl8CEe
gqe5OprV1zwFn7UPjwS/EGT47scysVoMeDgn/5UAS14vR8pSBgR8iATpD4URiRdm6YfYlZkm5pqe
8nawHZyTiBWEcB6r0rGQk1ZP/hZpN+YskEva3PibZjsYKUukJV8nK3lGN0wDdZqxq7c314KlQ0AD
PGMqbzFC9XWuEGfLxyWvmzukKe2TZ54nx/xWzWBgemV6hNVn7/nYJaj9CA0ptHMwGjO9bZjVEQnl
vYludk/4dGgLZEcg7fFtRe3iMmLqutY+qap4RpfR3Xv+eG6QkR7XPsmPQNRz6G1ohpzXVC+/ewOV
Nkx/fUuxp24Fli9jqQL0G4xgYk7z47Kym/QNm26CPNGOPVYqvjNfNkiMJnL0xFtlZMkZNUpyMt47
yCiYS86r8m9Qt4M32+rU614ISByVr/2MAoDdYPHuE8GWDaLo3tky0VGMGvtSXDrHxw4ogF8YrXy9
yh/VkoJrwHKaxT2z0YUxosnFuy70KBbqXT/HT4NA2dYh3bveupCeOOKbpQDmtAUBEsnlAMH4UyJN
jFwnuDMr/9FE7h5VxXQPuxTjFzIsic4L2Pj0sanQ/Ak13fU557zyx1Fcd+RyKrPoK3ftnzFJ937M
rwWfCM20bZwo1sh6t7thIlYs2N5jswUEdsUaDT6ti67haMGiFXZ500RN3Xi7VNMIRQbltYx7EW6c
SHjmV24KsBT7KqaCFWu+74UZ+VY3dh78DGbGpEiO9m3p61NeUAHkkvgU08L910D1jmKXfkc5xU+j
++LQWAQosNKgK/co7pCSlXgJ6Q6nKHL3wcquvPYjo28ATAe+oXya9Y0FbiSq6zWCCc8z6FQr9Qlv
0ua8YcOXPQ3AaIJNc8TZC66kaez9xfyTWeBwgjSQN5O8sQbvNwl6wY3TJ+YOVYATpXJY7q//heTZ
irhRLQb6S3YgkQAgLUmNCFdR55psEUNCUqJLGMtupjoOW8R1kaHbN9yZxdkqTnJ5sg2e2XyoyD1I
+5ZkSQ3g32e1Tqx3O4tvmVeWN9Zk8CSTgbdZVqwHrITIzOcpCek1RGlO4k3M/nhSxvJI5ggQ3KDK
Hgaz/CpddpnFUxCcKR+92C6/d7lzVGZwdEr3B4zq5WkVmqNk9pjSmTkka/67NiVjUttnamMRrjXG
H5ikJON+Bzpg9aHnZKSVXVI1ykudRvjagp3hDfk98e8kMKwTno+se6+Jedn7HKZgdYH0wvqRf9e8
c55JVKBCcbZrkyDC6Qry1gcHIOgs2J2DkLBrs6NsvF8zA3hhlzyzLWROgaW8nnOCIZrucd42NFSY
TqtMNrwc65STk6KRKZiKmf4zDmRBDRgQ0UU8TpwjdiKDrlN3R1r/v8n6vRhDbUWlY9J6SxEGVgFz
jSxBGiyT+D2B4vwhp4N0BiT862vToRhfZP8VMJePDOCfLv3edkCDyYAeSXo+USAzWo3cPENzKAVw
Knu9MYtm5U1x3K9pnVtZd9fWKUOkaurPXVvcV20H6s8GhC+K/tA4DLCsePoJ9q5+XUZasUEBoUP1
b7C6m/OcodCkYt2seyDqgi1ZwzFv4h6qP42xe1noTd6c6CPVzdYF/3+cnceO3Nq2ZX+l8NpFFL1p
VCcMybAZNl2HSEvvPb++BvUKhXPzCBJQjSvklY4UQXJzm7XmHHPo9mqhBkD1IEWq3l3meIaLSyNr
NLhJauWtWPhMtoGjuvH4X15lR7rjW08XYQcboJH9zDxgkG52RSq9JQ2ayAHmvdMzGkFdspdDdTmt
c6OrnFSg+alm8V6Jx2+ZhsiqhV67laktOWqcPWcBzU4LgyyTFyDWYLBJj+53iLM3tZ97jq417I5k
2RkigcE3TTV9IgJ4JL+jvSvgN+37EAC6P2snJNSpBoXSMeuvhUgsn66xhLKxQVJJr880pvJiqCC1
S/SVuXXqZQqd+jRwCDcx5QlKbDdR9xCrvbQtppRYhVheZzCV3ZDzkF9CmyFtAdqBL3HssIJ6++uX
nFV8q0gQZJG4T//vR1lkgEn4eUXqw6pul1l9/O+/Sv+QP/r135ZNNSnPv/6FULxFnrxIECtwsgCI
3KgQnSueI/V4/lmS3UJbiby76BcawNrDLQvN6iHpyVOVMl9xONmkS4BQFgqUyTpbvAFLpZBGMBaF
5UqWHQuZD2fSf7BgF75d9CmvsMxaHjkGDJZMfs8a4ys+j74gbcKGuJBi9B6Kut/FgTWduIZwKxYY
uiINJW3YLpD8Ww+iXBQYef316MtE74V0j4lniRHAfGka81gqqgbCtpj+Pp93lVjQJ2TTHnykOLH2
+K42mdbkdlQUL3EQN1QS+pcolZbp4HUHEYev05swBwmLwCNvKQe/UuGGJzxDBZPgUPStTV8/Qyof
xrs0HRwr5I6k4FYWcqp1hzKHmwdn0y1yznoyW6Y0ysi5VnZV6MXsrMHDpXllC3F+H2SEGRHxYBO6
L+bmgSeYtk9NDqwnLq4jHKq1JDcnvYJd3OtEH3p1taMmBZlvwhbTJJ22FWY0VyDF6oYwPaTceED5
vzkTApH3Rv5NaZFNupY8WTnG99Cwe80reLxbKH5USkuiwKKdmM5vOgAX7LVDeAEdcex6w1gEVA7X
EulaW7r4m1Kku4zTzUbjztGn91dRitfWF3UkfWAQA5TQJOX0pm0YSn1sJ3ZQft0cFVEGMThZgNIH
8uBq2mpUH7T2jkon4uA9EnokFxsKgDgyRcvtwZNzIoVPNn6NYDGfEFQs8A5uCRkZNlmN9iMM6DaX
Ga63UaOWl3X4OXVLbu04Y7Cj1lqUCUSStg5ofRWxvwZbIS9agfc/LorPKVAMuwjMS1H0VCYKurjl
SGs6mmVIXaBFO3XQAD9U+nYkNwILeP8tRz0pBNgbLHp3xpR/R4r2qPXjB7E0yIpCda8Z2o7e24rC
EMVI6DVzZekJWR6A5za7MYi1ozqSUtpUBJNj9Vev+skUwvbchnBXZJ+CpShFK+hOGVk4ng73ozc2
GYQowUhhrtLdghamaLwqnXEAJt07mpFQNONA7lZNau7wH8MSrgVr24Fc2ZRQmbe9xmUw/NONb4Gj
z8W85gxiyXu99SZniGXlEHmFSY5Lpx1zjw57FBzqUvWO6KHIqpEj8WRIXrYm6TJzJ7o9KFzQzjc4
xy8SdciVJmndhQpsu+oFTbgoGMc6gQ2c6afDtVFprVdCE95KlbBdoSrFW2uVI7ZMI70j2YF1aORs
gIkJxsXaDBvJ40Cl8oYt9cyrHnuOMVhM4+oRlA4jXAuLRx8U4HIQ2+yxKWkiFYQmPUomjnFCXOJH
sSqSJeXL6BH5fbIkESR4/OUElaTYf/RG+ksNm9T7kCEiSCLLvDMxUZCvC+OOvCpf4nmtTpi11xjN
ZSrcyKPMCkXir/8bBZN8hL8trofwuU1IEyp6euueJdBaLIVTEGnaJtTr/uj5andsmrAHK10o+zag
jzn/flP2hDRZaUefytAOtdTscOW5Uqubj01s3pseXWQ2vUNHDFfQR6mJYFdap6b/Ek0NJrqgon3s
18aKzB7YcVk02HkPNbluwe6bHQ9CGHJSs7DI068c7bCqMC93urouc3qjlSiNB5l9CYWRWFnHTfom
jNMeBkh+ivQIWEhx7Hsld5IyNk4T31iI9H3mR1srKpNLqjEd0wFOqb1azGddhi6K7+/F2A3iXvZY
iOgIqgVKCRXP+SxybCCnVBTAhXUVBjq6AKM7aGpH96T3zC2iHawmVXtp/GjXVPnklHVPt0aLT0Cn
3Lbqo+0wa768iUm+6+gnk8C293KzXzbT1isNHfNFyM6O7RSLQPOaifnk0mSr1+lYfZpeRMENG+s8
a/ukj4P1aSvCG0CxFJVGb3Q+19IlWUJq1ZjcmURw1u/LiqVBD0q6froz+QixEIIVCARkqjyBgi2D
VB/ACXi3raQTGVUmlCRN1w8Rm00OTaBIlLHdSYAaFhkl4Acjj/Z0vnaARAHceWZuF2aIYTCpBpfh
N4eMPQjdUCJixe/YhRTPDSAM2QjHUYUNttSSQHNbXedMP2QrDBXSGhcEJ4eIxqIa3WtdKk/+OIAZ
oijGtE20SF7isVDQjoaP09RNF58yAm46tC2ZInqHOuiDpYKnuyWzYIskDiAc0WNekDCV+NUybktY
lAM1AS5yghxIsJwxSTKVuoMpSvGxJldq7Ft1nxDMvib2xNyqHUHMbRik0E1G/BHCfC6TH+gKIlRV
lCchKr7GpLoHCJkZWXjsCprlgyYpszkjxZjTEVfPrOUmvkbRMqdWi/l1L3o1RYFoBD5t9Q8ILQaD
6diCn7Vl7ffWox5kSzxWT/lAf2QULbwmbQZ+ZVD7HWhJxZGNByC8+aoOaNi0hZxuhaATmfXb/YC8
DKMSGMPIzMs9O7OjP3md3TLeaK3HUECC/MaxTkJtRGDHYA3bZlAravcdfBUVJPfYtDYnk2SrGUK1
7keUeLn/IogWsndKxs7YlqdxmPPY8Pm4rKHPsswxKFDMufjjVkZ1tGTcymqdRHZWmolDNFC5trzZ
o6n729ZMWTyL6lwrnIA7NgQw1XtqqBkhPNMw0Iv1xD07G8BURrc3jMYG+F1B9tMffh0cuZOLKtUF
Jygn10hAGSYaCoJOc9Ck6mdBr3A6t1qybrkeGx71QTOQ4yZZp69jkXN0KcoowwX/OKVysa8njheC
MoKo0FXKOuQNsNuh5Nqn6Ma7KHpUfC/ZxhOcXVHWd5begI/QGleNopOWj1RJEp8g4FJtN/h9OQs1
fiLt/LyVdlNHfxCGIoXQ+fd+/dLNP3mThSxNq0aK1WmtrVIdMFml1yQYGKR/kHMmLPFY2apXphtl
GMVdOP/Br5/kjDZ/Zs2M4aEBpXsw8fCcu8bR5OUEDYlxug2nBSpR89w998jdb/6q3IQr6ZQ9m6/d
h7UnP1UN8BrbAoVfYFor9ZHjgnouGQjquj9jdfPeFIxw/bkuHQstobCYyyqwAlU7sBbSi9/ZhRO5
ops42Vr/4Dce8qvOX0VGL3HeyBfpo4zP6zi9GBEwoiUiO+1Eag7Bw9Xd2If2dBBEW3AfKwx0OEHZ
4D8QzWTdaBGK78ZGPkbKUrnG77phq/lqAnngDKsyXmWfxS2m0FYejOIBFrR+9h9Jqa7L9644MCHM
qBDWEVqZ2U6q17BZFHnV4nTFOXlAGZ1Chcwo2K0s0wkLTgyJHUE/cpDCyJfyPQdJ4abJwTRugvDB
pSPOs5V73CyR9lBj6j/LDcKShlbkG4zV4agi06qWxbZwyviWXtl1q7AKQGEgV2TuOOMhaTfZY/Qo
vCIloJSE7WGdO622Vh7V90TeyeJCAfcefDUH5W5tI4aq26Zoj12fZuKi2wGQS2HAL6LX7i3tFso5
WJknLm5cqh+D0z+RRQ334NY+SjaxFEhtD0QqFEC5rqxqSIgcTpzSGrlId1SNBfTrBBXGIruTyoSa
RLhFwGxwc3brrll5zXF6qPsVzJiMfg4NH8qVC3j7fbQEXXjtXewvuU2zR4jWdLd2YNN4NuM226eP
0oN2y/qlqp9b2U1Q+B7ULQC6rgV6Z1tX8Wzc5HElM3CEDUkqbC+f2y3egInacLQU9unOPFA45iB5
izbJMI8AnxPH6PpPNOw6O/uqDuWLcB6IQLMVJ91Ma3V3Rzi5Jq+Ni3mC/YqghmryR82W940kkaN4
lD4Hyv0L0NXYHB6AxDev2CGemIBTZZMXayl0etVBidGwqB6tTYD4ul4amzFdiMomupvisuUkO2wN
isy8qqv2VtrZkXM4WoIRWPI2eCTSzNJXPJGaFku1qvfyItr61+EuONFRc8KNca+ykxZuiHn2/NWT
dJZP3oa9aQwg8qmBtvFV7dIl02BNsYTaqu1Dg0IJ+gLB5bnaeZQBn1qbsPjLzGlHx7Zo3GDOjlsE
x+Et2VYH41Q4b0OwrPeKU6xR5ZYrwMFP8SuGkKtxRuOSP8+BxTCZ12psExoakCTxHX1DsEE8UZcL
RIhHUTk1rrSj6NO/MpUp7/T5ZkE9CnCH6neCLO+ocGNQarrZ1XrX4iX+zruwpGUCuejW7MweuYMr
vdev4sx5W1pr4VBuxHaJCtRaDkvzudyYVwli1AdQvlXltA/pdXb0IMUlK8yNr0nvCjdqRVHDI6Uc
JN4AvXzUz9EbuJxybTjaeTIW1VMBCvbKOXH6BrbYJG66F6/K2ToH0YYymLeZKCAfuUMc1sFYm4v6
XVBXjcN2I1vTJtK3wTZ/0J9723j19tXOdzK3+K7twFtG75izx3ZhEapO94R/fFGoi1ZceLlLn27X
GpfkDCYvtDthkdyp2z+LyhLLp7rSZlf3qnZxWyNGRlrXf/viAcRM1LIkLoxPdJwj2SnmsUdagw+d
GeiGZ6FkrWHQwKocoZsgzSOJDKQ6yVwb7vyieAzeBAOv0bL+4MQ6rJuRkM4FzdhkQTicK52IWEE7
QoTUrt2HFQ+bwUROwrw0zdqHhflQnDGamzkkIXo7O6F3oLgigEZep6/rrXcn+lKFylxdEEQO00m4
yvQdL9EdPbdAKXiRpA4GUukwuhjvVJeeabNk1v3wj+ahAHm4EtfNXrgOJ2s/PQg0UdkxHKy9rx28
rx7e4J6MQyrAdERvrIhwK7Jn7WacjBf/ypLwYmyUT2Ffu7x/EYd6CgYpfrRl4FaP1RYxUIhSdCk+
WGvMDMvgRf/2d8jEfZqvC5l44iUEXzoSsBQZwJAHF6FDI9fa1j46BdKAeJlXlrU2rxW5P9+ivxa2
0SsAIu8ibaSHsn2L9ukTnDGqdgTPzUHqS05tyGTg4vR8nYeEqWz03JL5UOwddVOXK3+Tjnb0bTWk
aCzMldazZKrEAS1p9ArWytdWvFlkCEOzeUk3deHSUkJTYTDON8KBFiwq63GlIJahAeJO5yBzRHmR
rX1I7stgbSDNPivjQrabR+sgiU6xwwSpGYvSGfa6Y/GaSA/Cc7xuXLbu8in88g9RvjI/xW6jM6ee
AF6gXWhXRuqgE2YTpH5kbrOjx5lyieUdvt3YL+VsOezmANR1fsxerGf26NK+FMBwA3dcCW/U+ZHj
ep/aMYYIe4qJ9/Qm9CyL5t0S0ekhMD5UHtPCSjjrV78768N22iWr2qmXPgYgpzwQrveePcm38Tml
afRO6SfYmjsoLeq6fgkei3Fdf/DKQe9qdsq7cOHu2hLBOCtumNE/cCOmcgnsJbzFgWtZ56hftNJG
po1GWqnAU+KdXihPYrjVzfWw0eI9OHRXciZEGs+N26DcNRcwUvVPD1bbsAIQKO5IDDYO3XcDhI/a
l0wtyMkeawSDy+4uvEzc6W5N6DVBSSAa6Tets/ECtTLbETfL2X9R7gNXfVetcws0E2XLuAQo9OFt
FGFpkQJwiTRXIKHhTjgk/sUGpg+eLW7eDoPiuCZRxS/c/kFr93rg4MYAvPtNvizhUxrAtwM9ee0M
sl0RriP7jXCpPVbnHpn8O9R6rPw4PU7AtJHUoKw1UCYDaFzzYgL4c0w3BZ9H9gQEhlNabKRsFYhL
GlbIH9pd0oDQXozZVr7w3xskJeE26NZkRHQ7kslnbWUMunxBH0kPbCWzocRzZg/1MzuFKL/r6qFp
VrV54yAptAc2bMVXdWksKJquxzb0NUo30pkJCvmTHN4pCmaX+iF8yPBUbvty7V/bp7h0IDPyxtCu
WRCVsyF1wC4+gPYGLPqP2sOg4FOxORWjDNBdPwcGsaU4x3YOFVJ49N/MV/nAJJF8Refu1aB25xJv
8prvy02wbXfNi3opEmekI4ym9AoZkIg6QlqWwUSi7qpYl4ZrvTapY6IoSnc5qQTZA/knWAADACUP
/nTNP4vXGWeDexPNg8nW/IsIEewe2TferlT9wls2PuNdxIaV6MCQ0M5jYVyyZySQ+aGCqbKlTHrL
nLDd1Ve6nd6TAEzwMH3ne/2aP0fm0nPNm8/2a5s94kFdKs1ywJt3KLRVwcPCOqIvS15WnhKD7VxK
ywoFyjK5s49rsjefJFxKo4eBut4T3xNzKOYBlq8tpBMMOuaFjptXPGndWTilV5wyA2hFXjNOHUhF
3xF7Tl8sbCXGiB00VWqU3k58QrdyrTl1bAFFaPTaj6ZLRhS3j8Bu7awd0NFHj6PtsUd9Z+ALUFq2
7Fsx/JAHvMxew3JVfbV7iMi8MixPqOoQ5D8C7CbrymXfskrPwJurlWbn28QG6XMw9wVeMJNd8BJc
5AM7B/+VdybZdfm2wAKjOkRkFVd9Iondnv22MQr2NaASokNR00naVjsaAKh31NWpU6hgNZHy2wBB
6HgWV9q//qvEhMWOKlphLMl2sekkj55EHu7ni/BaDK9ifu6I03um6uzDM7TZQYUOEgWE1GzPSAQf
VIKILm1BWAvb+gauGHsfcWF98jBYVWO28RxoNkChDultuJvhonsl4rjaAgijyv45agvthqGF7qRE
4MypouVnl0+E7QK4vpAaxKk9rHcBGz+ZDCPbJE/6zguaoxy3QcqdfQeRrcn8uSXidp+/debC3yU3
/1hwhLLYK7UIdr4oBFzUd/ozHETZsJprbDLWHsUyBEDE4tvwlF342tJJfAVXdaOYwcfijuKM8ILX
Bxooe3Fxl694uMIueaV2x0Eh+aq9HQKSuct+8z+ZjckPQlHVHM0nDLvv0XflRrT0NsVa/fD2JmZN
jzMfe+RFfrAueBmp6xX7fpvWS7CI6+AzjehhcR5ySTXkPaq20Zo1ivHSkj8wr9ftM6WPplyS/syh
YeU/qBfhJbXFD3G0wRmCBhZOMfMhwk9uefNG6Ib6UQHXxxK+aqYl5KN+E3QrEM0f3q5+8qtdhJh3
I++FlbFNsbkFqxLuh7kBLv5ikX0y8IZys7+R0Atgz7cYgwy0EitvsDXHOlfn5o6Y88mEEYL/EeEn
7yqKUHvcB5CU19E3s5+UrHQAPu8jBT5/8dUVS7YIbJvQZ7PKN0/tOVD2yaf2zOi8hG+eQzy8txrC
lbUzjhL+wk96C4gurOkRIna+NhSk8Av1VdiLbolRfm3BQlkx++s7WiergGgChD7raFNvAyzwJ+k6
TzazSIwznLGRTsV8iDXpMDjU8/zjeJeen0uJtvyKsg9NWzznLIzla4KWfTnY6pGBw0MKzvIu+ML+
al5AgIbf0a37YBEQrpKdvWS3MXXItdTPnjNsjCtzFC+F8UnXba/sxy2oIOOFlDkgMxOBOsvhpfFX
LXQQMkcVdmnLYMOO2PtCOc5xHe1t9KVyxGBnpELoXQQH7FXihVneXwzYLQ4RHphbfszfkKNbRNEt
EQYQaudd/GvA+7TwnpIvxnD3zBZ6hES1FM/hA9ORzJSD5WxBu6t+qp+0l/qJ6TG4EEO5CE+l3T9x
dlUP2V6yjd0mPotr47nibSsRlOY2kyeTpfbC3vrevfYu3Zin4o5AjdRWdKTbjq20PT5zYId3We8L
dJLlqrZFWn40+x6tLaPpvTqXRPH6S3iQTBn9zXweh5216o7eRz88RbUtpI4mOjnpMqz6y8Y1jqS1
c/SbHT4c4npsjAvxZX6BBgheu+KbQATZnVQ7ZQfQkufh+g7/Ye5ou/FYPDALojm0tiNftnKqi7Yd
HO6AuFfWNQ3BOx7jYEE0MSUJMv9y6kIslDS3jvP2GS/he8a2LFgPa/GT6IG4XjOBPwlM5LNwYVG4
xqF4q5+xU8gcPKWzcA+1pa81Ha9SqzoGIujeSoDH05rZ/voJNG2HA7WwVjWxNyuj4pVGvI+h6XWO
w87pa5ICTddNgra9hhoe78Jfvx8jwkrjpmSoWPGuljoCuirWcTxPHqhKDFPKlDwLiVLbRqNx3Xot
yETDZvzom3B5VWpnZYS7JGTvhUoZhWjfnmIxKp2E0MdVUHRYnUdehn7+JUJ2s2zpbODxnhRkcPVe
lQa2S0P+f38ZzOrQqoXuxHqQbAfygNVGZUOZVEm5tb6sr7y2ur0FJB04fZ5ThEWfsE4LgZPKr1/0
iax0wXdoLlDERGBMsmMVsn0IzCdElpUbFGzM0T1iQaTwrOI9RclBiXYkGlGLbkJ88qlY9IVvIhqQ
sD5Xx16VP+UYvHgWzdxr8+xxvdsQghtapnaVl5y5SHpqlxbu7tIfv5TCO0CYl9nC+i3msedIl2te
FRH/MQ+iVWUXvXJK5tvE8jicjZoYgwmrBZUZGmde8ajWT6OKenX+OTQHGIVh/SlE0c0CpV4N9aUR
ppg5Ul3mQ/LW6wUl1PFpLATFaVTop51uS6NxikffLQT5qHDwhO1/yST1apA7tzBkUgIIDiVKRiGk
yDt7NHfWfWM+Fu2k2bGPGsgbpns/yQ88DjYwZL1SJyo+TQGcktG1KyjPH6ZMuKblBTj6AvIgq32d
DfWmxWXFPJMkGyLfmLQGtxfH4FgJmE4wY4yOV7ZOJ/rhcoaCwcwwDmZiDbsuY5NJKrStQAejDTSp
jmXJH+ROK2T7Gd4iRJwBDd7DP/o0tdq32sPTFYD3gfJPbC1huzAneWFgP0ZlwGlYMpf/9T/+15+w
OSCAiv+m62w+//d/aappIl4yNN1ScWfyoT+ALvqQyFknmJXbq/AhcgtMQcd6IRNDVafEuqSlU6nR
tlDgShJGff/zx/+b7zJ/uiUpoqnTIVJ/cHOMQRsaLTcquF/9tzeoK7H2KR1EVDGEWaBEOBDVLhGv
9J8/VwI79K/LlmTFsEyN5pYqz1/s4+0SZv7MFvqfYg3UVR6kik4LOR8VTrFKd0KjP406XvhJRE2f
VgdseAfdQs9JO5mTba5sVKvf/uWrzNf48wlIMgEbJN1ZfKMfT0CKNXFEHlq5nggWISoFsBDCVwAH
2xUeAsh/9CdnIAzDd6B71t0JsJgIx7Pzzh//MhyM33wXGf6WopiqJls/v4sWepIs5CG9ctDATA8s
8DNWIBmLtwAvmieY6l+ehPK7AShj8TCwmIi6qv94EjEdu6koBCLWM8p9Rp/eDUVDJ8lOq51gbc63
35Ca16Ig8TzNnBonajmwtUcOgMsk2SrEECAxjogV5AADZp+7pPGXvNjGdovjqqoeTTQgxYgytUl5
vAWxJ0grKetmpCWV69Bszn9+qL97prKiGFhkzZl69WNcj75K0kHs166ZshCSxwYlp+z/8vL8GqQ/
R44i8+5oIvwtw5D/cxAPOJ3HxpIrt6u0G2yac5cau96g+N3wxhSUYI0+O09FB47B4ofe3AyRdsD/
AeewT856wIhK6uLUk0JhEgaMD9pUv6xmZpYUr0lZHaYRgEahl45YeyexDb7zKq3sP98s+V/0LOYg
RdY1WbRMCcTnPET+8TJamgo4XFY4DlhsTX0jh1YA4rCl1TKmPNOpClMXWPBmgPYkzmVl086q5NGX
YLoGMYQRffgi9P3LjCuAgTAXFB9awdT7Jy+F1/vnr/vbuUNRadzNzDFZ//Xn//i6Sm3puRHydRlZ
y1aCaoPhajnN2Ckp7e4xLfXZ0/86aLtIoXbpI4CjJrNITLH523f53dujMHGLKop6hKE/hoCPsEQS
zLFyY43uiVHG42qmjYwBNaFSLh1f431qOlrsPm2MPkg//3wzfvv6KpYmqyKcN52B+OPZ4Tf57zE4
IChaVZJMkbkLEYmOdxPM5kJW8kU9v3n4smKAIPPD6eRrZFJXmnEyAzY5bOzDFwFQPGnE/ssmkr4a
I6bg6h+KpIDdk3DKJsyVvPNbF3jvcCJ22CgpmEbddqYsNTOG6s8XJv3+zpq6wWosq+a/5iU0qAwg
sXLrfKe1lNh1BVcgqjV7ADVD+ku8mSRrk1A4jyC//PnTf7cuMsJm4pkIcE/5sSaog6e2asqaMM6c
HoHSRD+zz7s+ciTfuEdaRoGkb/5yzb+btVQRYpIK3weS3Q+cXExceDcmfeVOA88Swc2rbuavf76y
v33GjysDnyzjE2XAIvI7THrlqGb6l8n3t2OSl0FSLN4Lmtw/x6QVwWqRG16KUrKVnhbAyCxiDQww
Lc/O5GlT+FLDtVa2B/wyZ0xNNOPRDyfJPvHKXVh1h07EH2rKEpl4CV0qg4pBMAavYeHbzcwkJRJu
hAU23uGQUBmdgVG+cSlC730GjpkeKo0/3zhpfpX/c7ZXRFEzFfCcooVk/8eaompFqwjAglwfcfqi
YRlfqISSy4igIJLzmhl1csfdTcsB3I0vlHRNCra+BRT5P38V63ffBJIrm1VNloyfk06pG6I5Fkrp
ltm34NNsD2Tq10Yj0ccdCbtsvJ0CsCJQdn/+3H/vTlBNmgjrDB22vvnrDv1j4rV8qZmqOCkJdQlW
hsw7WXOzl3nR4Udj0p3zJ//8ifOI/3HPuT5TMzDOa4r6c3ds1WE4EVWAO0yF0BuhzGYr+1xU0eP/
x+eosijxgJnN1fnK/3Fl5B5gLquM3DWp3UweuUuQuMFU/2WvaSq/u55/fM6PzZagJDrZm3wOSIpG
sNQVmm9O+fpCGJAFSLlKX/GShPmGwLuBebt4UaONUUY3Lp9aQ9d2tmDNmislJRhcX0tKINoRO6HF
RGo04ZvEOqiUoAjdDN1SBXDT+tSMyH/Efl+IZCnIyFsghaPohe7TWiaiCs+/+rCWZdnjmB8pG62s
fXvq7DwNUuLC6dARg5UvLV9FAJ836yCfPvCZC5ueAyWeyR55JL38ov3oTBF5QRyQ6VxmuHaG+K03
VhxPabXNLGQrMV8kA6UE2McCc1PfrPINMiTpho9xa/rBS5/qIsJV6DraoJ6hbn+LMPFWsUcH29BM
apiTZNiVpj0T/BlNJw7NpeNRYc0tGuCdjt0mihEPmEPwGE7TzQ8f/jxSpN8sTGwoDY3JQEQZpv3c
LSXJJCgc03LyjAECyEF/7ZLsrPTy1aysd6oR3UIc4zN2nicrjU61FahAmnqs/vs81LZjpl4xrz9r
UrmWguI+CcmrpJOVKSsNGe+J7ExjQGGn1OH4+49VpxOvGHjtElOiMxAcVNX4q434jK2NLpUaPOYd
rVMBIKhivSd9f9VIvZqa9ipDhq47gN9RRkMktY5VGaxVbISNyl+IEuI4hnYV9Hg5o3Mqq3u8JGe5
6a5Y5vzqMxqzjaJIn6MvOZ4A2lul0KFU8lubSU4x0HoMue0eab5qGCaUmtaQpBFX4FlYzt9TVvt4
VRvtNdClz19/r9P3dV6fUd+u6g5ChYycr0msLVRyV6Mt2FbiWx11rjcwp0nqsyJnG3wW2yTMDlMg
n3xNffBj2BBBdRem/IDbBeZOENyDPn6pSJDdNwFMHs8XLk1WH9TW+CTDnGq+WT3l2BFPcUfUTQbf
eGrzC2dQxtQMtv/LCPnNQiFb0FIpPmmoMo0fk4mXQi2VqxF1NBiy3K/GbQO5dKlb1CHTSrOhaH+G
CNiRZFTIWUQee1wPNEE9pXf/8l3m5fzHBKrIhgpuwoLlYf08olBl6bq+SHMXHAjydGKmhXA2qhGG
iF6u1aWOvG7Sr4SifxuM5kPKxWtdoawJAlNd511BN9EU/E3fDH9ZxKR/nzoUTmiirsuSCRXz59xe
+WMnBK1OojGWAepdhYlUlsYL4nJ/5w3Vi5dO0AkNOXFrA85WIPSblpyVvyxqMxz55y2Cb8t6Zprk
ALJj+c+5vxljIjTGFryseYcIkDr4/1Jh/YsbgqljMUTDuMsSxIkKib8zTaOZPedqZyErTuChi/qH
lu4S7ASU5YcTvL/pkHsC8ieMJbIaL2UL5axXNatJF05Kl3AtYSNDnIOtpeYkS7T6AstG8pfF83cz
Fecj8l9FjdqGLP/Yh9VxUyQxnioIre2xkS1a79UbDKpFl1S3ss9uSTsi/VEmYDH5259H3r930Oq8
mkoGSGjD0rQf+8y4K3A3SRF2FJN2E36l1TCON6p1dqiX+15OL5OAeOjPH/qbMcWuHdy1YbAxUkT9
xxUXdZ63ftcmbh4j+URLWMT126S3QD+iB81DJ53hkRve0sg4o6L+/PPH/9oC/ufbpooKly1LqqTr
2s+NmR8mRaYmJal3WqPSW+wYHbqM9I5M30l9iBL93GEOoL2t0ZMWQFv0VCfKTl0MovlUtcqtnf+Y
oPeHscbLXwwmFZP8bRwvSnsA47eNciz6RvW3p/XvaYIvzqGDTbum8fXnKe0f+59So26ttylfHNN9
oOAGnszPCBM+CMq/nA5+NzAUin46t4mdkPbjowKkwp7ZWLEbx3ANDBwevuGkWnsw0HljGeNE2VhP
f34w/94wc3kQ0xUg5/Nk83PbpRaANQWTkBTmu9gq3vJRuoFkWImFdP91y2MvXauy8Zfx+O/tqypy
JFfEebPOB/94CbSaIkbjGbErtO12TDqC7OKHUBf3f7486Xf3VBMpdynkt3Bbf0xhbLuGMOTfdv1M
O+sdZ3gCueeCG0tl/lIKyj5WZTsSNduELaDWzLKVgtOqHTchokAgVcRaKIRWCd7fRtZvJiHugSSy
fzdlUedE+J9Da/g/pJ3ZUuRIm6Zvpa3O9Y92yc3674PYCSDYAsjkREayaJdccu1XP4+iqruySCaZ
sTFLwxIIYpHcP/+Wd9HMATM/aL81PKApju4sZyAGBBdN3Jy33XcDQ8KFm6ARZXy11Jz5pP24H+fQ
5zmIhHHSfHhtDhAMaKIm3QkHcQkboh8dELQWdK8krpf9WYOm2wKCJnINKJEUeDDzCUAV5/grzhZv
fRdMmETFlyfBW9+ACOizqS0D7vGQpyjWcBJgMc+2p2FmmPUKZhygENkWm0AVt5kNiXyYFWROomPN
7L8ZwiaBJ5bNjLbjSctAq/y10yNedHo4gngC7SREnyCR02pFDq7vnxrl7E+uLFOpz6R4fKZ9q1qi
fYwkR/yDvh7ItwFxP63sdghxiaVpVM8IPG/kXAZ8seDmTfrLhfXF3JoxfGF/XHBTgoZrZBPoxl57
ChLwcpGzdsd9XoNGqxBECZx2XxYokUCaeoWds7akuv79m/h0c2E5wPhCmOj/fwgkuV2RPIRltoPT
CaSKj62nxtH3mi+Ktk/6jaxg4VL3EtRden3/XMGw3axCVkW26y2GTmAT/RbJDuK0qro9KdQRzQPw
4MhlNJaDW5t5UQfdRe9PX72RXzOVuUNvMCbyaX5y9f/5RqZEh0aMNOvOUOhetHxZDfVWhc9pPn5z
Zirnyd+mcg4zET73f/y/X3Cugs2Bbvu6/rEjxzZwuzQimo1p8Dpf7xp8WV4HXwRr89cimSYYkZE5
A+178+OuHVRaGFNJxHBTRgwCnf9FJjPQWd5NOmJd4hKzEqvZxZ0rFn3DKkd5HsvTcWNiZUQuDdIc
Rc5JkPLO47vYFo85mjlmgNnAADxQGQCcvg7Dn0UbbChsg7HDJ20Z3619JPy6FGRnu9fw9dakfOZS
LrGcvxj1L6P+p9fJtNC6Q/bC/2Vyk3GRPJfu124crjSjRRI5lc8tbVMkIX2QNVn8o81+2Ai/9Bpy
VT0ZqVvt4wIAzO8XhjfvgI/hgBvFkNc2LMxJPpxzojUReAqrdAfJGJYOQv8+wg8oUGJelcZgvyBJ
lY26jsgmSAluhK+2uv/d8+1jDramfBtCqCtx3u0U6VLCAYnUNB6NE186gWNRPziXjggux8Y8+gPN
DMli0C35bDfpg7Cau1yWz2LQLyRC9XiBwWWqv9e+s65CnKegUT7TqqYFKY6TUd1aqDVhfjULD7/F
JcP2yM+tdWm6F3CMbzsLCRjp1edRayFvgeEPxpGB5yF46j4WMWUuy14HcTroyFqaFxHLYYGHKVo7
T6f/e26OSS1XWVZ0VKLyR6J/daran957jw4r8Q9u38fUvg7U3FLIOdmqel8gtuSn3b5nyLmaN0Td
9+CDonHnGLiADziFcaUTYRyTunhOwvqljdTZpNtHLSbLbHoCdlVXd2hxXE923ZOWimVaRy/JD0Mg
OdJGgBLc8RqG165Eiyyddaa8zAUZrbmvHYvLl45adha4xzkWWx6/0lHAR15KwtbpYBKU4W2jmGd5
2hfHwGcJhqHblJEQvMVcxv0zKmZeOyQxAiI7rTEWxlDchkOwx/XPCKv7sh6fdQlWJ8huRDl+UeOY
nxxBBsFwTpoZ1lof833TYFfb0Ld3U2C8Itf2DbH/B8+I1pUo7hL51BrWztqNb+5MLHMA7kTf9NK7
KAPr2e+au6JCUM+XTP3k3KnaqgEAhRkUG/o9UKpEcxfV2dnv9+pn0ZWeluGS75OP/VJ2d6itDnVY
lrs+AdHmFWdVS38n7+/qtDibZLrXe29jRTC0QGmOBW8OHMmi19u7rAEd4UVQZ6IrTD1fksH+lvv6
64QWXOLfG/n4nCr9i5rq09trGIwlmcVQ0308fW1NJHHtq3IHne5QuX0NaOghbOS5rsc3IclWkQ3r
MQm3o+986Sv0SWLNa8+dZ9NwBLH6n2uLkNc3yq5YW5inLPGDZ4HZF+yarVOuHC25g1m/jyb9VWb6
K33qDYpt26IPDo7Z3kHNX6SND4wZ8WlLLy5/fyc/K3Z5c5QzFjkYlduHqJvjv4bgPHdyaspvyI1t
xsn5ljiEyzDyFtSnF3pBbyl0nIMbir09hA9fvINP6irujC4s36XA8j+mgdKz4yYv6C5VY3c335/e
FbtQIWLefLNFd4e59UOZuxdD6h+w7hXgPMrE+oZT4WvjhTcYUX4rENnXsKyFU/zF7vzkODYsUDXC
sjmTfpnOd+hb4gFZFSChW+rq8s1xqmOmWEBxWN34bfHVMPizxWJhs2U6hmlS7n1YLKyMoDTVVOzo
DmxqDOJq9EwWKK+upBvdJdHID4cvtvN8jz+cvMzrdceymEDbppgj1E+Fu5z6odYDmlcwlh8ncIwD
3HCvuQzL4qvGt/fZ3f75tT6sN6ElaWLbc6NMoI+l4gCCqYFSFxWOET9XQ4kAmw+s0ba2kV4dJll6
kHD8c38UbFp3BWX9OCv65ra3CZnn1XI800v7EaH6nEk+7iTILWXTVs62ub2nnylNHqHERkjoWw3N
WlQkzr1z2dbHk/IxEM2c8SPafPLNLowd9su7xOmQXUmmMxUZZ1XhrYuyuxrj19D01kIVIOm8vQ8H
m5aLiXtgU45bvRLnsu4OIkf0RRu39aTwf66OKQI+rQbVFAJo1l3m3XhmtbDUqvY9SZpjp3iXYXEY
ChRM8mC6czImJabA0qiEpL2MPSRsMrx95Q//LJqNZ0tboPkS6N+wsvmeKhcTw3ahjda4REhbDKtO
xyTHQpFmU8FHOylcCj7KxgYlCRvP3rtggrwkrDb5AFJaz58l0Cw6iwofrOZ8CscMLdSCc8StcPIp
WYHIC2xtC3tPX4Txnh0ME5RRyzYJe4CbTY82HUJR/ZhgENGmt21OkmgJG2GQTM94ill1H1giWgnO
IRq8aIuyEJBxOtgLTBi+4bM5YONgbQtsgXxN3iCjB0eHVT/5xQ1S5ytLko95+nCmCo5CB9W4FL5w
h3eQSN8E9CAvVkc/8GdnzLcuLm/CurjRVAOWIgDzZENpL1+UbzyaGbzFIi0fkuEMLcOF5yJ3y+Dg
0UMcKZCQvBEpFtEucniuNLjUMbVqEQ6wImfTaGfzkhjc6kaM3rnvjpBIeZNzHEAkfQu+dWul6B4G
0UUft99KLxxWRTtufx8uP90/hucZBAcL2MqHgtWtVNWMLgHJVMGqdonI+GKOEscLUEL26K7bSZzz
Eb+Ig58lKfQ/qF4BU4BV+vCyTjSioRJiutww/jF0cSjSnH5+8UUk+vQ4csgwLSa2jBHFh9exAQch
Xi+KXT+KXdu3cKJQgs9h69JNKYHTLWQc3YjavIyxxamMrzOFzyI+h6rnco3pwn4sHIXMq1z2DhMF
OBxZBeK0Bf/ea+4FPz4AFKDo8xdBON0S/NcR1torJBEv9BqBZJ/mI760F01TX6cmllq+ex7kJhMs
B7HkACOaHuXMRW4UbEEV7MKseC3D5raNwj264udi7BBTwG2qc3BKbwu6+SFGISEE4rxvV2PpHq0W
GbiUcNmO84ww05ZmjVppNM5MJ318topph10zoG9vaWCYnEc6QP5XU6UAczoI+Ph6YVIe31bypvZL
MOw2pAG9mZ7nu1miDAb/a0hXfuI+UEqlOR7NckQ+K7mp0VtCuZdM5CnAFPbPiV1E3LDQ0VsZYUyj
pksufZJUvAoS5BToQqnca1Zm0uFWXiPjaCAhnGFvjOUHLgQA1JtMvkGkQphUR5t76JDlBxjRhzaW
Bo19lAMOpiOYf082IfIOAoa2gQ4Fs0evc/dKh0SZ1eGiHeDYdsnDlErUN/IZJA7nMw54gVlW8Pd7
8LPz0rUo0QV4N5bqvEd/Oi9jXTl5kXYF6ofMmMz73M3Ox17fpgZ2Nf9fL/WxROskesMlko+7yENJ
sUBfuKDHjkzism+0Lz7Wp1myS10FLgU4GuXcPz+XXpmyrOyaz5XuVISbXliso6HczHl7YozfDRzT
J5jsyA1/8TE/y3ro0tCSItWiDvuQ9bg1sIIiI7wMjH1RQM9zKC9Nc/AicW5I7i/f//7Cfv6KDp38
2dj0l24D4tSgW9Ax3NVJDQGsPqIq82wE42OZ1W8NZwiqTuvfv+QpdHzMs2Z8LL1O0MreR/DPpCSq
/jgo7JIhi5Y2JocdGEfIlgKjUb1eTI17p9Bmwguuz+58/4gRNoCYkRyh7udRXwnHvLnROKgUZFd4
pnlDRhpPWzECbXC0EtUJnEe83DlPAb3R6AogxU1nrvTc5YRFcxjIZun57LceVhpeA/S2zzt0dFfs
lfM4Rl+K4a3ClfiuziDGNWjC5cLalbl5P4jqutCKcRHQiQXQvIqaCDVhoaUrE/8EerM9rOOZfV4p
RJMAAGISVi6pPoslOv7fEx/VCQdxvN9f1U9XLWvWYhTEaBoM6j9XbT8EeKVFIt/1lXzLRgyO6aQE
0xnydQfTXjftKoHvOH3VyPxsAaEHRCOThq79S2WgOm2MpOnmOxSq35KJ2ycm9TxmzXM+YzCGWt6g
+3P8/Yf97PRn8gTiXZ+/nLLrnyKPLuoUQDLKhylHSIlczVKA05qP/rp09olvXGVldZzzk9+/7mcR
76fX/Vg/J5OddaWj5xCbh62PVT06Q+rQm8ZjXXZ/ejv/wxT4P34yARafdKhxIXYBiVGWEhU+tMqb
3sfQA1OmnVUkt8PQ9asY2HpIN9asswYbF/nuYObG9GnajnoEl91HM4O+ocGNDgLlLRy1s8LXrET9
yHWHqyS0btCqHPIAgVMrA+SnGa+hCxdL2YjlBc73BIzk2jSB5Q3Y7ik0BqME4Rxnum9aJE2m9I7Y
iHYvylObqDgjp4UWDdtEwdbGue3xRC5x/UTH9gnanTikJWykSqPeMJC/XlB50TAuyfW14ojNhoIS
Qt85MLZh5+Bx1yjc9DCGBEq1Lpz+ezfZPSZwlD1G42yBex0CN0TJuUf8Ek8TjuAGjYl0GZpoCKfW
cGNn0X7Om6vaevTJiAfF2sBSYR1Gw6MdTthgNcekbA/YPci1l2rnQ+qse+RnYy1616Z6XDtRs8dj
tjk4dYRbFORXHHq/OGI+2zRiNqBm8MBu/QjqzDKpwF1K+uqS6qq0HjvkKBrdfnSkc87A97HBouyL
SG9+tngFmAzYEB6j4o/rifoyxLeQAOFm3sFE8B7YbWCuDLWsUMKNZ3coYx7BqVjs3CDB0jAPDkOc
JLswye/qlrGmNBn75rh2mMl7Echv4O0xt+qmWVoiPUeLF72EFkF1ZLPWWQcF2HBQg/j9HvyEKWDD
sQDnYRJu6FV+2BehNmZgKjM0j4J8A34KhrtOx3uojYOd86nw38KcHVKfNqK/nmoRZntCAMweSzrk
IURETTTbriUKN8Udrnrgt6A6bXEtgImLfjuWHtlDZ20C10I8XqJ42WgYUGT6bA2t4/sad9Hu9x/q
V8dvpB8BDRhzMuXT/plXzE8RTbijnzemle0GLO4rmupIqfnHpnS7ZW0OG0MEclXmSIfnpnGM0Feg
hi+g94Z4gzRFuo1TygBUK/3I/yIOfQbEALTN6GjOErxfGrPh4Ewy6Ai20o8u2jh71rLqJiohRjs2
ROQGj5MaHW/lDEfEH6+iobl0GH0tuoDKs1HeQ7/Jo+KtSblRqNQDc8vfRtwKvJ6naAv/HNMa0D62
9v7FNdU/iaBgI4AKAHBjsPNxqqknQejSNsrBZ9cYKaXw/dqRsBHoe5yfwYhwdYepjM/6aC96pAfK
JJ0uhY52Qx+96mNlXjFAY7qdoRhkBbM/Z1uBejPG53Biu4zZD/whi3VfNFeoo6J7grOikPQ4Cpfd
4sSdtkrQVcW3k802ojru+PEtwQqByqL0dlkqbNx2C2op39qXJg45VkRfeJ58oZsS7RFQQ6Qvo0HR
dbOuafAGT/H2UVVWBNZQaGu9kiBPNevWd+LHAhjSwmptY9FLciVf8y9S8eL1hGA3aV9DR18FDtlM
0e0Asq0q9wnF0rcwCPdDiPZTmDir0Cpv5vOk8+6xwXyak8Imsx5VXR+Ntn01mfV1fN/FpsH0nye2
9OYYkfP3fXcmZMOAPDpHtb5bhXH/fhno1kFwGoR2km7pFkJJryssU4R3gx0y5SOKgITYDs0v2eym
bNYdHfWnohxfvlgLny0FAGmWDmiFovbjVG1kmJCpxsp3Q1JmyEJaC+R9b/NQDVvqOa5PLG46W8PE
c45f8GzS3PgCWfJJ0gJB0Adn7swn+scGL3bXVZXPCZoouX19Jh9cD4nhTlRcG+CkOzFW6wke6SJG
a/mrXfxJ9KdVwkyHNi4Z4sfue8GMve3zuNilLSaSskh2domGmYfQ/cqqoFeVkJEufOfOYQ9s8iBC
PFTtAlni+xw1/tYskkPQVuaZNc4WgJ1AhBBfLt0569ohuEQtc4Vh0jH2MQ4lt9iS1ZAT1vWfp9j/
+kdapE6kz5dSYrwaRs2Hb//rElu2UpXvzX/Of/Y/D/vnH/3Xscz599uHbN/Kw3P+pj4+6B9Py6v/
9e5Wz83zP75ZF+Bqxpv2rR5v31SbNf9NVp0f+X/7y/94Oz3LcZRv//7j+ZVbgBoxtOeX5o+/fjWT
W6Hd+bRo/ocOO7/CX7+eP8K//7h8rsfsuWAi9Ofz/fRHb8+q+fcfmuf8C/HsGSSq03mmuc4S6d/+
/JX4Fwk8PBkAazP6g7ZXUdZN9O8/LPEv2lAcS5SklgufjY2lyvb0K+9fpOB0qFwoBZ7u6dYf//35
r/8s9/68ceFb+df3P6e7xseGk5hREDP3jxkIDYWP26PQ26TOo3TayanFJr6bOBxsxSwDjaVRy+FS
00BKyVKXVSUcJsZYY2Wp5y/8Ct2k0X0VIOzt2dLTwqzhp0v52Zv7GD54c57lYTZo8jF/hQcArI4g
dSPFp6l2P2OEsXhCt8Fp+ivG6OAD8vphtOkP593WyD3Qhq6lvkrgPjYfeRM+pR3cWocT7ZcErgEC
11VONOzGpsI8i0hJT6qHIiO5KF5AIz9b5KF1gGj89gN7ZaxhOxIj7VFPeYsZGuo0ze9KD8GwpLHx
vYjzpdSzJ3zfbQ2vKaF4z1rkf4WdnQMc6cvPJf9cHRJ1oPv4JivtYz+zbUc/7kavwVrAQ4Ctfey8
TK4JVrsswNstGfBk9fP43IsSfQVRzVmhvte50/dY51M2WnZNstAtT9d6SlF71ZMaxAGuurwefEFo
DRZs287Qj4MZ1ftYuNirBt+5SBbcgubcK3gZPKVvGoGhhsTZczEQd0O9Re6jNXG2rvx4F9MkW0w7
w6tnV/HWXJNYjli2J2S5GWHRl7cmMK5lYBv48E2zxG7Sr0cPdWQRZrPud4Xx/NIv0ssBNedAz3so
IRqCoHg7KN9MEHUKOBud4sxu5V0YatfaECJXWPKYLHe5MwWSEylmxl5s7tKaD58Fvk8GIp88dG6a
walWXpdv0QmHNzU56cqBxe0iYb6ynPlKzo+uqbfc5BqBavp+UxsjOBlSx0iEkpUNrwgR7XPpWWsD
WVuEetEMs7JvYeHFaCpWCGoHNmIiZvguwjI56/HjWrS+E2Gu2T6Fvf2t9BmCVPMCD2Y/LBgFOnJv
VrcUjOn7uOTapeegaV4y3U5XVuKnq1ELBbC2K/4c7pntoP1uVj3CbCMJWFwsXYuyMk4ebHxsV9ix
I0mG1JVdWhdeYqYLNcnriv4QYncZKk2Juy0ERjGBIN9ST8bsVOhf2ba2qCo1bpteokuE5J4jUUZM
mzBfKGm+uR4ir42GYAV8O8QbAC+ddqnW6e+M4xbK50XYDqHvzErnDMu8/lG5yZNTRAc5O/GI9Kkm
ubMqy1sGuThSgjLCipwlw1u1qNEDGkN9N/Iki7EOz3uEHuKZezRYyePgpE+n3+QGt6nDJHFw7DuY
KYqkEnmpiXpcpROSmKhndFHHrNnVEATq1b2to0g6JvaDFqbryg0y3MVpSdsFaBws9pqKa+dJtnU1
Re+eDC9oOt9DA124moNOa1siietj91XW8Sb1BZpQJl1iFP16jcGhR/CoqX4xo64OgcFCLHpSIAMb
y8Zm7JUVOhMfZMr60iAsS391+gRhjPZgWYx3dg+qMhSs1KRGaErvAO/M933q7PfeBaZb9xdW0h/7
Kc+WmlHR1ObWlSmdOEXFKQlLtabS2x54TzCsYNWimN/T5g9QjywsVCd9S14rRnhr+lArgYV0F/MM
o49Ttp1W6xbbPWymvBAbHwRuvRBzzbQus5XTT9+Tblb402eNv6i7mmJ08NTA40MqgalCSxp3xKBi
viW08aqbsgdm/ozoeusHwG5ox+OYbsK8vK8RfyJyvKFSIrEc0lBG7fuHYgSqIzXHQFcNoWEdcZIk
mAGUFqs3FgD1wTjdw9Onvs74w7wYsdhpYAArwS31q4zrxZUrdcoFxYRkoyOosmz68gI0n1rEHUuJ
2+xFISym+aCpmI1gN29ehdoDyL+X1mESAdT1oq46eozG0msQ2xDtQ2sQ2fwELtTp3siW9VGK7Gmc
dIp0f4tFEhrtM82iZZPgiiJw4uYFIpeazpDGpW7YP+qcIwKvRdx72TvtiNJvMrCdk6sOMMcyQS59
Yads7dMdgUKkU/tjNjhob84Q3dYDMWJEr8+3eddDluTLeAfwl8Z9yKcrwAMXJiKMQ8azwzva5mi+
RQX3qKTBUMrTMmXKBO4bTlSJeKBXr4byfqI6s8eZYZ0+GVaFse/8QmQp7Ohh77SWiUx+HW8zPX5Q
fnVloW2DgBu3nbPBXId9eDuZeGgVE1ujU1iSieeEGrCswm+nJTL1RLNMD99ViQhPFunA58KNb3Qo
0cW3VF7+Avf5J5HV6AUa6bupcwBJxeHRJlDADRNrlc7IrhyHoUuHLp4KEUAa5htouUzx6lVaiiuc
oynzGJ0jeL+CJ9OvtHxcNYb5EkKYW4Dvnsl98toKkIaCC1HyGficANT5ZdMijWQ/qmwWghiCs9PC
DEYOb4xd3jHn0VcaQq+jRSevnNSPJg5oyAGqRqjo7rSKLEFYoSf2bEXoAtf+2gs4JXST21nNC1xB
w6c7n1+MJu7jbTWbwUJT9duJBVuztmusLpeaWz6ZGZapQ5hu6s79PveGhElQyecQXdbTKs9pD+oI
LhYVSvCn38lc7tOweimY5wB4QpwaDR0Uk6q1nxOKJwZ7J66i1sxP1EH/LeIHd35lTJUhPKdXuVU8
SY5V2gwY1GOG3iHIgNAksKJSWrjpCUIyDFWfIM+NB78KJXqaFmHIuZNUyQoJmyvDLuSSDtcr02oW
sazuFdc28HG19Vo8aCqHbxszBGXWPrn4sNT27Jo0KH0Zo213OrENuAKrVkRvSaQ2TMT6VQaZb+nk
FvLlzn3Hp191fv50ygM03Lbhp3BMck8WCLAT74vDiFr6MvCofq3hsak4VJKUaeSo0vdUtt+l7V3n
jrZ0Sng4GHcyg0IQNEnfi+FIL6FaDlXwpA0srtGTc+p80ZU4dnPUcgy62xwM36KVBDJzys8KRMci
spbVfM0sPXzuYoRj5tRDw3On0sZlpnEKTTqJNNDXF0SWYtEu/9oWXNMYeyWPaLOQiov7ZwpiYFPY
Vfksy06TULEsGgxjR+kKCswraeHMZFqbKGKbh3111zXTg3BpRNsLxIwOVlqsY9BzCxuq6NIbEDij
KN7ZbrRSCrw9TgtMWwNtzUwKMHx6WVuHsdJeKUroh2VslTZo0m3mm+fSFrOE0/AYZhicyDmsQsZR
5D5cnbqUT/CuCaKwiZbmwVWA8Swsck7XQrV6upI5BqslNAoMW/pFmJNfWQ5vIRn2QDa62eydv+yD
Bc2S2faWvayFPJntja+hD2TItQmkNIyxVoIihw2O9iZsENVpO2DJXdHfCOZUd6lPISxVA7hdaGsP
ZZ+9ez5HqyNYP3iGoyUr3qk3No4U0armCB4L8xsqAND70egF76UibFPIlMftNOfxg41/aZMdT4bY
Fja4HBvhbialKJOorNETQaIR55/R3mEpQVoUEUC7Mab5mQIpcFE2NPG9WRQqf1Fte2tW9KAqusIr
y+O6Js7jDP7trAli4Xc1x1uIKOexj2W1PQDvaPsHOgtMybv3IGPrgBZDiR79MLZgtozM5qoh0cPf
I3r359fPu5T5FNA6ve/XmZtft3X2lCTFtdSwTYkBCAYzwO10jpbXTRjpOw/auu2mT9nsRFeUnENa
3ezzJNKQM9LNdd7a5yOmCro96JvQYK0qC7MFaLJPRlo+nZaf6FDTV7iVl/gNTdVzPqGEPPiXwGpY
RnM+Vw759SkNis3vWY+M4ykYJwb2uHMOcgriieJwNRL9JrDQ1GxTg7wnrWmnAc3mVratuhc19gkF
Y9eFVfhHmcfXQ6GeEklVY9JeGw5DdG9JYxVOpBki5HTO9VkkSqUvp9zXc2E1BhpnuKWd5x05uJyx
k8QD5Azj7B0kLrubhDtT6XdBebMwOlJIVw/2cRvjQZg+RUFNvHRzTAlsBOzRirT3xlhf+1OwKduR
88+n0k4SRYczhWM3p6jTHP6nFPZT5RZoi87Zhs8YzzO+Bx0Btq67XaScpzTnIAVnc5eJ9KbApoUU
IHvylI0yY72EQ0/tbiz13j+2sTgOhUWMbNzzZnSeTqfjpFG4mm57yPt4X5GCU1DEzSpxrrF9f4oV
WU3pTa8kKCtvzuKzPDjS+yQZ5LMPfXQhwu66m/MGkSNSHaKk5JfJO3eIMoRzz7HTaDHygaBS8Zi0
vKDzQRJQXdTKhR1M8h/GzrNZvLUxQWIqXWipiDtvpZa+nda+5/bxNg5igQsKj8hiBCM9DJlbspii
VXc5ikJeMZ8v+FpGRfxtzhegDh8zn6K7i8mHLTdFvJZr4/fTZQx5a+EM3Y+yeUorDszTbZ6im7Sl
RSyScIKKH12Hhr8DXXLRR8Seqi2eTMV7xcNpG4O32zKcgYWkXphFzDYmBOvkfS6RGMDMAe2un4h2
p3U8n8OVbe/0kbeVt6TtaX7d9f5Fb9yMcNxIDkmRRrN9I9V8Ys7SbhRDj9zJ3hsLUFnXjeuxnuvc
PqJBHaIsR8m3j7XhtkenCNTThdTz+FLK9FyT3Agba/HKnbSdplXfrdi5b3T/ORLi4GXldeayv0qD
2XjmZq+F43VbGrLp5irVCTFVd4wnVxKU+g5pcW0u/sCGctiUWKwF/XLqV6aDN/VE79H0MLMVAewy
ka5OSeXcAzAU5XrpAJywkVY/FZ1luHFpuJLmkRAaMsZCKvjmleNFa0n8oDRSC8BJ9y4H5EJ42kD9
xSE5MR0t8xL5dNtalpU5bmVsXLRSoMQfQParDE3sotC6KjLx3gUeGkF9tkpSJ92IH2ZZNdugY9e0
YbAZOh08Z1tccFhfhD6ZmJqyM3PGC4p6YrM7LtqiGHZyZcDW19ykeZ17XndWdQmqlS5S+MyF7tiM
5d4Rsdw3nsRGfsjKYFXSv13oRY5m7DB55SrxEVkVMD+RP07qfX9dZFGpr7vcNzYCRp4by3L/9xdJ
4rnXC8hni97Ev1uGZbwiNPBDDHns3HN2JZp+G7vq7q35pU9vIjBJVnaMpMr96YdtAH2h9Ix4bTLq
32ddfEUz2d3oY9vtOxKxvefg1hBaXrtKpxFp+Variv3pi26Y2LD60e7vH/35EPDXIgW+6v/1QE1F
/KFuxlTAAYqz1fDz05z++u8H//1kWEcWWG/w5fSz07en//39M3F65r9/+Pdj/o8/+/CscY5gbEen
5q+Pl58+ZOckCMD9/Tqnt6c8JL+bBmvv0y9OX/Ba3kfJWNI11GoFBoV3y8DZzn++KOK1FPFwdrKB
MnRwQRZeWEjE5jbMjBqo27LuQm5I1wcKZWergN3I96Hn3rTSrzaBkRcoQSpz22fDtmqKdq9HT22D
txDXst8HLTr1gwoGjMkyd98iz8kQ3m/cPe/b2Z9+ePqCV3e0skJ00J3QQgCZRhJVXArMTg3ePswS
f3/6H+HU28ez1/nQGBBn1HUjA3tTYvq412pp7jGqNffB2N3gb44Mi0uFyQjkJeX8lQEFx1k429sP
LdWXl69dI0ffI8MktdeTLfuWD6hTiuRaj0MEqgelQOgiYm7lFmmKcKUEWCjs+0xzxWs7rpPR2qMf
gWEBcI1liL6yYSKx4bi5u8Zs9bIrKeXPhIO9hK8H6bYyQQYF8I1MlBQ2swlaEx0chWZfhO0nZzQu
fq1vseljEghF1dmhWZd2N7IDpm2o4qD5mVoWtTgEOhrG8X2oh/s+A6rGFBGIbe/nK2VMwQ49iA3+
SJep21/EKgZD6bkvKkivpWW7C+AhLdL0EyVNRrsTR9Zl60z+YgrCqwHGhtWG15MGFFMrsU9ozbvW
T9PzPotDDjq/2KCM+GaO9otf4OamVRhodH3+irc72MCqeamAlA7dsB6qDPtrR27LuLl2kvagpEEW
nA8XIMspV1wCb+X0iNLY/hljgsui6VedQsK1sPph1bevmTF2t0opa23ZiDXI3FuDKQCozoLwM29X
BkZ2Njg9IGrcW+rMKq+GHLM2FpBHz8zb5fhJLxoJTzGfx+0u6tbM0FJ6O6hGm3V0O+SuS9KS2ue6
U/toVIFjD+0WGzsFNqv375x5vizgbpoRw/MC/hRzAlwwEK9bTkC/l2Ap6fnm46HLNWPnJSPDSCS1
KoTdlnYDWAZzvqpCiMJW3bkQTbnEaW88AxO3UhJoKN1b3Ei6JwPPWzow3aoXd2ZMGxqm2LnZdwZ9
2/5CNpYPZsBHYbyodtICw5+7FJkyaF55B9QrRiC2qSUBVuMA0sF8rWLsJGhp+ODXt7YeQaqHlRzi
tsfbSNZ5jDhbGANbEWZ5SCfvAp8iwBdk+MCb6cfpywQx+E5vnDOBz5vVIffbKvlCabgLpflkczRu
UzIx5sP6ug1SSRlDDzGpeSnsYmmnRhtwEeeR7vuHjt41CwiIaq1Dia7ijYlIueNOK68v7Y2jGoig
jvHkO1mIf719pffBplAa+unKwObB6h/cJrqmjXDvBv62tQgWGPBdl664zA3vGAS0RGofTpYRXymt
H4+a0n9QuNJScZPzVisfjagFUOe111KhPI7W3jKzJUYkceefFaJClyfZwarDeWmEhEoL9eA1OO2k
Pdy4pu6ZYg9nVCo/aA39iKbksjOscy2D3B0XB/dgR0kLeYQ5idHHHMaMKlVwoWXIuLjQK4v/Tdh5
LMcNNNn6iRABb7btHcmm6CRuEHKENwVXQD39/QqaWcz8EXMXCtE00ehuoCrz5DEzyfRV8dMa0af3
fcJlGwPaWI/1DD938IGrEl/iJ25C86MuP3Ui+FjmoHyyCfzV6FztK5KZG/G3iioMnamMlL3cihoU
oSJFI9ZiyVzN3U7F/r1z2u4kEEcudvo6tNVDlBNGtYwae4ysJzlND0suxwvqBwJsi24L8M2NWsYb
Lw/PYZ/sVdwSjCpVth9b4o8mkifBFs6p15M8h1C2LkkDteVyzmcjOw9VcZdD0bJ2WuO+wf3n+uxM
rvdiZHRnuT8d4hRzTPJIqWDwaRkW/91zPZI2iYWge2n6aW+M+Bra8n1ZojuV3C6aiNCEm7Zs6vCo
sv5nrB68Kn/FMOfIUveaSbmFP7LNGhQGDPe2GI58DBN4r/BOg+9cImIOKnvGTNGINh4FSdEkaPYd
8dLi8t0yCoqXE2TUA8NTJhz0iNpNK9VR1u2EnZe/U3ZwN2NanIJNLPTm57JPfzvkomRx87jAmg3H
ZWNSxYu5gi5f7gqLQHrC+SRWeaY7/s7TGWxCNPZ2qCJyx7xfrsYyDBBGoHUmJcZuIM+yjR9Vbz+0
Tfs6+NYn5o1PzLZ8YqvO8VT9gsZzIlH21bCS/HCbQiO9DY2zN9AoyART9am6DW3DbolTQ7mf0W9m
bfeEheFDKorXxWDZiJrmIZ927mT/Sm3KYFt0p9q03mViPwe+OCQDHz0SBGAtT2xci7IcjvLj3Itr
kSfMAUYMpjHA5j2vOoR+yv5uze3dKpObnckn2wc/8AKAdtXYl8YddllJjJBZ3rqEWo30XJLOkhyZ
uLJqspxSYCo3V7u+DL459FybifuyVMQRpTN+5N27YTrXCjyidt13/dHoQ+E9fBLaewVkzO4e8vC7
i0EtHTu8rG76EYf+71kErzgyRPBU5jl4K/k4xrn9sXAPSWj7oYUzcPrLQ9hDWPQuLj0mXil8sjI4
J8q/tEZ1iaxxZxWlDeYiH8DgNy5SsRAIfJyHszF/zgsO9Q7QaRmKPT5qO0R7P8FTvi3floRE+MQk
rwrE040x3y8h4qcq+mZUTChYloZjWQpa1asyarWTvPGYSb77WfDch9XPWiWXobmHgDpl30FBFp9G
jrjXSY2fPSvZkIMsYQZJzoUFu4TJ/YNjoI15GGb7Jg2Sq7ocUqYlim+zt/wFE/ugVNmJtv3dZdcw
5zKs2a624AdnWP9Yj1fXuYK8AuHdjPqrUiI++FYx0dmGzwsARyC9lA5bErWKIXdd5GJbWsHdXWri
22glAUWrW4z7HeiId/WB16youxjczNK9DnmIuKt8pK5Odovfqx3myZ+4wf1tZzzVh55EdCvxd6a1
F5XhXQlkPOVtzWpQD3rK1O6GcP7VF+KX37Pr1y4XoVkwYvUAldsbFr17C5Q7hD2UItmdCWNOJwh6
cPe2vUfcbFy3tFFe8kMaXGvaeD1OKQ9ICN1LA81EFXpqZ44DFrVB2hOlLc5GkL85C/2RqOxjNbu0
F2ndEptLS1Xhp+tKJ7gSpdoSkPQNhPvZNxxnm5ds9D4h0qVNJLe7yIuVW98WiiSNvBQ7+A8AyrSD
yEaaZZSn3CAsYS7cI6vfb8uK373EyI5DO/0YcTg5gC/Nm24ePxsGqCkMMiu7N436Yc413LeaPR1r
Z3JICTkw2LFdl6Sj5mOyuUZkXn2MEcBpAVH0UGcSVg1wG5vrg70QSR7L8cdCxt1oEv4VNCLdKogP
Oor3LSld3pNSvBnT8uBn6VtlDnhIBkSrKRg3gxyvue0dpW+TvmE/FTG4SUAOPCO8bM8YJNtAMPvC
Zafc7DxmXZsmTF+FF91lFepsHd8pfrmK+ppazw9ApZaKXriosucch0AZuyfXbn9M45M1bL3Q+iUU
k1f+LfAiqNe3o7SZwMmD7yFbZfqOLlseYPBumPGCihFtv4E7BAzrbkxSgvWfhezd9n/9LpvtrUt5
32EIxi7H8JlYKC4Qk6fwObw+WobOR7TWcUp/drDs/vtP7bRlNYIsoh8SMbuaoR/zdI0XnfQhxpo5
Zxxvl2DcLxyOSl5/azv1zsneFB6IHDcReMZrHREPjnmOMcX4P7YKVkLOanZq5DXjNiteib3pGoA5
sLOoLg4WG1Kb+ruWrx24VevX+nf8a5FtRlw5uNlgbMZjKFItMe47nYtn/pKnrjE2jkPaG/+3jHfp
KqDjHDuDi5EErYi/X3+FY6P+Wt+OEcfJ6+iB7NqT08DXxiDtiXVoa4HYTYP5pU+sxpONESUwbyaf
29wGm5sOA3+Biini26mKgHBqbpxj63qoUG242zoTpb2kTb3T5+r1oiRRMf50YAbrJ2+7cb++AAbX
TkECyvA0i3qnD6fPSz+toV8OEsv1tXMM4R0Tui3912loPnVMsq0KxISHdjLe6rdHvzz9Fv73S404
K3ummgM3E4pmAsVXxmCtmd096/dB5Fxt/KxnAkYi+E5/rR/TMO83/V8mbYvbgGbw0L7493CcAo9m
RjIPhyuimBzoYWuBY4FQiDQ46B8l/Lrpw5N+CLrGnRrpUFA1uFb5Wx/KJA0LM2Pu1Wq7dN0v2dR3
fUj9mKh5LNWTfoQ+p7r5mz7+90np/GR9wknjnfVT8RQPciJDlOY576316fThfDnCD3x0iLOiRfkW
qRM+11Qv+d6vm1vV4XnAECvUvos2wGKHo+PgMNXDFmpTj53YTTaTjsTJvqDBvzrcVbkk5VYZfntM
E9Ngu1/u6wC/HfIvtttXY+ZyrTyBUUL1muQ425mVeRqZmNvSZhyck6g0gEWbNZci1Giy5uP5CB3h
q4360zwzzcZGKTvURbzxpSdOXgclW+Q3kfwk0lqy2djPdAu/qmmuGLgHTysNwhVcqFP1yCYJWKaH
Iq54dRvCoVH+9UgKloZGvq/PCPlSu0rPTlK/NBOyARXC1sGeQlDjADeUl76ZnvW/KhL2vtU0MU0F
6yEN2ajjD9PBCnomWGwimIZjghpPzSELfsMCJ13JWz6GuCPL0QOiNjOQb0XFhibI3jtd8Oao/IdT
B+HWFx3eUZoqzA7Rfi7e8FIk1EPKA2T3baZNzsKe4U60ceY5mGvvvOgNq8u1h4AANCalgbUrMV9X
uBtFDY9ssmBn7LqqumFgy6xKT2AA7Mpt5zKPyfC7MNzsFHVNugVj5fIGFF6q5T6MWCPnZfOQYDu4
8fXIzBxgUPR18dvtMkKNE7pHW3L+9d8mbBjWOuUP+BN70xiomBjun2VnncyKAZKdmcXWjPdiaD/q
1qrxqS3yXazDgR33oCwGLUM4Nlt3NF+QbjEls8vPuBl1KmENiZchRZPEeOQ69DrrcJLa+VQHYAd1
CtBtw+vbDLFzVPHAJLZkG8ZoAO3VcnT8pj7YBO+Zbeme2868dhFgxCJJHJR6mOnZzW2F8Mtz1XCa
K/OqgSq2MVsJ/286ZDNKFzMGy7b0GFpa8N7K5iWJKVLXCz0MCCYZa3/fWZG3x458PFR0MkswZce6
Z+hXV21PhcXcedSXfGuQdKKklx88cfMXzzkvBp/qOIWYAlE3GmF4qr1FPkAo3zFW8Z7M4BI1xruK
599ZqKx9FuWH9akFIfcbvzCy/WzXREy6SX0mXgz+l9aOu5BIZqd5/EMrqPvKAB4jNys0N00Hq+uH
XGVy1yeo/DOuC2n67yWy0G0rAU7H0jtMEXWLyp7iBul9tvCXQe5t8STkThzTV0czMyRrdI5cYDbQ
y8NkONY4N1Q1UHMqAwNRRHxxXLvcwd8uRz7b7MOLm5DgpejFR0lxqC1SOeX8m4qzwRpkwa2jbq4D
3lBIPr+bFsOJVJY3+kBvu8yKuE1Z3520+c28O93AvIn2qdtexljcxz69WX7+FZYPUURpJMrORXAB
6qzvhXjk2jaq+Q2uy7htfdYAC/8Fe6KJsMzhFpFTmoATzinsrQoHZwzLYFms41Q9UFxZUlXD+VDk
4dmfffrSebCo94MSisggKY+GnGqw51ICtkmj1ERBTGnk+pJR10ShV2aXMYTCz7hoHRp0JXM5yo/P
QjPyEfwxQeI7023unvK+VTAIGfYwuOEGJon+cRiddy+ngauNo8nIsZia2+SLPdvBwcx9Zj5yLA5x
wESgGYkxbg5FfJ/NEQAXyrxS8OJqh6pMP4lkEl3H1kfZNp996b0UKTwgzfJi66B6ZFimhhp0iBu4
0pbHZViSSWj+1fOzlZijJtZhnvTqOfAmwIofkiVmTkuP5qYom4mg8mgw15n9nIC/OVN4FXnxaVvV
3Wm5Fuoo/WFIokV7htr2mAeHUgbczzMWCaO582I2/EFFZB0OdKDm/JEmxJlqGMibYPJkqddtUMlR
Dc3Fq6XAiGpeYTe3Mz2JU2zzlIQzP4FYiaPCHwhiDkNVFH0JEJmRIM6gAg93fidPcizJgxJldKuM
8NB69s0tpm+oGTOgQy4Qf6JZJ7BI+w7UlBFVt29E0+/Dxnlp+0hcGLLtsgYzKt+C6dHkXnnGE+7J
aYjr9O3f7dj/MrGE2zuKGqAm2yKb+Agil/4i2eJD8G/MCH//ksZ2B6kO2jycHsISC2S5mEbyRuox
09jRPbgEZiN7PVUM57qkf8dE+5hjfbftAmbawfBFGM3rP/KU7H/W7Zchn/Epr93xWqAN268jvzLz
H5RtkejFZd5rpid+cQShWuAm7QShpu8gjST1p57YkdwCA4fhzX5Zsi89FPTD9r235UthRYA19BvT
wtULEIxkr/WfuW6+1Z2xMQ2kLevsDBb/pm2i751U3+XMAtTkzD5FlLIIW22C7iP//3g4rKKL/80K
tnA6g1qN8Q688/8peupsbjQ4sAMyAzgUy7gORZn8hmFORH3tvSjIoaeqB0Z0jRjQLNqu3IV85E2q
Dabumh5lDix8Mxu75iqJjKuh6Zq7oZmMQUJZFEfBef3Oi2d9uZefvCfikiY+huOD/7A4dDhme8nL
kf5tYhwZ6QGeGMWFBvSbSnjf/m86ufefdPJ/L9sJcD0P/iMmCRpXU7W5GE60aaeShWNW1kMUQB41
2JrJiHko2q9mmcMdVkreRoQWUaSW5lw0OTcEnRysAMqVBv7domk+KUyAPZOlL4qQn6LXBZiKfoVi
gnASHkaPd2/dRQHYtqQUXaeSbc1Oq5epi7kRoCDHRvaly6ZUX6fYHYD7O3we/7j2muBQ10BBsVju
VFk/ZMeKrVe4yickBWrlOTRFdirSa/tXZOqpMzBm/r/fNOd/62c0h5wXajt+iJfhf+Q5Iakpgslw
+pORORDg2vhVMaPE0Y21TM9y5+5lsHUipmb9rPQIpi7nxgWO01sLDcstaCJyLj3jbaqNx0TYh5Uc
o7AL3SjF4hH4S0MbV16Loeed87mEUjN9Bib98Y/N5jpvk80cV9EiaXJDIrOTKrpnJExsqulZxyam
gNL6Dvy/X37wn9eMgyOIiwojhMn4H94AySgKO8qIYTLN3j5k5c6Iw2QbpGwTlZEw3yKpZiXTmzYm
sH2YXVeSnuHwUWaVJoFrNnm8xE8e5u6OCPYsfifls9RV07lvoViuBcMsiL2AadDoTSVxq88l5J2p
sfury4onJFipggPB+mNg6iGZEUXqH3XIy1Moc7QVZWtiVSD7vQwatGUhTKp8huFRzqfARPavlpWH
lEtXXLy+Pfshhg6I82mwU9xgvcw9N5qIFSbkh1olYyAH+Ig8r+IYdbA/i08zhnuULG8F1AQV9Ni/
692VcVVLQU7w+loo23m0g8cNAOaeBUys3f/9iRBU8L9FVbh3OjaiFWKrkPNiCPM/FzAP5V1bLoTM
5A3OkBPF6nEICcS0UZJVtXz0lY+RKfk/u1qMF98X9q6b0i/25Bb39Y09JG+LvvhazbMipuyKPOwB
6zUfjz/+yMjqj44Qz6hmfvVvUeqts4shYD+JfG9Y9k9Tqj9BlnzCPTvIPnu1o/IrLFg4KuMF4IMN
tbOZocAqKzrf3PZN8JC746eqiBVeRMzn4f8QmseJ31a2Jz4w26dLua8C4y0eUjxa2lE+RcG8H9Rw
NcRgHorJxgSy9q61Jb2rB921KNDVdYxJUg59m6r5EkdTx09q6xxLe5dV4qkHqzvhqlpQePXYMTS9
CZsc7uyulcCNpVntWdoQbzSfmoMfCB+wkwVPM8NWOpszwED3nD96xe9KaiRdpPld+VVGpNiErE2e
SxW4MqnW39sUck5nPJtT8lVXJflK6N7s/s9aUCZVe/cNJphdPeIjo+8MTdzqAu9Vxd1N98VJm30P
8u4cNfEbK+Wnbk3poknK1thQWg7fZeR9j812V3ikIndTjHQk6o7AkDehqLgigxpBNZO2f/ihiUFU
/FsXOfIBDuOXO83Poqqutpn6NIlw6DOHKlwRlFwn70lXnlam6pD+bJLxl2HrY6X0EChGgxpJhFdV
mGO5xn4quFJUysTOHJu9UdCJZqK+dX7wWhgweDWrS1ecfdnbmgxSbiGV38IyPYeJhxT2H79t1H1H
PXHTmdVIH9mJUwaHNARECFKgDk2gc1PGTgUOXW7N6dp9hdt+a8O9d9vX0YLPL/ppG+pWmEp230OM
PPSj84x96fdYr0KB4snNQbxnwv6+3uBp16Y7ryaROp9gALQJAhhh39sc10n0aRZzFU3X9tDHdh9h
Iu+eY7DY0PdsPOKjPHry0MDWEbsxmueItggP/W+zaL61WXNftG6CgKPNQHsc9Wz+ZlziouDGrwbg
+S62CBR3yBda2+7BADiZLKAARXlvafpjY/CHeGSlmbyNyU+QfsNYL9s0vVpWx+7BzKh0wmvrw/DP
Bye7drzJrmohSdT1d1mpvQgRshWSwTWT8bexaKzrCD0Nk5KtlEV2z215JpVHnho7AugJMBqSiqAR
BGlAFviINfXEfmJG3tFV6d2jtzwbhV/u2thkABjKm1zUL69Y7JcCv16st264Zr+2ChHLELyFWI4x
g6lMhAEgThl8T5MA+A4fIeCtGkB2yNxDnfb2VtrOtKdDJyEGYcU4lkd/IAd6xst+10SzRkkHOlWX
wd2giT2QNOtT0Hv7lRg0IOtZ8MPgkyATJ40vsMouTtGKQ2HUF6Uyf9fNpoNqWD3YoObHdDIgstT1
uRoW+6Ii9ZDWbrFHAnM3RqvlcK0ioYbsVVeZELq+t4sgP9MTyUF6/dds81PPAGNocLq8QElzLkHQ
/9dXjA0tbOgvhm0+KwsfXOhrp9Z07F3qO69+1KhLNLxL3GfBl6CikIDrkRGpvxwYBo1DdmzSYoav
KIyrjX8tlIf5JGJlXLMgDy6d+lq/6fVP1q9Q1DEE7VxotvWCL3zoeBAAwwcFef3kukF0jUeVH8Pa
+chEVNzmZMbbR1W7yKo8RlOLecXs8WGk/zk1Uj0mQZCfyry0UI6M0M1LQSyGQWBGM2U4dzSed00n
+w6JzjuuZ7mehRPgoFE7/VcTw2GJm7qD/JAxUgkXaxvThm4b6Xi4bk9HO1nSs1+WzHdEQVRYHm29
jKczG4KITRMTuxLg3GJ4uHd0DnAPQ/AaVu9ihF5ne8m5CDr/2uoiJLZQCYczWmrEZs9uMgwn6YXH
wAJSKag7GbTM7+jADypbdrNt/3FkXuzz0e6urhi665xavwXk9EOls4bTdiY/OKySAz65+2KerHPg
1gxzQAmv0nYJL00YG7IWv8RJ+F5kE+nhsQmdJUZ0VPlbPCHQwTv5VS7P3rA81j23SxpZd5s4b9Ir
FfxBo89P80tSK+sSZhfFCYwqqQGG8CKB5DQde6u8JOMyHM3Kp0sWQvUXzwh6kAxnMymGKNt8se41
DKcLBPv8nDcx3GOUC2CEVjFcaAsLRCaXkJWajScPdusxEqi8uLo589YOsM0rs/QxgyGONxgQKM1Y
hm8Qw7jeuqwM4KJHidI0A8wso952PUJ9J0hPq4SrGQYQ4GL6SjBa17y627pq1VqbAb36T5n6b26l
3tbqAsvFZsec7ChtxnnJ0H8ncbU4hIz7YHKXnyGGI4Wah52p9QweLuDQSrC/jvcrNbqc5+yYIqha
PIywuuLXkiTXlZ5d26W/DSikGdeRuWQjWpO+8Qg/6rCe5UqY1hCRiqv7nO4gNV6s1Hq0XPLcGaps
1Rgx/upf1zqpW9g+ZFId0xy6VRlH3dbA/1iTnfG07bderZ719rlyyBG/wOrvWPt5Fbho5t+IG4Ny
2xefUlODTWjnlOndqxLVp+bDava578BAR9jEKHHe9UgCMkSQcUP0s0bNZbLs2PUppX2O1EqoOfgF
9DHV5YAI0SmYw7ViWxD/k4MrbsaR5xmgPhcC0pkxClorfrKKZFTSmpvPlds/pXTuQXbA/h6eeiGP
1ihf1ZBN57rCkS5z0oeulM3B7A+rZmslCOMUV207k150gme/DwTKMoiUXw751xvEc+jJHPpbMasQ
y4DqYg0oX/NGa1Aj+zQb4rEzo9fEU8wq7TvdLdoQX756MHerMvtSouReZQQ1Gq+FtnL3/RIoa/nE
uEVsBlPs7UXcReCe6sVHaOKd1gY60GzjsQ+eYEs8yap3DlMPi2sIunO5omlaDxgZZ5Kp7qZ2dKiS
BUkEufZjc+mjdqdK56XUgGar1TVGDh5jYhsq05Gixbl5NrwpOv2pR/nC/5kEq1yCOsblb97mpijI
pwdFs+eLEzsFAxkkGUn8d0qxSVyvCJU6YJGUkZvcbh8pouVmBVvmmP4kmMqPAP8XjJC/I007J8xX
0BUXcmfmEiURJ92fqxG6ijtTPdUJdRGeoTtnVAqJbvXZG8ahL42P9QkSL4bQw/rg1POwyb3+VYt2
XNYHVlvxoWvPFT+I8TEahJfsdH3ei+6lYHSNSIbatwK0yXPa+tRobllnkIohg2/l4jwKY3jIAljQ
cQfTuSfhglhuSLXafwF/9k1ktghncvyRfZyfODVz9F6lh6daMn+YWGjv7YAbZJB8PHgn2vAQeKAF
+kyIJHFeGnXtpBaBVY3+hPy/4RQ1+8nPotugpaiZliLh4cGpuczp1hbR4BBRkD6EU/LHSB4aNOeg
1W+mE3+1hiI9Ev4kIWpiNwcNNblUd1lzrjGu0kyPgmHrTs0TIRA7Vh+kLnO5z4zkl1XzHuoqlQ2b
7IvgU0nxeWqW6IdZVV+WjVhA37eDlT77+EpMQ/u3iIuzpQGQCuQXXa95LpbuzwRy6uhznKl/22DE
lSJSA6cYwRyq6T4q1cQX1bXnyrGhi+HFTKNxkga3ThS73s4wcJyaHMSNo3CPXgpb15nzrxURwZV1
lxBpvg0AAncuQ/f1x+TAbuLJegmL8Gc4R49gUHtdL6XTuDenMNZcK94BLR1qks+amLm9GrFI7dW1
0Or3f2tZwgctm/wzIuiP9L6/GBwK0OgWJfVY45mPlflsHZaUTh6SOMthj26CTLTZkRTVzrFtRhoc
rbnr8RDZTiI4aNGK7sd1S+IttNfUZDxJkW4F/JmlIeBw1dfnzk/8gxAMaoXH2h+1Kbt2kraIZ4YS
R8nodRVOrQoMS19UYjHeatKaa+TUKwC34ta2rpoD4oLLQaK+wVABXmmC5JfCr9J8KlfWxdbhRi0A
Ik/jbCGzJ4JxHQCs+hyiFLkQYH9ZwQSVVncdBJ5vsx73xXPne9S9VPaTRd5QCKcjehzVcKwaG0cz
uCfnrLcgY/khU5ysvGRLWrO1vI2uz4fhXXM3OVuu7W2dPsCLGD+7LXk3BiJd43FS/rehreMt5lnM
eIYJ1Nv5vehVtqAHlUMXb4wO4jn9Gnoyv+Umqk/ufGhTKK1m5gd719nZA5/iqog1s4WdqI72yGnn
EpMtq6bRryTd3noKbs6KK2Pxw01N9Onc3MbsPvVzze7KipRXNIvCRbUfANCaPcVBId29iJe7tVgQ
MFBdYHFLqmBrBhsimLifOuuyCkRlcnK9kdZo2CH1NOqndcC5Nrn2hG7PCW4EnzBnB33vquaHMxiH
pFGPveRGXVW3ccC80hPzeHB+jdH8Ghn9vBtcBGrZXLvn3MSGkcSvBhnEYaiCW0tsDAM1gPx2MYnh
wwOmScEeTBulb3xabTqW0VgebPcdc21zW8kJYYlGfLzERfPXh/UNbPoSRGgP8Fz66hb51RQG/M8A
/2Z8CLZlec8zWEJEp4AecNusmuVVeZIqcWZFe41c8WMduS0Le104LD9UZN1yUxEmrvINVHiAsajQ
LIV6J6L8x6p4QynKvpqOv4JYPc3wtmUTvA5ifseiEos4/1XG00PXeMdQ968jUAWsMTRb2teBeMRm
X2mVlx43+wKxLCe/9pOGiV+DNJJ8kzYFkE/WQDgXGxQH0b+dL2+7e09MIzTS7KDVmOvdVTjLwRX9
NaxtqEvFm5vwUppcnKMRDl08bEpd3omB5Xm95So9kVmHGnpQNE6/8IhsQMBNccQEsnTp3QcuLie/
Z575px65Lw0jPUw+K2dU4XagkeMwgOtqYia7bslhkfwycvIVtVPBv5G01ckNlChfa6JGZdxiw9NW
qKzK+jOEasGsPgd07hjmd213HgNmE33wyqCJnUXXSI3JyjSGyOXgX5/nucrx2MJyzzT+Tu70fYgl
cZnMK0WRkLZ7ynxujxYAY70ajC5r9+t9sWIIBgMWRj4cEHwS78Pgm66ZIW0Wu3VysQ6wBu8n2Wgv
q5YoQtq8MSA1eirHIC5MFoBE9Z7OBpSGOD3U1MNgj5wrPlEI4Utvy6iRwxdAUKLE0cJMY9QD3B8A
idgYaDhjVrdEX5DtSO+sa+nRwU+BHvRsdPU9wuYV1mF9s0oW356aKUsMGA+wvSmE5pOjd7wQyidS
7vKu6zEHF+IK6xqtF8QbQmNfutKyKD3XdzlP3Q9J3RnOAD6rxMt6C5Sfc5Ymc8neYBcrcFGn9Y3H
6+ImX3rWl6XwU5R4bKf8uB7L01Nd1TJJzTvxSuP/VRtIonHzuoR88ttVWKyd5vSqD2yHDVR2XDGg
GdbJijfPiQXhlJmEnrrAP/O3JtUeE9z2kKM9FHJQBz3ChGrGzCvkY6m6O/Lm7z3NrRLRG9IHBhdg
GTDq7YeiTL+v95CwLHkI5g7BStDsk2bZhwMKE+1RoyVx/owbYxkm91VIG2oBvlbzBsafEpACFVN0
RFtCmaHvzHAqPwGOTEUfvK4UIwNta5n3BYXSnNv6zXhfRxyqwpSg9V+W9G3862EuvZld9p44eESX
81nTUm8ioAv8GRgv1eUXOXufWSXvWbQgt0ysdf6NDb9w4B6v+klC7AF3W3bOqq9vizYTqIKiPrTz
0UUP0Lj0DfpiXTJq+0GjU7psYUaW7TCJO6yqQl3PZdoKwamQv2oF4kob8ZzqULo5kLFgqA19CrWm
cXKIFPZRBe3rLAY2zrlq9Y3F2OfiEf2LzVsL8WORBxexs2xdbEGbr5UwAMWemWk97KSTDLvPrjMs
GOXVPVMjBUrif6KFwf26+mSl+25Gy0G3M5nW1rp9dU8DqmM9/NarXt6Oe9j+Nc1R4mzkXP7RGKQc
qSFXBTf7x3uClw5ODlzXYYE02ETro+v0Fuh3RCeqYu8sfWLe1peQTphHRjURTA1RtB6xDxqnrfW1
OYfx6+prUSCzZo+E/TskpwZPgKI1x23h2Z+4vzIU577KGvD0EKPy2WBwJnAv4vf4NdCGtDZ61aQ3
fMjAaFpc1Oa0EGKTWOLbUvqCjpfmb+RjiVr0saO3mQyExFwWa7GCEupe12RShemXfkf1s6VOR0em
FR29bf7DpCvX3jE9azeeV9xqEGTl1eVhhflNGlNrV3fVn7HMHnTlpApKNGrbQ5lnqIprrh3GKu+m
BQyD2zq8EixfbfUhRgS4AUCHrwsJz3Yt/DvUdV0zeq1Lz3MITQX6yQ06lmvczQdg8T2nS6PHMP2f
LJ7KZh4DWucQLNfCYanzgUmbWS1bqo0CSQXdblLttPMFMBHjHa1wqLrhr8nAw8DGZGtPLCTVF9RR
wN04OI9WBJ5CB+Zqwa03TDu4ZDjsYe0FG2P67ef5UV/u65pY5BlPN+aHdR7im6j+y4CREiXYWmaa
aQiV3/sdNkggxuqWu3gth2EdX5hpbqUw/J3GwFfLgjDzDvRRj6tVgaVF8ekCytt4iKUqasj1/kmd
AAEHMO+mKsmp6lRy07WXGzAPbRP1OMsi3vZZB4sveFtE30LjflvBhBXHMPoFk/XJflnNMbpygW1b
9LA90QNNBctoGKX00E5wSfGNdlKuHKIkjpj8Jof+Vbls3UR1gjMReze2X4uLARIxwvNWeN5LygR8
UxvqNA9cA3XNxm5Gk3VoitOobV6qoHkwRhcPEn/5Gcq/q0o9FgX0koj3fASrCWlSvTYjfbpnNZ/Y
ChS6rkjaYquJAQMdETB8uyUelGYkBoZMWYecWLBdZxiiVpfUGpmj1Ts9fTcD0MdJb3WyfR9YkjWy
UjXgMVZ7EnRGQQTpD/Lw19pAD6p/cZzxfZKzu7X5fAoM+o+rx1LMuMRgaitHZzfLOaU9h3wraTDI
7/hbtM15KU1KQJ9kyUBTfTVQD7vsx5JVP+2UJYLp3LSVymStg7JlB5AzDEQ6mdi7LUQuWfrXLDYX
KHXuc6UZH6WcHkVnK+Y12aMbwsHqFDy4SpOn2oTi3eOuBJzdT2wtyeK7G/yNs40AJd2ZGNmulIsB
o9mN7yU3nyJlKyLW41j9DShs4eageqkDEoD/TV1V9b0SqDG8DhegLuB4M4aa3KEQuwp/v5KHUh8u
3ZLQnvZYk2LxWX6fPWdlMfTW9DMfMETOOOWg+3RsBrIelNyt3sn1TGx13sl8BiDC46AGhqmGa+5X
AIWPWlCVfKzmKlkhHkiufNH7poCDDnA/XnGoQkauW/ic6VBgcZv3Sfm7GT/WJXRdz+r8M/NpCpwW
LqX7UUbZMc7AB/xpJsqg6x6C/8femexGjmXZ9lcKOX4MkLyX3SAnZkZaL8kluboJIXnDvu/59bVI
j0r38AzUqxo+4AERDutkomg08txz9l6b2avHMv9NIaJSy8pPYfWtt7v3smKubsd8ZqlOyRahqtuO
FgZMkVwacJDrGG9FhVCMl+Snb+m/vi2ruzxwDnY0bHqEOiI3afIE+2q+6H244AEa+jXolz1ZOmdF
8feZlnysUI5M4QyXLa1pPASbehF9BL796LRUYL6gArM5nS/dLwsowKrpGObwNNjRC4pDmnvjZm1z
lox6tvgJ905vRYcVDLUqvYZqIwKuA6twYBn+JSYiWjtIviF5ojLyO38jq+TbChYCdst4qRDkw4rn
Lpbf4ib9vACMlsumWsSYNIr6q100V0SUX9dxHWq//dSUzzNpLax22xK2y8JtoMu5aIb6FrVlw2Q3
XL58dVs8YtE8rgNgzWJiR4NmIx3nDhbgrY/cz8WUwak2QPPe+g/L8mkcKe/BOKJPXexmvbUQrKgO
s0Xi18nsaiaOvp1z5dvaHNbNxU48kroB6oUJCUJWg89da1DC5zVpIywOUBARzqoyn8NU1Hk94rft
epAyGO23Rm9uM9DeyyCeHA/Us8ve5+BG18MAMmvLC23Cy6JVwr1wWGu/de1WKDdR5ruzzUwzNSNw
/Ijtk4LgvAZhtgDQhEQ32o8y2bex+azpnJJRm36Ei6Q21GrXaXRGpNQhorbvieYJTlFfPreaXe0Y
72wds71Ba4YQfkGJLau0cUEi4feTJHe8Lj1fsiVAByg0P5f2OsFKZPpmP4Ss7UIaW8eoXad/NWSe
7zrja2qMOAoXnMSyslm6oxFXwLyBxyBGC1siS7aUp63FPrtIQSTSkLi3b6dOvYbFjFRAsD6TRnWC
1slpNLfely9EnCFN0/HVLFX0KoAjf3OZm0av1W1cs6DIlj80XCqAtrtVDmad5a4/2lBCtObTyu9K
Zi7Xke2hm7dZAeqw+xi3uibScEDjId9lX/HyCeO0zshqW4LB1nTzcemOE4H5NVfq94VotawZGXx8
xtNyqNLqbmGKFJFxmWl60ESmZhwl01PnAWzpCy5CfJicyTndcV65y2b1cWUfpsvmO8plVBXVrRI8
xM1Co4Mkku19gUy3OdPEfF+7LNrImSNsZhai9eeCPj/G0wgZYCR2yy6c5qRkk/t7exHzFMT+MUBB
BMNSS6T5U6quU/VVQrksPNdv7rzQ9ZY12Np7okdxElQvqcy+iKV/uuxlu5yvWWmfrJJx3Wx+yYYK
mwwSXTX7Pi20OEt+1aPx0/LxkB2ZeCHjTZbFDANMjkM+DfIPcmY2lUV9yGcqq3ssfFzQGeMtT8OH
5kJAFkO1VFbLbl4r4qWdvq6vR+jwDJGZeiyvnqDDoRanZF5XgC14BZzHyXlaThTLFRzPUULc24ac
RkQSJcm1k7L4NulsC8U1MtbDrBre8CW/Gg0nXqU2Kbjh1LAn5qXUtpf2PazLW5M4rVXlOXcoruvK
vl+vJD0qH3BHKqU88/24pBLhEH01ARZmc3aSfgCzjVNUd03y7nU516zXfvLgbwTCIxedqJy8BcXW
LblkehB99+FgwGiPiDCBbRjl5UtbPEzCeFwJUkvRa4r5Lc2dMw68BT8oyLwKguf2Rm3C11IRX8tP
0ktkYezqkg90qSrWi41i4wadJg9JpO0vpeoyUNBvGmAJG9n3xzgfjtikbpHoPzUDCHjc9Y/5cB9m
TJKxRDxWui4YJMacupK3tb4lRk8hV2wTNQaBl9XwoxunaTQDDANnox6IHyrIP5nBf8Jlf0MY/3b3
f8Iq/p9Bj/9fIhprXJl+UVzt/o1oHDXN8l9ZRn+BGv/4uT+hxrb9B4GlmgZZ1kJTiS7wX1BjR/vD
lNIQ2q84YxjIyLUsmMX8dkd3oBD/F85Y/QP4vkWprBM5bFqG/b/BGev6vwXJA1PGQseWmWKJeTN+
U7cy7mONT6TwkcwQPBxD+0YfmmS81mHBjcAFPSzUyX7GvZjYhzjKj8GIV8toQV1xrhcbaPJcG6a7
pBYLCmC+dfy2OGK3fE/HAviX1n0jy4NLBgKjUwLeB7Tm8L3nCnJpppJYUXp41qKubvJYJchvO7EU
mSzMW6HS36CoUFE7Jrpe7OYRuaNaW/ihQxYarfheEx4IoTQ4411EQX7XBdPsqmXzllUBwe8d04Up
pphH3BJ2X9A8hkyz5IO5KIPWcoxEHxQ2M8F3qj8fMgqesSvR76k1vBg74tqlgUAEmkHPRMlzL6bp
7QBnveFqm9yNBo4d5NzNPhojNH2pOp2IPvui4OE4yawVTItFRAqb/xqKOLpxij68ockX7VpNjXbW
6E+XmGoVWRbnHiiWR5kJGTFXL6lMYkVxmUQKBllIbpOxIcIksti4qgmx/oQHmwHjJiLE5grJ8To5
1OVG0l8n3K2HIin3mR8Nd2k4P5ASh4ciTpIHW/0Y++LYh3n/rWb+Mjf+64BjZsEgjnBP/Q7PVKXt
WCNWUTSTB4htJRoBgSSm/pT7tkTrOz1qZU5vEqVRHxYVLZ/FU+T3PmCsnnybYbyb1y67CKd9MSbF
ca6mrTErKfaIagG8zh5IEeFGRQ3Wsdiur54WeklBHt4Y3Wd+erZ9dJdr8aXyhnFWwc5SmTAOFPt0
OuKC6wKMo6lOEPLpNRYH/khVaCdaIuHZsgMUOG30pQ+N+Nwu/6jh8Oc/WNGTX+6uz66vW1/yd3fX
J3wZq3uueJf1nmIy7cAtBici7jqgx3/9Hev7lesz6805k45XBeb9b5shYxs7+9w9V4Ikm59b8XNT
DI7qjd9WYvfzsZ+v+/lr18fWu+AfNddWI8R2y9/884n1bhAHxDSsN3/Zvh+vVOYnw0zxNgTJhBz2
Xy/85eb6wvXXzCx8kDQD5dEzoqPsQr2s/zSa3u7S2Sb1ZpjUyxDgAJc4OElNQHFiODCoRDA+5tmF
uPfkl3+USSYXS095TKmKLSV4vcM8xPp/wDQPn9Gqhtf1Z9ZHOxv3r7D12e0DYiOH5rlW08LlchnU
SLGq5oCrOVSqKxpBstEcqmBNzRgLtINyWW+JMLNpJGKKbFHInFNrPA3OMB9r9G5uW9HGS3DOqtrB
zGZxIbZGXPBVcYs59UUydtcJwAa5/8w4TuzX55mtmejNemzsynTOFYNdbeqB15eDvASBKS/rrTZF
KtBMeCdZeNG/xp/GgTXrsXEJcgUXj8o+/PmYFdK17NT6NC6vIBHnS403aZcm4oC/EIFTRiBhOJQp
HbMEk+2y3+cxFPC2Srum0cLMNfb8mPFg2RgzAiBbxfDNq9Z/VDPVftwSdhjvyyF50U3MulOcvjP9
y/YiA3WFhACNnNUdyIUzzo3O/xO9sCxEh6ExY/Nl/gWfMrRKVj0eOIjySkP5KS9bc0+RknkNIdmg
UTNsmh1gEjEX44Vox/EyxSGr24zkm3waL/CaR+jQzChLrXaYR/EKvb4bSPAhSXbITlAEbsK7aEDG
pvjoL1Xiro4j3hSCL8NLvPxDU1acGmbI6mjAvBHKzm4EwjyLN4QlipA7SoornVhToDOd/b06wFeo
G6P2BppbF2XS5gt+vfnSxBlom3IJfeah9fF5YFpMFELsrXfj5chfb31U8iQcu7hM6XFQ7NAjb5Tz
VMVHkDsDixgIn7e5VPtj2SIBU+0aHX+P5a6v04vvsCXBrMSHnr4Nzs0ewHnCeeOCY007TtlAGEZr
luA3E+AJJToQoQTGvhTG03pg1YJJpBnSNoVck14rWWTXuekZccup9ta7Umkab5KMQXp1yq4tns0d
8ndCaWsQCrR7NlEcsETL7mqCJFyECxDckARAQCUmTsRleuySqdmOSgNxkKXDrUXkZyFE+hwpeXoQ
fgy8I9QO+oJFG1e+GL079PULMkwuD05+PGyDeui9GQI6Snx6GGhSeM3QtMVpvfXjwZ/31x+M1YJ2
y/r8by9f7+p8PFCwutv1V1s6s94yYmn92w/88tY/bqK6/tzAh/OKn1uy/r71189ZxuZh/kbNaML7
/GUjfnl9jRJuq5PRxIpMY6BCyxlsxfKPrfCl/Xk30WHe/fbY+mzXy5BlWZimhJggmd/Wvmoy8bNu
RFe5hEmNbuHHfOHMjyoPPlofAr2aVR/mbL1pY90jyYwReoC33Mfzi0HHbWS/Hhk58QUC7YqEgE7i
GMu91DVwQH5i7coRGWivF+gIJJyXOSqRDKXTMSu1Z8WpjybQvAjMhsRcC5NaC1AdlPc9JLMwn+5b
bRg3rGf4m5XwViH0Fe4VKnMR7cpCI0UNGCjdgcE1g0zbSps8tVabY5Y6xgVwR3uAENhYfrHTtJMT
08eZB7s6phgtVdmb9FV4+8LEQMkC0jUC/WXI4wJaNP4+wF1ZnalXSwc1UbXNowaiN/efkbIs6nez
PZiwzXcYNxikzfZNXNRegsl7G2bKW1ZmpLVGBvLC0T7Ai9Z3jaEhHsaMubP7qLt0GZdaToQbVSU/
kxBUhhsq41KWhXnfOEe0zg3kpzla+mHHpMUkqg5G5PrVIsIWwVaPwnSnw8DfMnvRKSQFoCMg0ASe
wBipGto3yNo2dtPCDHBGsgSa4TnVqMBAyIxYn6xPCp8DDun4gNyIsOkkoBFgNMkyjWYnDOl72TdI
iYw961cWm+JrZBShl6lMD8d4F8jyOtHJ3kOceDEDwD6mv2CGgOkmE114P81qfMxJuosUvFZKnzyW
gDnw5sWl187mWzD3AaStGkELhye1mHk3GUw20Ca95U9WlwIzIj5nUIpmm6ndS2My0XNG62Ow1BrI
InYDwmPoqo8bAN6gAAZmCvpC8g/GYE9vnF4QK2pdjcOdc7Xs4a60SkRqmOuO2kTPb0gO/QADLI0N
kira53n2v4Wdc0CuRbQEbRU16syjMxPNQZvrWucBzdKzNvfpteVwbCNH3Q2Dw6IhHRfYQrFJjfIk
C7o2ALAxsAT4Wr9bEmIME2H1PIW8PH8vcj/aNSrsSIMO1kTWkBObF7Xswmuupozj2YPCHLdtjlLQ
iRiniNo5CxSSEmYR1E3xxlRq+gSDdFOHSX2NBo4l28TC4tB2NFoOULuELKH0D1l3wtytbRwucNsC
h/7G8Onom3I5JzufnVDp3Ap53zaOYUD4It1HEMiJZ6s3qmHDV4wzREGcdHZJMF6SwRJ0WJx9SKs+
dmxPg22mVdaTRCcKEzQ49LUqDkBP4C2T62kVoLpzC7dtXoF1P9VLLGihFbfWxDYaoD1yI9hotpRe
FsTdoRPDAcRPJ3yqbFD+O6EeevoaT47RfjZF9D7iQ0NDhNsct53Yp90N5BRzo7ScVowooQKxoRuh
3lR202RYTHqdz2MjnuKkaXd9mZJ+WONUBq9qIsh2ZkThVGH4uAHi+BlrwCYI5DlObs3FcF2FTAwi
FahkidqcUTiQkwiylhO8+IhfjkMzvgzgzVx7oLMaWfZlATfZbX5rqLbqtmkb7rSh1Q/myIRmJPcU
CVbL2CTWd9nEdscliXFGlUVu5gCpikPVM4LkyUgtxdVDuvN6GRLn7LB/ugkGrYiVPaT9CEsEBPbI
DlC++M11KXHSYNiiCUv3zMoQ+bWNeYrMEJVdgO9FneZdVyrXGfuIz2k/USBBtAUgL/j/PhmT56Lr
3TJlrhSiGNz2EwFpJsqDTR7YdwqVfI7SYjuixmPIYyq2czA4hyixHlFIgZ/TVEp5ZDqnEoEmBsjv
Oiq9Q2RloM+DAFY1KmEv7+JbrSeUAR9KFeoayIE08+DdgVzh04gNBE8iKklnu8Tth700vOW4eK+j
8Y0VK+ifXotB2HKussMCkzb6RWIjkZ/j2OIIFmiTrHirxxkYSGnyroRBX7WOCa9j9sfWwYk0JPS8
Zus170mAiSQTc1waBJ4skNC2il+0vCav0UdaQv00BzT2oU+FriJbWuzZQiq2QWLUtuX1ivwadCcw
sf5Dw07fBHfgDf2zPwX0JwP5PaSFQXM66g4CvgdqtxNnqiHcOK+iro91GrJMV+SbrtTxadJcFsgo
ZdPqFVETPbu2/V5GQbfN2NEbzqvYNZblaKgP11AJccin0WONkQUaDbawfiAqTc2+YD9AjsV0UcPN
xXAsiw9DznjThj4VG58CxMgiETuZDvV+6jvMLFpE37Qm07dhmkpw6Q1HwUXY2a0a2ff5kFwD9R4K
wVWFL1wh6w6DTQCOMQcsUKjylZyMp8HgYzCBezljtIvT4MkgrG+f0xrf9/l9ycqzMnzE/AYJwWUE
dTSx0WNqgLgtP3an3HyTWUc+cO8cYvzXEKe+6DExip0kWMOpojOwLiSG9DJ3fbGtiB0YOvOuaYCl
KCKEH8aYRE5a6d2VmNxduzIfGO1/SnK+fkqIaTvJm69pHhyGKJX7djS+mDMZ6FL5BrXw0DWBg08K
RNfMagh+yF5U2qE0+pc6prCwp7tBD6j8s+A9Rx+wRTvVb7IwoESeyTSmE19Kj90OJxVz0W4uo29D
JV9NuCSINjmNx6WfuHPMy33/nBb0tZhO8CEqFkA33MhcGHNmEZx2S6N4bzMbZ4rZRZjOw1cLMDee
bLCLhDOeYDM9AvQmbOJzmTESm0tMQnLqvM60X2az1A5FSF6QPt8WBZ8rIMttwLJhGxnjW4u6HorV
FB+aljbCeB9VAH+C/IsJ1K3GjVOVvKtymNSc9i+OaqNVOCeCI6SBftPbcXRswh6NdgIVq5LTfNMD
GlmNzzk9mlxN7qchf4OdGh+ittxN/VTv26k26MQFn+2Y6f5acumJDb6g5gKtxaxO02XtOxtOBaOK
0UMV7KVme/lgXIXTq/u0UgrPMUAW4Rhd0AgeY3bOH2rNmDFhjt3Mz8WiJ+lhnYmRnOq0LZ3byZ4Q
rxji3FvJIRIJ8+UBmEFVO/N+7H1n19T+nZOOt0grDaxc3pgh1gEGKT17xk5K2Phz1wUSzrl8yDv1
aSKLcm+HLOHj7qqlhTgH4mQIdTi+Jcnsoyau2c01I2ppn/VxyM+jbmQY0qsXx+KimhnWN4Vk7kDn
tOmbOAXLkBFZ2BSxG2Z6QeTwTeHI4XbKaHUoC9K7kKw+Qzs6QppFbmofmLlSRtgxwR3m0F7qTxB9
1F0UxdoutYv5rpvlTVsNDMkqe9oV5WyeqzL8fCCL5600XaKGxFEZED/KQHPVzBkRryxLdsvYFws9
JQMlsOU66VNf+wfdksHtIMQugTfaZLX5EHXyu56p/WaMcEvq7TRiH4owOMRqc6GuKxLtI6Ro6vwx
cUurRoJSWajxWZR6ACnG+dohhqr49p+gGdF34E+f4nE/dBaDd4fqWs9QyMwN9bRAK4hUzjaMUzHX
o5vDxj/iiL+qSvA5LyoYADNkLwg54c4ys1fFmB4geUVcaSvVNRxGPkIzj2aDFdGTif6lozOzM/QZ
7KfQn/C4net5cnZaLcjGUm/ThXY3kV+qhx0ssI6LIor+Nihv+qaftpZSU1gbhXRFWV102zh0MR7X
YHZ20whNdQCQtzGSmOOwuuv18F51ZLazY1LOMEPgVbiYWt6fZDN322acXZJr2fuLPsByoIcEmcPi
BaeyrzCZoVX63PiNq7XD8lGwwgGOfoOzG2ZTGd+aGSrnGW1uEhh3eGnPRtZetZDNoai6sp+IBvJv
9VDqntna8Fgbg6Cg5qkE4JCU8qkSMEvT1ul3uZLcp1qHv7CcDDd1tYg0j/AtHUIcuFba70An4n13
fFob+2kc7iMi1Q4ljGbVrqzz3MXmjiiGLD6BpZgS3VMFkKrO0gdPaKxjzBrAF3Kpm67Lb9JmHN0F
k1CWE6s5/CqHhi5/6A29/uJAhQIIk4VuKSBA5JAE+8XFKIvAdh1F/1qaigWJIIRQSfO/rKmSZwNZ
bnmsR97OCsuzgprokPnMIgPDeerpXT+bYVueRmHPSElQE+X5V5E+dFUy7UTASLi1k/tILyN3qqFB
ZVwcdmXwbbF5A+wiUyjvtl1cjjvVygyXSBIWX3UauWCVcj7FPPOKPDqMhHQzNsOHoiwtrPbA9D5z
WfWYcP8i/CSQ5CrTad1uLA5+Q3PB5NThV32y7UMEFNK/DSx5TWK79ziSjaM/Do8Md+9qu7G3/qQg
93aUR8sJmp2pFiymm+OCdXMQOUnonrATD3M4ne0ibDe9JAc61vTLnJoWxj7ZbaemJuV30A3KfFqk
gT1be5aVR9kG3321Tw9RTgxhHUX4djrgARblhpydU9VBfZMm5+Cea6GL5JpBroMLrivgLzfQApuQ
RU8W69o56+sjswbGFKrCutACDN52XjXFj5opci7h7f2IM98NyHrbNJ1JLw7FzIZt7Qky2TU+l/fO
OvVdk3sWdiiP2FyspxxQmigPlg5WPnCMCXq4zNxpwOpTgwxBTUEGhTPraA8g2OK4YvRvfLOA45/L
IXiN4gOaWTTXoYy9sDPeWiBhEOl6lhiIEiPLep+CEnls2lEHw2nt6unGod9MhEYMjQl5pipTZ8se
Y2lDnss0D4d+NB9ruDo7rUOTVrYqSAFO/aWavQbBSKmS20+BX3fs45xujUOGtuhYPKs5eMWurPZB
E34qtflI/cbwSAUsPVdvgpa11jzVKcNY2eF9nSNl4iN6SSYGx0GtfOD3oMgexaXRqsplRUK4nWdn
lXWvpCBN6b6f2nwsaQNOPm0I+c2ZgycUtLAAwxGDgwJFWRfDe1E2mReq8RM66CBug2sd5sVdlCZA
76jN3bx+ypmVcz2hkWMpqdfKyjNSlevHmGubJMOdVZGbtu+H7FEEfkcKDGWprubPjaAHPCN3mZP5
K0vB2cDAlDM0Kqf0E/Z2Ehq0mOv8nRgooVuVHsSI8bdzzE+yQiKE56PP+sdaGSzXQuAMjrCcgfRJ
lK9B74p3qPwkmVcm8LeIBeksiFfBaP2YsjI7atK572b9lFvjPrL1aw0Deb8oSKjkWasuiRfohRlO
PtEVLTZStvft8iWlHwnnNVW2eSpPQxtE5wHRzcfc18uhBiddGybGdMJ3AI2gGOsU7JKh3GPePtj4
prBbWdMCb8wgOlraXrUYlMfyaTAD9GpIh1Ajz9/nQTRuq0i++EDKqy9+0O9FODwgVkMcMH415g4b
+KScart68UesiHmBKy6EO4M+zvme4dD0ysp4m0WqHbhsYslJmwn7b3/LYdG62YST1xYIZqIsgH29
XB2R1N+pDGY3Cyi8CS61XYJBhE8Y+QAculKjFZ18UlX5SBYCh1fTZPTsredKR6AdyxzqqYblNWAN
PH9ostBg39fnsHbA8hgsFYNa6njicjeVZnzBjgW2jdCRYShuyyVajw23AAUGId3j9KUWonTDUiNG
cdFMazoaLHosCvIQxzlkHQZRNfNJapiOorYordVdHMivGI0f67S7TRXdICpxfM9Ru280AgNdUwB5
a5sr7cmdEjTpQQHi03zEFaTFSgiUVjkMRGavWtRhMFcb9WiOX6kx4wfLZNpodP15totj19d0AUuH
RfkApTx2E8Ng0RZ1lM9LNk+b9hDYIuvb3M+INKVxo1tU5FXT0HnJ73SHwXMoFYi+NanjGmfs0u7t
G0cU2sGI+fNTVXwlcT33tDr92iaMwMOq83eWAdlt6nwGV5SXYGkJMRkVEglSTmg7ZSEOmLhz0Gpm
Hlqmq2pO9bGoqQ+1wd6XdrDnCwQmbOhOzuK1JuTOsyPMZKhCODSq6fPUNrAKyNby8BIf26iKT7KP
d+QEMYMqbETd+CI2BQC3TZ9r0UUq1ybumarU2a2Mm8uU0zysraTYW7SOT6JfeJ7iufAHwwVKxfzB
rG8iylcI+GfZKXLbKsOdEmnkHAgqkrxNPjldzDVzqGu3G9pu12QKuFKNAF6B9bTQnLs2VV9NY5E5
h4VHuLtzEebnFEvBJm2W5VFsAxBVO/jR/Z5gqHdWVtdZPeqzYt8OlXMzEvpLW1B5a0t6YT2dgv1k
Z2Ir0uaqmCEmKieu3MkA6F6EIKWMHLL/12gC6mgMR73hutkIB48H5pXekV+ihfIQFg+CpN1uUmmS
K9SzSBNdcIiWiyzGR6M8wcmjy6Ao97Y4DMjkNrXWoIxJsh1NIPrm6p1Nt3SfY7fkgBoo6lNxjaRJ
pk29N+y228PCrmExzRbhYimc0ZDewHgxfdqdfWcA7C61T7k9nY2YNJuSzLVjlI5X3YYvW5IsDJm6
2KpqSTcaO2UzRq6I8k9zor8zm9I31lEHm+XBhCtYh0Z0ofHD0iT4qEMnuOfc/B0DC00UXFgI5PXe
S1koAYY8RraV3kVZcSnQkyZtgBa5C06Nr2RHDcDTATbGHZN/UEoxVFuiz6gafJNGDkk8x77CdBFA
4kVC+RxW7LS5TdjBSUcuQzuadNLDJyoR/IEc1LqqQr5Po+Pc0FKdFOgsjec3sn+xJnOvqD3WEvKv
ttLElzeRc7IdUV5u/drq9mit5xOmMtoIfdDtuYrT/mzGd4sjgYHEoVVJOR2qBr2DTIOtqV8MMWgb
bBefyTvNT+0avtNE+clYM3Z+3l9v1cvTPx9bf8QOFBvv9vIz6/311m+viZhi42qIVL4KvAOhntHC
7ohTT7FJJVl+84+3+fFb//YtbUzBG3Vq9N2PF62/h6shQ+ifv/zHT1pxfm4LADAMfFlT+v6hTzB4
bH/bvh/vk7faRXVUx/vlbeu6O7Nmwsv2rz/rl2368cL1L2ls4z3E/+eubx3SemJXLH/Ojx9cfnp9
3brj1sdCMGAQevwJRxbP/tyjqqHlZHjBraphK/WIGKGchaRP4pbVa2UXqmaxQ1xT07xDRg5GgJVL
zxVz1HVWkgkXXV3TADuwKKZm/nRjClOFuqE7x1jEe1OVeEBbOmHT3H1OOcPFrb4jC+sLS/4AD2KM
hJsC343JKBARQKTBYXwPIEEhkmY3Tg3VfJ5/drrqMAn0LEZ8n/YfPfG/CEwyQN9dcqMuEXUZRs/N
pFg5gugLxu0zLKovywijnvBdxV15LcX8njTkUuFyukDs2DtoSchJ2ViGB8LkRmQj5/sZMK6IAzSh
fYtfmevJkBE9ITihxhYKAWFEHPUDfq65BOgZUgA6tyauH2ZF4HwLA1ilc6qrMHMjIXEgmvuOWfyG
2CvSt/E3mCZA8TLTz0Obfcw1u7dgxEWKmhvAZ6dj2Hxu8TDjn2NcA1Sp34h0PHJhOyilvaeRhrUL
p4WglzcNygs6HWULjPqCNAeKNrKkHuwj0JR6XybN4Iah8IxmekWWw8qh9XzSORB4xZ4kWsmNsC9S
WpdPWYpxdhDjrq+mr4OVtSwQoasLASlqAZtQZLfkhswvYaA/FinlLbE4NAH7Etnrc6fSBR1nstg0
V0cgu62VyDgMSee7uYZ10a4ZoMcRFo/MsfeVWvJ+ydn3I22H+7/ZSpHjYW05m/Y46TadpWnHdlhd
ZN1LNeAWwm+M45W6wiRcm2HP60zEAo00i3FU/THtgi79mLiouQoSD69daJuYNS9WDehLGg8VLc5q
rANPt5jKZzORK62y2OFBVrUKSY2ZwcZXzkmd/U9lA7cPCVzhjo35NAjCRu3c3OZKSloriek+FwSY
WjMR2QX5kc5TM5cnI2nfszG6myemljLsgO13pmtoqFj91rK8VfO0OiZ/UR/+qdP8j7zL7og1a5t/
/kNfBHt/wVUapm4IIW0pKJXQ9f2V9hb6ckqjjuYUodD42WEpnqyEyUKkpXepirpjIUsZZUXgR5br
zGdC3wNhZ8LLKzTcGcem1vfMUEioCILuTOKX80mOCz7Rym4TDoTCah44FQSb/37DNfVvNtwkL4/R
qiFM+v5/3XByN2tzokd7ZBCcHJUlOCSnnbekOi6JxS2twZikgigNb2H4RadJkKL6f9mGv9l59D9M
oS1SSJsq76/bEFVRbI5hBhyna6fbMtWPiRaHRyo/bevMJL4XsEI8n9WBUlEydOrJvAV4Vr7+99sh
jH/fF0hFpSM1XbU10/wN2ZcU0yTrxAqOXelPXmjX8ti1jOdVToJDE7/0c1Dsi9R81OygutqJNh4i
mi19CZ7ab5RrDzX8QkEPOc4errDJAJiRQYsVIRxcGXCaRhGqXX0rOIOTOOFDaa6lAl6rtJiHg/Ov
dnkK8qOItHfTJj9oLKp94hCLsf5DvKN1Iaj45b//s//m2LV0R0hItZqt2pa1fDxf3u9ZMnKka/+n
U1s7bPswOJqajnW+IYUmdpLJ1QLLA6e7DeVcX/pqYG3ZzwdDh48x5sz3U+jr1XjJs6A/ZOpAzqKR
9UdfksXSQ35cHEX9Pp1DHWL88ND5hfDWLf//8ujHqfz2z3+8fyWzCBUCM/sv7V9kzpxsxC8f8r/J
o+++5Xkzpf17Hr3/zQ/+qY+25B/w9U1QLlITqm048l/6aFv9w4CJp/G0bjqLTvof/5FD1Qv/+Q+p
/8FDJmRLnS8sg29U1f8lk3b+sDSIMhxHmgCRbMv/jUyaLx2K67+cVW1LSiEWyxwKbs3k/f5yZOLC
bKBRqhMYlvJhiIfZ9bP4QU7w/yFAlY3peIGikbapLo4Qk9Qtfck6pqNAhWEciDxL70nAysiBw0o/
UGzMbU2UlwzczAxYno8QC820R/1mNZ8GR2+wSzGrGUMiuOxQbsNL1uPIq304XRlzUyIb6NqJ8R6j
InMY7Tn3QRL4EXEhxYK4M9Mk9ODv3uhp2J7kTZUa/l3xEQNgPdYJV3GjgTFGPtkhgjHsSkSz2ySX
8a7BQLujkKNvDNBs2yTBs0NnA4eQ0Z3QZ8DbH5YItKb9HIf0netyTzriPmzj/hDo1mvod/VeQ4s8
NcH3oTH3jdB8xglE/UATutCrILBJH5WNkqYnvpO08BdeQ9ZzeqrQTXgsl2aackRoBlEOmiPGpeF3
2gQ+kmmRqozJ0dLrD4HPBKxstSuE8tm0+opBHhMQEoPJSE/t43+yd17LjSvblv0inIY3HR39IBK0
Iilf5gVRJVXBu0TCJL6+B1D7bt2zb9zo6Pd+QYCQRNEAyMy15hyzHBJ7m7rmxYsAQgaZnx3pbVxy
6zJOaMNyKCtVAo3WoglC32eGvm97/nHKTWbGzC+Ps6mjzA7y9EqlD64zupnaHS5pbMuz4f5coq3v
rcEmM8nyLq5XEG9N4jL1TwTkYLIIK1hIqgPd+Z218BZdEh09RWtPNdRDAzkwnURECKfS0fbIw7/Y
pkO1YlL0W2PmwWkDNraeyxF9dPfizs15gHp9CBr/kCDIA1gAF1sufeUfYqJHOs3urQ8YpB1yb/hQ
FaUXHX+87ORlLgrtWNTxzalr7+CliXkNTIbW2v7mGaW8RXFzPzUBpfoB1h/FsgOJWQvo099btaZe
oj6BsoPRPcvH4KyoMdGuB6UV+94Gm+ErCGqiI2rW4IsrLVSFdberZAVYB9kVFknmuQxUHSpymzu0
b06Hvqjrje+Nzr5NPkSxyDci8t7KbtgbXkmZWfvV5jatlGnGOoklviQM70n6u2TUvGM2D1vShvv7
qouBP41Ts1s1rPxJuwkk5wkSJyLcNMoarh0/9EM8h+Nk9ig5B0GSuvddJkl+0CdsvEXjxmHXShaH
Uv86kSK7IZ/Ep+3TXnSv/RiriD+ZuufAxZCPmup7qY331DueIfJxxlXpxfZjm4WBh2AYF63O4hkz
uvU1EMUzncBuC8YQmQfNWCoWvNWi6fa1ci/1DwKF1d0wMdEHjanQCRxAYzwiVabA3uJhM1GnqTLe
FykogZG2eIqEFg5ay8JDHQ0IEV6bPys3acNS0mMlGON3yTJm7oBYJTOtnAAEJ72DnW/E4p7iBgsi
QaWvWoJCVdWdebHWI5/yzzQbT7RNjE3FDSksTO9n6zHJIK/kZsFVFobAhA49CFNKtnVxiJxl/hrk
4n6M9D0YTOhqxLY9EmY9DR/5iMJinnpJBdffJKmu3Y2NJGNgodtnPZ1SUNbZ16g1gJg4/gb9OL3i
XV9RURpIhihd+xz5qFtKORl3Ex7/rWrtnxbwt5PRwkKZBjKevIHTL0K24pjBS+ViHDNoyxPyQv6Q
bqdjCJC5z6ncwwjTt/0i2piXdJzaeRRWPFwpQZYH+r6sDmxvTzrhoQO+g/+EfJegei3MRe1XtnuM
vTm2uYRipKZzf3CCve2bJgYYquBRVoYltWHHHwnrLCwacyApW51iXEEhV6o+3fWDSg6jBXnMMRwB
Uip/G1IME2OHgMCtMoqb3VG1lbeZpNO9zaCg9FG+SMelWjj68QFlG26NMmEZS9i7a5U3ZdqP3mBi
0RjVpokb+EqZem0Ka6R/Iv2nrzSVgU7A88S2elSDRGOA23PCl+5NebpRFvZnXz9ZWUH8YgAEAirp
mGfXWRHeR4u9Ju8VHqp0oF7yCQX4aAJVIvMrvXctcA5mVUZ7DTjRHcoyuLjSpo0PRhXV/0lzoVx6
zoddGk+64xHGGWUafnMDARii/bZOf86SSkoPO1qGEuqblpGhCqck21qG2MrI9Y+I5nr9pz7gnpdW
stdmWtMNSoq4Bo8ZRD1VVYTMToa7B3mIFVu/SYOnmcANQy2VcAtA4mzIbGf4VNN6R+8g0BeXaM6f
qL9xKkgzoGCFpdtMLw79OVI62/6gsYokvJDULh17/NLOQAqWbede7RyUEspCK9oiLmnKHOalssJM
XuUQPbYi2tklDAMr4CRqXFr3xrclYJZlo0ogrvfZHYTko9RHdUJjJVG2g9Et/Ge9JqKh9Mx5x+Jz
ovWEvsn3zaUIwFBc0CqMtj77m5QCJxKDek+jFJZKFD8K+lWVmYR20jxOxXysM045VfUg4aP0+6A7
ziXG1ZqhzSX8sgfOWaCHaqeStp11LYPqoHX5vLEM1gozlDHGJUDowTi++xRMwOLszSz6ESvvNVAL
5qUVYezAztYhUeates81gg+lFad8PfAiA3sr4/x9JMygd1G4t86XVPnvTlLC0RZvna/tx1w+GPb4
JR5mtcWkQRbYPTeFCJRGcJZudot4gbLKtI3dXyD6CXq41gVtgkuNlUHWW1ph3AsQM5DX00kVygg3
LLONfdFER6SYjoCWHGsjZn/V/URwWeKEgUacnKA+3xtNy3TEjne9mcX3mLRu9TC85QpVMEanS4xB
DGuZdamjJN5ngMQ2ekbSM4F4oqekJLi7bbza26dG90oIGN0GlX+YU+vvJs26EYr2Omeixpids2R0
QNZMJO/GUu05uUMkkITQNXTCx575SgsoriieKsLx8OZ+aIO7y8tqAhTr7uOgX0IhXxBuI98qvT3c
iNDFz0N+I2efnQtChai6RDTmidMrHeR/vZvhW86Gk+5Xr7Gvj9aBkT0O69EoT+tmlA5ea0KqwaZI
BtxRc7k28e1H8TidRFP95816zJ2i8c8POAGYcroDesC+AF3x98Z3/Iasay5ZLd7R2fxLxZ96S0rq
+piLszgO8MjKtuxO0SKKR4hWQBehsh6lNbmvzXOZ9zYQUfI+Vl5tFzfytG7yzv1rb/2B04zudn0j
pERR6ozW4HBSt8goh6asZHXsbINg2eW4v2zWvXWz/kbXt+8O/pLw89C6hz+vOv15znV3/WWjiRgl
G5U3x6z9OWckwUKtiOGxHgkNQbCq5dckrhwLQ25qn9Zf8Gal0+qMjh4qkBzaB8/rzxW7f/7F8ph6
Zr+ZGLM2n1noovSoQIlF8bge/Nz849j6jP84tvjiSjq9h38c/3zoR0sybTaTPlFzI4emMSMSadqT
WDZxnrQnGOE0+NbH0GbeikYF4WqE+Pxas9isT8WnGaOAuQG/ZPna3Wl8K/OCKt96TPfi+tDZKHH+
PifWvX88ochZp7vAu+Bk0BT+3ABTaU7mslmP4XZemOB0XNaXsD4VUCXOsfUJ/+zGkfvFzGs3XB0n
4IaxoSyl8HxNvC8kGe3S6j8QJBE2XyQGtoORq9UlCIyeMGgZty6OsdFlDtF2WLz/fG1Q7vli/uyv
n33mcjevHRRZejXxCuTynTXmhFR12XPT5q/NKElJKZeemE0Ymj4J3tG6G7cuHyOdQmeR9KEX/bJe
RusGqjbfQrNcURiBFClILGoIiXI2M9ZUPg0uInKNuYiWh+uevjykg9jqMHTYDYYM+qwuw6jy3IPV
1N+0wO/PiCEhPXJE5Z144PCm0xrx4hinSnArQTr2vWujfa7m6cno7jEO5U8gi/aOiL5CTytOnjam
YctUGod/K3bNohNN5WkkTvWlqi1nh4jwsQL+C+mjyvZJrRgueytf7pcs5txUhfW8zDyWJrONKvou
6ZmgkXKM/BG0Ad0DDFC9u7VyrMLG7CHmy/RrS0FyG6RIwgAhZUcDlT0VcY1saQQmndsRKN8jODWG
qLziFWaEJNViC4OAIEvLxSLqUcF04uamO9OWlqZ57qfh22BWKdiWQm6TWHRhVpgWzQ2Vn8ja+s0V
/mIz0B9FwLpM09LkAPqk2JU9KU1AZBLqsw+y07mBuW5M/JqyL4EfQayEMJ3EQ3pF1dGhY0OLicS4
Lg+5SSz5TKo2MwpOPyA/i5eNc04NdHLv1t3Pg//4nfWnQcoN7vP36s79JtAOEBAQXNafFagxF2cC
vzbDvNnVk/kQ1ZxphFA1J3hTzWl9+GfDsmQTFDnjfG8TLcRyBnowPIojCWxuA0aUQYjAX5crUBsC
MsBmXFvLc3Qj5/G6J3JCiXIxTzTwHz5/FlXYCgYtH+/WY+2yxNeVe17/sF/++vMpPh9WnQOMAZrS
tktNhrI8SoqDirswX5xjDckuHFt2PzeFn3VkyI7HrMBqZ2MXoEu0nP9+zzVSoE9iCWr8Ofb5g3Vv
3bgiQEeAf6ShL+Nxr+Bv1w0O2B9ml2Gk+vtQ0zX2xmCed9csn9f6uWSNR2hNZJ+bVOc7tF37vtDQ
yXrLV7B+D5Di+MH6vcYgjBVYUb536I/VSbecL4YFZV3omskIykYBRz2ZCb3xQczI/YFCbvuStybw
QJ3GrDEP2F5pMHODYV5en9a9oOEr/scxjF5AleANFtDH4EIavLNqGX4DPK685VycW89NszCaH+ty
ESnM7lJen48jCNTlTgxkl82yN5QliEVtPMSW2Z5st1F7ZzCRXE1xKLg0yIJPYaStr2Beb4j18trW
FyhGtCh1pSdkx/DfJ8IKd3VjkR6qtcRZad3RH76rRSpBT3/fNDrth2WANN1U7LABPNLEgsm93FZF
lscSuw2PCZmuobBEQRZm5MIhunTQrXnxrLAZiuno57/Wnue6oXlgl4e1JYoBWHTnGGgiLv/iRCxF
9WfTEUyFoIKP21jOsPXv1p/2q4uxWMcPQoEYB3ootVtaqPhel/Hlz28tT/T5H9f/tf7gvz3mdwnP
9fkM6976d5/HPh9+Ps3ny/s8lhGKDaKJmlnnZW9oGf/jmddf9tYu+p/X/vk3SeGD6Icz9nnoz69o
NMW4R0qJEIkEjVn1w6kZYneHYwx3Jdd7rbw07Bl6WeJzKWvL2UfxKqkPNtWT03qwnqfXUcpkZ2eZ
e8Ayu/FIfjthxUJ6KSyDIJjllFnP3PU8+dxMnn8VUWruBH40PRwfaR1jm0T3ekp9hv9x9ui4VSW9
26pGmSOXcbjJPAYTvJDYvJYXoYvheTRddDe+CuHzlAeEqt3Jqxpv6/sNKSalkZ54CxSb5ckq2/SY
2CLzNtpITkKJHxwys/FgoMfF7DOzKFjyEtbnYBQHuDTOjtwLo+C+RBJDKsvfVK3bPx2p/99Y+L81
FmzHJVvsf/zv//U+/c/4V/1fGgs38Suuq39rKfz5k79aChTp/2W7bqBbru86pmV/thSIYPjXgjsj
CovWmm4sXb7/aCm4tBT4Gd0E04SmGPAa/mop2Ma/GLltz7N8l9acqwf/Ty0FmhD/3lLQKajwEhyT
yYbl+JTZ/r2lkHf9nI9kqz9U0Xdy6TpuzqR3UOCaoKqpgyriHfG1b4nVgoIPoCnQEXz1p/Qj1pNu
g5oM+e668vl746/risy6n1wH58FkQVPGV71uhJWfZVtjD15nzDheuIdCWtxBtLoUcW+e1k0NjP5u
Rjq8lTXUskG09OKMOpQJdaWscN09RCacWTHp0F0+jCGiVcCP1nCOLPudu3n0wFRN7qQVvFXgj5Aj
UtWPvAc32Ip4VA9M9tJH5ojHSNpXY/L9e7MrL8g2xLEarJ8Y4zCqEVcT26zfW22sdq3hM37Oyzxp
1amse6tsxTWntwaJ0bat3Zs1VM3eKZxrPuj5GZ9wtRm67iOaonc9sVwGDO4DdVODTCmpUNk+dcVx
wCAuiNpdU8KaJSosGCbrZIE9KGPGxyjWt8LGgxXzbrTszxD7OR6t4906MiE8f5lySWzq8h1Usasd
pEcpsyWAJJ9xOFI+apCEgFFdRv/1PQSuyzx8ubOsuqD1zen8N8z4TREO0EugCxcvo5XdYz8szkqZ
/VbVYONNesMnv0+cba+btxRMBqj5XW6I6WRoChgX3i/WggsKYNABABgDcsYROCBVPXFKpXuEQ9gR
slsJbpmyxjBFqRmAJhlC0Uz+kJeTdVfG/s4sYw/hLOk2VgD8YfkSPhVDnw/XvfUN1Gluh5rof1t2
tdcbFR2Yd2Bf88EgCln1p3UzTbYg9tT5pXu1QoEzdqfYzcQeKY44ucvFsO59biYt6U4mMra9zfRh
nTqsm/UN/eNhusxRxBzZG2EadFQYnuZNvlQr/uwihH4Yi7xAEmF++xyw1r3Ph+tIMnvCPviYC9dv
ep3TrHufm/VkWB/Oiq654XQAPZYrcr0YvXXRn6D+Pa0H17NjzJyvVplaYbesAtaP7nPzecxKPNIi
sj/Ti3i5kP/MQaxlerKO6+v8opjxovjN4jJcFub535tpWXSv1zkxqoy00DCQVS7L7HVeJ0CnLfXy
ZYm9zPP+PC4A3iv5aHeAHUN/mcMmdo8tRhQ/AHj3rG5rumoaVfoyl/OJuNT55Cyb9eG6MXHz3wGE
16hJfcuM8mAY0b4ZqvxAQcfa+lNd3wWmzwiKC1Oe/BW73Faq2mPIOYNa+OLXU9jDBN56aa+dfMt6
Id2xBOezVHvWF2VTMyY6QV8utvWAsXzk68b6e299GHS1gW9bp6vEl6DWiWXUkQ6ZpTTt9C3OSeOI
lLI+uyU6E03X4lCzSN5KbDa6pqlT0I7pbranr2kpglOKb/Fkz698slT4YptJCd7sAXRP0LOQI/gr
SpyvTSfjs/DsF4JySqS/fJDt8m0nhIqR+mGW22m5ltYfDCl0o6+eHrRHNbYuoUNj9qIUePLcoHeU
z4+QYsu7erSbsB+6KwvIn1IgQLM0TBv6cJ/GFACXkQ5BcfSRBkYBcakxdm0pt2YkngtYQAdEH2+6
3WJsHIESVsEPMA8O1Y/yMdj1NKpOaQmrB6vNrmr5jTaVB4hddK1GBFu0+C+N71V7f5q+TeTBGFP+
Lbbr4GgBWkE57M93E5aAwlxOhWm6WSKvNkavf4sUZYXaKM3N1PeLIJnArMzPWVZgaSEUq8N2ETCR
jhs7RPsVb1G43RYaYtHMJbeIAekzWla6SyURw5ceN7FuNvM5JSlzym1kTtK8GO307CcwOPC7UmQp
PVR6BHeFqmd8c/zp0DrjeV6WGI1fM8ufEpCOuXoju6jaqExbWuzVR27ZtET9/l3T4QnNjUH4qF8Q
0tLBe2yHx8jXktAMhtd0XozqmaJ07ctjrGCZkDhh3C0pmxsX/IBlZdaZ0LnyWJEEQcIa7ETCdqqy
RAJG9EyHFZPYH1tSu6nPmiBnvq5a+KRT1+67HlyH1UX0B9Le3MbjjXawCcWD1rFlY/WmU7rxQTVs
BgfVRm/1Gk1y3+AeXluU7ixrB9/YIrAl/wXFRqeSrF76Qt0K4Y4vhU2202xpO1lbHv0xae2woN8p
F8leYJjAfbKo2bUNTwpI7AEcLg1Dr5rOZpVrCLpJhbHijwTI1tUvtGLbRk2/r6LydWok7kAvM3Dc
2t/pQ8DfmrVTZc0tAkUZP6iiOVvSJ19NxBtNE6RvuTlUydGHJ1wO6NydfEJbAXTCsSmxYL3beH5v
XPzGabal0S04Ah2/hEtYyWzwulKrL3ZmMprAtq0vI31GClygOjE/mscaJ7aup6j7cT+g2ZyJhtAu
ULE3hgJHNjCeH+TEBTRUybeuHBoo/KMHiaA1jlq1wHVAEpggdS+8mA/PVhmNSUML6Z129vxhVNaD
V0aPLCeIBuAzxQH2XQbdN78dCZ0PLmNdnmyP6zY3W0FlOr6OVuIDxvEOTC4xmKKlowSb0GuKyCYv
Ded19qCeqjq6M51YO7pV85qr7AhD/NQLUnVcW+u3hZ7tzCxrtyM8k7q3k7faDd4LM2M4ocOw9XVH
u8542so62yPV5po0yhkaq16EkHg3eq/6B5xZRHICnmBmML7HS5oNVdvsMGNY2shj4hpfxk43t41m
f5tcVrheYN650ysRYjMZDPbvXHjOYyVehErumyCeQi+WOboSl/xyGz9VVQ+83Cw6dEhQMUniu0O2
IDRzejDz4JkX+kDII45LbWwvGVg+1GvHrnR/Zcr6OjexuXFb/d7SIz+EliQwJcJUSOxrz3KMVBBM
urLsNXJhdO1SRhhr/SI961b7u6kZIsSgg/MpcCNlBtxRi8LgTGMuFML7OTnRLdMwNU86YDB4DyFQ
Pncz5ca97KerhcKYaL780fTyJ3Bi+Qbd74vdb60uuRUyxWTjwlfyaBHGTj0dx5yQ89zoZk6V1KFf
RpoDt/7FDdwaYdsIZmBT92XM537b3NI6J43BrZIlDxuqWFfsrbzXCNO1fjjOdyQt0VlguSNGYGQo
4qpHA7vgX/KHESbknU5qIX2yXVd1P4c+L3berP2YK4AmfYUSN2UmPtvptkispZv2JfGpG/Vpx/qB
AlCTjGA8Gv2MgsbbkqvlhbnWfqBXlkc+CPJCslvjSFbkmqCSV6L42SRe5lwo2m6QnzAcaSnWxbzF
CFtPODWLODgN0+JeI7ndZMQ+KwPJTBr1V8bSGGwvVkmg7UaUalsTLU9fqXkzugvXXk9rdCgZyxx9
ID6xBk5G+yEZUf7eOct8ZH287q2NifUh0sdNpzSmZMvyZd2sPYLPhwyJZBN11dtk474YyioL2TgA
eghr/wcK6h8PaUIStDbhC2C+ZzGa4KZTz5YlCIPJMDYJmvVnr/f8bdNCq17bAJRFClZJOZ4vF9kT
bcXXqSperVpXOy3oFDhhZl6t0YhdXyTvsQHxPl02s0Z5ct1k08QM2GcadKC7uy2XGplnI7EglhHB
GOGA3EMjeSqWjeEMVNKT9H7t0FRq+JHHmgotszymIzL89bAw0k3skYhR6u6dVbfq5C5lMbwH6pTq
tCSx2y2nF/VAuswfqpi70K/sntlg2jjHQT/1xij+04ZMOHEy49JblnWXz97G2u8oG7IlIJ46EIEp
A1lL7UXajtL/JK4GBQLWvPRua2MDkBHokHXXWgpJayNxfWgsrTsa6EtRkBYxJg00xi04TXgQQNzk
uR/3S8nvqjr9TKPNeHas+i0q8uHAKGJwlenxJR7ay4yv98WOo01mwUcpa07u2tBumZd+9CC29y3B
SWcF4XnnN3qFGDubrv6yiRL5C3NusSscT520sdRDavesYOEOQcoeDG2fRDpxJ0yfDPc9jVUTokNF
w06jc+Msp0iSIpOFWu0CU1EHvKjYARL3R1/bzn07RKciSeNrFZDKNRDsdpdroBZJK0LzJswfE0su
b+zqp3uGhuZZg4BIrfILAob4xfU15DVN6oB+MbSlzO28DhF9DRfzqGEPvxVq3Ys0pIn5kIZvvqwX
dcu0Q9sZuKQ9Q9ySPha30cVEPOk1FqfMOXPmEZaVcMt0U/AqhL7QNElJEtjaWoKfKVCIClAGu/WV
LyJA/exkD7bxy+pEfrVb0MUzGSpJQ7emykjUZIi/a2cMR2XnAewJFI2dJlU3OgvjzoCHNeQGPrN6
mh7LHhQKbfMLblXW/5wwWL40SZAHCgoslaGuz+VZiwFVTWCno8oW10Cl3bWvp27XpPj9kinNLp2b
oJUaBZk4FA2CGEjkRrazvMjOIqNC2Q8dsZRnq4AlnmmLwb/jpTtQuuyAW3Ac0Kdjfo+EU5/PrJiO
HX6JF+WRxOUUpnl06+6D1FeC2OgqHqgN7jSEhWHdLqkZ6cBVboAhCbyvnm8/JGTFHWmd3Wn0aB4z
god2Pr5IEcTftUpZD0TgDlc6ZRsSGbSLQxzhPujtj1TOxb62dftOscZ6tPDfpoo+VcmsZc/04ToY
VXGunIH5HDkuuqxDOObV3YhdFwMZd6qMDvymt4z2VsKp81IAWJIwvd6+ZqZ21mH2HeypfEfX4IYq
gGeS+Fl2NX3cV2hFpkfCcKrDwCA9smHVrKBGmCdsmXE40ObazAIHhii+Kj9jeVLzvYLdIgGrt5H2
jBEEnI7IKsk7At3deZxcDZLQxA9o+PNqUmbwFbeZfTcr0F15xDsVhDjmLFhNig6Hvs2+1C4L2TmX
93QhtDwi9VN/aqnSHHjaKsT2DzOsIPNZE96+qvMWf8YYGvlETTrtwiSNons/mqxQlSS0Gd1jrk/j
vai88X7dY4likmKSQU9yRbUn4C2nepw1rHtirLAqOLDquwDRKbaqeBqyDPRbpENPDagBaTXWMQYj
g9L3sLPrtL/gXKTf6OIpzlQI03AIdUz4aB2Dk1227nOe98mTAZbsC0j5fSDr98IvdDqrrHHIW0Oq
eZvkqF90Y4BfH+lPevWtl1xfNSC3dij1K+AUxB2VD+hI/DR02va2K+SuCnQv2ZglfZoOFL859MzJ
RqO4dXAbb36T5BAdfo76QpeSljgmdEFJ2o5P+FX8Yyt4iiKrP0bjvhh8MoUqItPIysFlGIv6qtvO
PhsUpiLRyjPhvT+8woB4imRvgyLF3mYG3dCyiAD+OV1/cGrto2/wWaOeJQmmct9yUQ8Hx86eexmI
q5E42Hht42W90XZz9xQDS0Uo4oxXA4LZyVf5fiLUDpO82Oh1Sf9GLzgR+mTeSt94QMYXX3oHNVS9
ZDlZ9IId8a2LDLpZ/vTo+YFxSWvOQBn1NCwo6DsSs7DCJLv4Y7U7hTtp53nBKzealS53ZAn83jii
uKg4IDEQvuiO6BdvfySqsA0zjwTBejRPpp/0uwJOHbMV3+ObTQ3OmK+5zWJXDKSedqZxS/PA2AOI
Rhdpe8D2SdHcaS5W0yAZsZCa4jbNY/+0VFOnQ9Fn3rt0xz0MsJBrqiNBDhDgWKfLOVzv4+qnPer4
TdsBlVtinCbjJ1OM8UBad31AzHUHiKw6zrQUt1XftSgdW1ic6bSv2voQFB6pHrr5ajO7h6UBFkvT
3IvhnJKmxC9XqR/0SBzEzlxK7qCmjd21UBkbM3rNL6QPHLPULa5DjjyS6TVBNiKnuT/KaKPpmP59
M/jdzSSkVq6UTHWTFJWx4+HEXvJBaibYvVG9tFaMuU9pGz9BA+1MJvYr1JzhlMKX6kwmsLPLbN5d
NEPtKCzY9eZ1nYrp0ptBUS19p7p7k4XvYtuuoUM61mvLfdqWRIw6dU+GQROPd0R851uGsnt8p/G9
M07nnKSyU8RkXUrq1k7k11t3di6zibzBjLRtns7lHmfY+yQAzJRqePKk+UYYFT1FzV7gMpJEJLPF
ECbuPK9ojvgLo5de76dtMv6wSWc5j3TY7xoFE1LP0/I2zM3WiAM6/+gglW36zDkTsdWNfCYmkojy
GqdkR65d7THxjYad4w/qmXzkfd5l48HEUYvU1BvCuotSdLJFci0c5t4eGWi7gOVrS76WMEDN9Q0N
Jj2Lszs/GH84onlKEZaETgs6JHWJXPSn6GXG80VZk55YbmfJJQAxD3JHv+/TOQp1T0swV/FKkJOw
ajWfWUn9HmYdCm+3aLNqAHp1bf4OpEnZxLSO41yFugLJGeelzZgBZ8CSFDp6HGhhA/ftTLbILhCk
iGOrql4FgMsbiMCba/+QWdZ/sfuMkW0uoDP53btPhp4B8VJecZ1Riaoc54x7ZGeBn0I+qauNBl6E
O4wd7Z0ct6ndCMqfnQHtjBJKWwb38ZB8UQXBSeOCBRs1NjBE23OJDKMbbDrRjDP6hcUR4+EEDTox
E/iPfaHdk+iJdxFq+aE0xkNj2Av2jhPWwhOY24CMUDxc7KDT9jnhD/oC7cW9C0qcV0/uYL1B0Yie
n7LZoZijH2XcNK+KCzEdfG6yTjA9kVC4nxstfs6iCuO5wzlW0f8wMjykc+fXeMuRIgdo0sdytLcF
S9uw1IFRSAaaEDHrRMsCDHE+DtZhDKoBosPCy7dGbRtJMgihlk5PHZXau8qYGUgRIG194NGwPwaq
647xYqUx6SkTbAufZg3Lh7aHEvZUu2S8QmqCpTl0ECBTZqh5W1/9+DoVwjkjBoiITiuKI+SNR0NL
x10w8gWQQe1sRxSkd0MfMACwxN7AruiPqYklJU6KC4WJ/WgH2mFoze5sjRVQp24owJ5MGa0gD+Om
W7+bDpMiY/DlHqZ1dEU9jtCkNWJCu6lWjTGfyNylYTr7lI7NoTkSfcd6rRZiSw1y2HqjRr4znCDw
lnwEQK4Xyaq6ai3yaSvSzx7IAIPl2cBIBPqKpnPrH6Rb3hN3Lx6x9QBoarjdjg6lru+aHbTk4dUv
epHhI4st7ZSR6jkoU17qcvw2YPvlLkuSUDTZVBRJ2jYx0cPMHrv8K1jZee8sRHDMOMG+VeVPWeZQ
OVUAN27QC+qRFZ0Tq7on8DzGIBGIrT2J7FwTnm7AtKf0TcfymHuNfnR0mk51dmNMjs++BNzsliQz
a3l9lbrcWbyzfQO9DwA+QEhqm5BI+aTGr2mVjvd+jhbUjSwCxnzpngovYJFWa09OlnnQCdj4Ysh4
OgEyx7Ixh2BPgQ8OsN2PmUK2pS/26eh5FzN1qwtv2+9TDcKE+w3SRnCMlkfSy77h8BBnFvUDBXzu
BaPlfik9rUKYpdfXzDKfmngS5yyVxMOwZg29fAobU41P1bKZgi4sqh7aOSvVasrErbXfGi/oz6C7
8BpmwrzXPFlA3KkdalFZe55TIzvWAcL/qjAezESbnnXcQgBsAfal02ztAYOZdwVf3CbpGg+TZgYO
RbdxCtKwHGb4s6nP3DXg3rUB6pGRPjHfpo7rl+ibnzYhpweTL/VaxaSSlSq9BHGP6yMxMDtl/fs4
OfZjxmkYMCQ/D4hlk0K/anFtXFnzHmd4TPetm2/IUWdyXhxJfulugeEXO9F4oOO7/kaBsD2PS/6q
jO387FZMGx0Kt4UK+osvtq1mMRiwNMWDAkwzd8SxKbkJlwWh6gEi7YyK04MvOYmsQeRMM+97UbUX
/Njb1BnNbdFYZKmb54ZknL2Wxekx9tGxm62kedIG+S1Xw2324uFUUA7s8gC4R1Cnx5JEJpGCJB6J
QL7L6K92Bpw5GpjBHfBJisywDrHywwcx6gomkFsP3D8CruvB/Z1m4hcJWu0+qPyfifIgdw/llQxu
MrSxQG1akvogcc5XYdUJkkWyvxOK03cN/eG9mia5twuG+oxl024sraXg1ja7VGtAHWIRSMy4fysd
Qf6zax0tj37zDIp0rxBswJ4dk7NTyCfdB5Y21JLXOjFNb/z+pQEBCl6/fYkNxpIiquj1pkYQur13
RNoOOrg5oj6yjqy5OTl6Vm/K6SEAUts15lYwrpUaq0f/UUKTP4xOjm5cI8RbdbBwq56KEqFHvwgv
qM9Llm+sO/UB1EZo6QwyXd99qdz6G3klEjrY+KPvmdn6Uxau76P3W/iVs/dlTCpO4DQmz93oXxOf
/HWs+hptt9scvbkT0vRBa2dugS4F4oDOrUfj6VRL+4U4bcPWp6+2w7gziv/D3nlsyY1k2fZXer05
ckEY1OBNXKvQgmRMsCihtcbX9zaLZDqLndVdNa8BsSBcBN3hgNm95+wj8p005b338mW3TzX/rn0/
tab2QYN6jmoCTKjmUuzNZS2pkt1YiFbbHrTpqcRjuHiw6Gk+gWf1+4wrQbISIDCpCxV6vs5cqUFQ
20DGQELkOOgQoJ5mH46D5aDBMcaI4bsAYYPiKtsCvBlWnh4+hD2pzV2UxHigaIIpwRFjKIjCTbRB
B4Q0Qc8/5xaCRUK4Dn5DjhhSBSVZG2WlTM98F30T3KXWMcZTiPdkQ5KtAeOkG09qEWXJbdB1GBEo
1ZzaGd61mDi5c7pY54B0mhVDmgd+LLDvnRoQ6mgyZ4nxtTGXKc9JBt+cpn9OrKJHGcMxquoMKXPl
Rul8zKx+ogi9lGvAgQ0iWB2F4cKd11z8hUhT/8VItIrEDFgOvsXtL6iBv+OsFGumIHg2pPhOLXz5
1EwW+a77NMtMdjg6XpRw6tqHDixGSSmzEVtq8NX/XK2VUqZ/3VRrbjUnG2SgxMVQEj0FTTqe1Jr3
15rajOQHVprm89LVt1ENjCevJtJNwyEDxBMFqEtZ+Mg3V6Qm2JtBNP1JLWzuXscFa4MSYi0e8z1U
23Q+YTfTWJMLtbmYDEaTpCT9LwdD4aXzuQ2hAnUE2bvyb8OHzdm3UTKMVIkUAEMkVNVpGtOtYMCb
WA3zPi/at5X+0ZjJDItk0RRPYnsCrES9lDEIQkYU6r2fRDv8gd1JSbbUGvZSBvL4bndtl9ypXTQS
gbO7r53875Rx8ueiqwbA3wN2xUH+fpRShuDLU14CEcq1itxip/4yeBTNcMWBA+lmhDJ/LQarvPSm
0ewVEtGyB3TsqiJMc9DY+laSHvB0UEakkhlP4l7g1P+P8/x7QXVq/r8EYozvMGn/c4HY7ffxv07f
m/b7/A8isfen/fSdW3/4Oi5xKN3SPm65cBjG7233//+f5tp/2PjQsfFJnaw88FMiZvxhwdd2PQSN
JmowKSz76Tr3/sCm7uqQ20xdGKjL/i2JmOn+JhGDFGUzivAMkmM4SHfzHyViNA6L3OoxDLYTGmEg
dDdLB6GbqkW0TppmJPsapmjRWN22zqNnYvSCjRbn+allgNCnAXdCv3vswxpgW5cQ69yOmMhQZa7S
JiO9zyMZOWFkgOca25jXS9zzBCc71m+bcrJ3xrwAxLQdEJJteqx9p9pbH5Mxb87IKmaKHdjRylzS
YLoh34nezzeWyc0Uof78VH8OjORLQ8P9oRVmuhWte0ss9ngpm/TVLClvj/ThzlmLD7Il6IomtqZJ
e6/Yg7u994quuyUf/dkj/HC2CdmCTAyXFM6LpuuvxFlwVUjRZkbT/AN2yIYkip6awMqsJphSmqAL
0VJ/7gMkBhMz9dhnKl+Ir4B232rYIftS94b7Oknp51D3BSXnrZBIIdRKIaYUFimicbK+aUASlqaV
3CRAbMgGaNqN15YLJlzYb3NJo7YRxXOy0JYDnsWEnGhtoquWjc/dYI/m7WXum/xQjHvS/4q9OfLK
lZOR6C2ZCypcvSz106CFH0MkDyv8Dc8Nvl/a1c9lncwox+NLHtHEwyahFVGMMr/BhCAkm8zwySmn
25sMMF0Ml0D1kbSMoge5bpCfozUYQMiXRkbus5sPcdMMgmTZsBg2dWu+iZjQax0QaA99GiwBK3VH
0HbX9UwgqQYk4wodW75zK148C9JzZjmfOr8v9mD5y7ErH0to5GTlDrTFKYpthxARfE7EsWLbjA64
/CTAZEbhuMKFz6vkIG8pFeOd6OaDbvJxNL68sVPHWg8CeGTzismfLyVC28HfCXPI20y+OCz98lpE
ZBzZS7b1EvIOGBY2T50sBMTBDV4RR86HLuNoEIE0m1iGbRJtLGPwCXkeTyZTEm1CxDIPfLxD/kLk
xSPFC4cKbmWt4vQ0e4xwrQFr5jLy06hkshvFT8xCeJOCQ7rUHsmqjJWWV3PiVGtEtuccnnZmZgZr
YoG7xTt1edKBdK6PUCTXyQTgKGS6u1ugohYG3HzXiDdmSZSd2zd4ZS3tbo7TjwVkcOG556yOpzUz
oVuLKfPaJn5tnAjaTP06WdGn4Jwfxi+O87FKjOGp1z7YZKrIL3U5AfnjS3W0fQJ2/TLRUyD8JPrY
t4l2ssaFmiWZzkdhwbUGa72PErN8rYETuCGQhglcIpAXvgKnLuxjaTRPIacCFXW9WoNl2RmERz2Y
xPrmDbA/J+8eyqZHqW8GUKdFSwRg3i03WZZ6qD0QTTaM5gOsfD7uBiNO030JdYXsOoeJOCdPviX6
kpgC9EKHJq8uGk7eaCDTIbMmfz3nTbztMAFVJWX5Jds4nvlmdNK1zYUkxlU/j2Si86dQfbyfc61f
V17RPnnUHl06C3S/Gc4EPakRHl/pRm/77xTT/U2CEgqfDQ/rzBGvkkZgRoCxdoHsm4UZeTcTYUdB
hsDWj30uiy3KHJKZ95XAX+viFJuK0ad7l30ht4kw4Tn5VoYYaERYP6ctpYKAuckayz9lrIbIe76F
fuOSw47FZNJ2uAQHzegP4kdIIA4gIb5nz18O82SQrAUO2I797AIb0oLEE6U7zx2eMkamjMUqYs4Q
92yy0nvVnJFTFNkdJH0Ajtr3VE9faO966ECHo0WO4SpqWxCv7j6sy+9eWRxwMdpnU9ewoMZfNIlG
Jinq0BFIBYob4ZtZpl+aVqOwgG5nIM6WauHACU2h0674ATVmeld2NYEOGIvXw5SX6I28XUoNMEMO
sXXkg6aQ0uVUFCjHcjpBdebvU5TI0LJwrIBe3WLtIjP+zbRMsgaiHrnVXBNpHubPXk+W7mjNF9/i
VCjKrXYsAr/jGgcio3FrklwN/xasLkhvBPobUVYBuACmzmVMEi4hvShc4/A7w/ADBi2CFRBKR8NN
WKGr0uAVbjSqAq034x5msr8ZnbiHaEHoAFXDLQhQLltaEayLMrxNdWvBlW/bOyf2fsSuZl6c0hz2
S+F8YkTqXJgFmjvcSNVqovh0O8X1ntpKu21yC+icDFMDxBLRkBuwi2H6usfTJEEw2iFsqofUFdWd
O2jxpcjCfdTmshOKRBjA1MMEOu0I10C7wMs45UaTPjQUN+SIGMWBRnQv1faHoQOHTMLd2XbjlOAS
7xve41OomcENMYrTvu7NH4tJUlxARsWuMGn4mXHd3tRtgWcw5dLU8fMsTIHSJEaIWuMMpCv7SUcq
Bs/UlqcBuW6dDtIEFgPaTSj9XKh7r9ih7rwVM1xbov+0LTyTbeieNI0QpKh0biPpi7Qm0oKD6At3
e6KT5MtN+fA0NZ8HXephAKauPPr1q0Wv052UNmGojh8h4qSnsL/p5xAKpy910Pii27oh14h2BNFa
Goon+WOkN7QaKsCBiEWRsEXTxsaZXBGKfhADRphkWtbOZHzKzNDfO5lP5uYECLh5NVuNMrwPCGAm
HblsuNTovCxnMQLzeLrtC3050Kf+6gmgMwXV3bU1esGqoNNGm53qHp8nGIVEP1hD/Nhp3sax+id3
cvfCycx1N8ZMkX3782J6z9yGALl36OZnb2Tm20NZ90RBWSUdALjXiLnqYjS3Xmv84MYsZD0zISh5
1zjoZxLjMLfgnuOOnr6RN58sq+PE4GqbBhWo6XTGG9UM62U2vuRB+qEkLvYC0kPdyiy8iScTezgz
GFKqxtolIqRdu0YGQhB/VWE5wclA4boau2ITzH6FrFbbxcmnNtZhWCeozbo+evZFiyIqhgTvQ6UR
fLjrNJiJqyxB6maV+FBpQ0IVnppd7NkkcXh3zdI1N6Vh76gCnvQI3jEXOcYmmrx0yhRGE7ZIdSRV
1kHrsYlm/cy9MF4nTkhgG0oDkvQcvtB+RKvmQKkTtDuO3BQxw5dxede00EEQQvuPs9d99RbSXIF7
3Rt2smvgwz3mxVMJrnSFMKI9p3Dzz2MFvLW3LyX35px74yOiBWsF19s/IPCy9mG3i3U0rsg44vtK
UDAP04Urarj2RFNtTCcYnxvP8i9pbX2jsr88pQT8Ta3+1FPnaMPhWS3GKnmZpzm5Hd12eBYThEBu
uAMG/DpDHAjcISRpcl815N1SddjYpHs8daIqHjSNG30pzA1xZwbXQERWVV1Yx6DqqFaXOjdtO3jm
lljeiiDQd/RA6m1kT+4zOn/3SOoHpPSEdl+xdO7RCkz7BgXEJ/JS/C3kS1Jk+9F4ZKwMRiC3n3V7
tp+DNN3pBV3y911+REth1As8BhXiM0pNZEoxJqtp5ZZRoW/asTb3M2rorZX1FE6ibnoxNH6+BrrB
nZ3zX4gm8dWeYTojyNzQU9P4X3xtMS1vzMksqFpX1EEqhxjcHK8jQeaDu1xS9FALfUJHIklG2CQ9
7ZAYVC1c4aPnlstW43tbXWov8h4NA9QH4PuXLMvAnVjNvLaQOU+QUKB93rkoEdYamtNqpNpdhLQX
WglQWSCpWHinfbDQ1Ndil5Ql1JX+sB17eJ4LjD30JfFrFs7NQZgjzgetjogP4A49jqCvEBB9GAkJ
FdFY78GgkpDRlx+dNMiQinMribBCdua+WeYI8rbk28CAofkHOQZdoX80YMkguJr2KYEUYRUdcFvs
c4dPyGC4cCgas79lwvFQhP0uNwD31HQRNj03OwDXiP68YZtUSJmj2BPQvynXdIP7DPqO3OK4cQGZ
IDuy83DXgGbGdGl8ybhQbHJBNibgMrLPoOn0/G46idcJJWgHRLJAtiXxO7ME8cT091eNhPNwYa3x
ywHsmSD3zBLhk0iYD9Tgb8lbKxE/jEXc1cDJ7EH/sa1n/FTt2ZVYoE6OUAatujSm+0y9uL6rl2Jv
R/YXBufdVlAu5KvuTxSiv7RpZT1wuTk3tWSPmYjOHYkn8iWoiNnUZDg64x7TOgyaCR/FYV7ppj/y
aCR/UgKPHMhHaCT3JiQkj7EJjVFEwaHlfcd39azrzCbzdgKgVFcHD6KSlo8PUwxiaYL2K5FLcUQF
T3wMbSBeIUr0wYG+2rXN0QjBNTWM4jZ2kTzZkfHRq/hG0GE6yAndleWBewqG8KZYYMQGQ/aEseOi
NRi5JCIqhhU1SGhUO3ffwF7dICz21l1eULB2zY9ezQQ1rYBOLRI/1UoQVQyRaq5AUw0SUgVDYEHw
Hd47EmDlS5SV1wG1ih1mEbrsQxFxW/G/CwENmWCwAMkiFAeM1XrIOABl1YxNuA1CwpHyatJ5flRh
uTPbZdjXErRVQ9yqom+uBHARvlCuMwnlSiSey5WgLkMiuwIJ7wLVrq/WEyWyRqK9bAn5wkBMDjbc
r1QCwAa8W5NEgsUSDtZACfMlLszkJvE8QBALJErMk1CxALrYKDFjPrwxR4LHRghknmmhPwNJJiSc
LIVSNktcWQu3LJAAM0eizISEmnUSbzbCOasl8IxEvc8MD76mYDhWaEqplR9cJIIHF1aa7rbPYRqj
x49ptIyC6myWEmUVQhtcLUJ7RUIHjIYf1wp0PgxZM+KOn4MQFo3DqAX1bpIaXCTbzESv0yLCqeJ0
b6R5v3UMYsATt3ORFpg35EamF7v54rh9dxZRf2PVxOgkPcMGolBvCxOcMaPD+ujHXB/6GhpTP6Io
oLQEoSxgSO3VgEVNRnlpd+OQVwwuKzlyRgacoUA6NdfaECt/7A10FjjViLPSKn6jPVVnYdUbBljf
i6T6skg0HhdgZ23yi91EA6MwTGTIbhMq0rmvP9v1V1CiCTF3fXHI61rKI0jpRB1y1ItiD06AUmbf
QxZinrognaZu+8ksDP80+bh27NEC+xBxK4cAzJ05ENa5EO19aMLjr5vsU0mrcnZoZjRluUPnZHqP
c986B4HNa5vJAM0qmlaRHuGhLgOKrjjjVohFd84SNqeJnLtaIKNoz1nKpZxRmIEUrwojDG+02cdu
U9Mdd7PW3y9+FDJOKejtt8YNEXbGw207T3smrq/cuX4MM/8FP/UfapBhq0TvV0nLjzsIAchbI3Uq
EL6HtvStbYfQE32LeMqbAI8yQPL9okdYaaYPWaTr+76b9oZBBQ3jGgOG5bswSRyMnfgtYABOS9qH
LDp/HjrY8CTbVJuHpAze0OmiyChIg7EyJhN2i4DIWsTXgXk44JdmazlVu9ajL8LIjZXpTdqm1xii
YX3KtlaL36hjaMjUb1vSk9gN/Z3t9k9dg00pm5IDoWZEO4uWdAnDvl8wcq4SiIYQ25PXGAPJqmdo
AJkuDU5o79NV6b4tJHN+SmX6MAqgkr5L5oB/XrSvUUdZqg3fDIsXIOgKHxaMOmNERupby71bDB4x
l2SwDcxeHdNhchAmyw7WPdMSylnYdtAW0CyV2cPt2lgYNFmtvh4nAuzDLPmC+NNfm0RQMphJzoiH
/HXe06WkvkYZrQqeZ3sh1CXOP6hZXFL33kazbgNuZvslnPsNKodM8DmrqYQHpjrMGDFG9UvX6NNu
Kl0YNQi3o+VhhNi21krMKy3GnXlE1NJiNAOnWAAbLJu96FDvyHF/lSycRXVwZnpm74KOny/RVZas
oekLzaKcUk2OWfxQ6iAvCRocQQSOxgqq1XCEdfYl0Qam96N+omE8rAuzlI7yo5s9aYb9EV8EAQAu
U+KixrDuYOORpcp5AK+NUJkEltx5glOIJmkcTNxB5NqFosbnBpG3T/L7YEa6nwHg5/zO6ZVUwV3G
xOlmoDGxD4Pw65j10SlosyfcKdkZR8gDurILTHbz0rQ4Kzom3qSkcLoVE0UXP43mR1qtH3oi8pR0
Imurcwvx6lw6PSTAsh53vdGfgoDcHXBd5DlV0xOCjO3IOdImfnEhKnTVkONz/g8791/sYFjAbP/3
DsbN9yn+Wv7WwZBP+2lz160/dF04Np093XGEjpf9zw6Goft/6Lbl0kVguuqaztXmbrnySbpweZYr
mwvwpX/2MGhvmD6EW5C6TAUN4f07PQzPh8H7KzhX9306IbaHgNs2MAGI31oYdSIwqEICuiA1XIc1
ERorq+qRNWfTJfHIVlypjmhk+pCLHJ96W+SCIddy8s7itt7Wkf1V5JG2tZjBjRic2wj3tlrI4NFT
YHr4jfP5LTdw/VoVnTZEnMR9qNXC8wc0a3JvH1D7UGtqkXLnJTCS6EHl31bW3sqq7+u8R9ErDbtq
YbQtnCK1WpEbdYzzb7QS/3TzKkuv+5f9Xm32gHm3s6FJrBmOBmXsVZbvUtnY1Wq3CLzguTtvVCdc
QT6ujfEr88M3EE4E83J470tKC7Alzb/XhY0BbN8L+3zt/Kumv7ICo47TdkvcXtSuKrCnNQGo5HEN
jK+k7Y2lo/r5Q1kSN9c2u2CQ/huh/Ddq1e3N8ZhOj3aFJ31ltXN9qgWwMLVQm4kUQBix9qPRvH48
w+ztJH10oPiuJdPZRYSZwenF5Yaotxq+dfl8r/XWyNgDYl3r5zdd1N81iS7RccPeAzezcjUcNU0f
d1g+hucAaL0RNPrB8PLnHoQ5o4jmdjSQVc9uvdWrJLyPqFt3zXkhoPqMUbI59zmE9MEwPjPT3bqW
RiDlKIYdVCnIwynW0nIk5wsTRpK15TGU7hP13SBrecnojQfLDfWxV/X9hcsS79KWekt3L0rgcwbx
ffCaSBqk1TOLNXP07x3Uz60TxD1tanrMag06159r131WNaLAuG6rx1w3r89T+3QfczGjdeR9c19B
5f35gv/Hy/x+WL1saEbkzKjV9+MpUYvIGa7vCVqPP+66fX2/f39fI3llaUEEp3quWuQNHvLr5nUf
GavLXrP9Xenu1N7rx/L+EVy3fzusNqeCRpXeU0RVm9FoVPuGllkmfy6xRPOoRfHXJroDEDnXbXW4
KRJYmOo56sj7g67PFPGynzvE9wgYEHL+zcv+tu/69tUswUG/HVab18dc/5qiq0k8QcWwUQ9RB/7u
cdfX05gN7JrUv1x3XZ963Xf9v133pa151zDH4gyXnwkN7pcSHtYOW0950iQ7rGrLRkfcDdGpMbWe
CJvfVk3JBNPm8C7pDWNnOjW9B90g49bRQry+8jWur/bbpnqt1E1hhagjPj82oHDyzecgEQcUke/v
93fPU/ven6xeR/0h769w3VZr6pG/7SvziYCHRi+PIzUcuCNvYjsySz91DlQEOjET8CG5HWdQT1AH
/eOqPWNCzDJ5Gf39UNUfGGwh80ftJGm8dAVk3ygG4LpqJTNK8QcbdUv45UGheqg6htifNv5fD1Wb
vSOM3ZzalIl/8jeVd04tWsx7KLVAb+yWuX1Q+672OrudSuZB8nnqiIJ3XjevLzPG/Z8PiZA5rPzC
BDooPx1wV0h35Jpa2KU/rGuIiOtfDnQEmsYImVa9ZCVxhf518Xf7upTrLurxXv5HFadRrZnyd6rW
3rGN6khIyEUlBmM/oVKkMO4IeAueR2uyiG9/f/D789Re7Z2GtZBsDQv/kEj6i1r0Q8BfX4Ug0iO3
Pjny5qYWsOe4KMpNdcDAJputqvKD3kzDUZckErUwXR2OWpGY3tYmd36SHxUxATIOAEFxqGNPQmER
r4RBmQlnH8ZLrASnUUqQrgu1LyrtL4AkiRqPzeWk7DCD9MTQsieLHTb0bxzUBETzQAvsOPeefRrl
wphgzDq9c4r0fNSJhzabXSiWxyYocVslJZAA+e2r73eWX3IWLJwwamevzh28DvkpOy8Z1b91YJkN
V2+nWgfdiAtSfRLqgwmEdxAGrcVg0cUJQKA4qbXIbv5cm50eb1dPyhM6Uxy/yhNqLhKAyQiwPL1T
MKOS8oTQk4031+3BnCi2TWIZn/ig4JagPSO2w3XXtt1YyxaGTLiNiYJeYW3stmTxlSsKL/4pwwe+
jT1aQ5OHxtMsFowQGi5kyYsTavR25atSV/u580pFVYcRMjLOq+jjr61yonSjtq/81V8epF5EbVOl
cnYmmvH391kYGYLuxXe0aNaTZ4w5SOBuWeRE8FesKe3CdVDB5oWN4hihfVSI03fOqRx5qbVW4VnI
F/jzmdfHdJoOuOW3hytAqtrXOHRUTUIeqXz9hJAuCrWmtt9xpcq5+7fHsafpq7L0ks1vj1GP/hf2
qYe8v4t6ShCP3/BlNtvr26k19V9Tf/EwocoXM7gHtak+LbX2d5vqP5pqe3t56ORd6LpQcMvrJq2G
8p11aXQBxKDJ4YSVt5ZS3c2uD1Rrk5txX7s+53r4/WVjct8Ov+10kYVwxZX3vusRtfZP9zmM4ddU
hHaOHtJzbzjT1aILJaHn91W1XdC3fn/Q74dbW7Jv//nxX17094f+sv2++strT+bEr04Dz6Je+n8c
Vw9d4hKrrPHtl/f4+9W/f6frH53OxjP9R6AW8sP45TWuD/nlJdSDft9WO395+vvxX16KlHfRQt1K
tNT8ZZH9tYnzaStqbT6oR1z3X5/gCh0v5pK9XXcFosMjaBMNs1ar6kifecb7WwC+BfFK4CUjVyTS
LBRIlM5lc0oT6bZXq2qnOpx1FbPh6yPVWoRjCj8qatzketjp5WRZHf/l5UxJBTaxuWCdV4Bg+Z7v
76S2k2Z5Xio/27V971MbkofV09XaL695/ZOuh/m6HzUDc4+RT6BDGvNV/Vau573aFKFjFIf334UD
NAEGgPwVqkfpOeBFUN+gRuTNflTI20iNgBTQ9rpA+Ret/aLX1+5UC25FvtGdkhJKo1qQxGYylJHb
+ZLa+lqt+t+b3o6pU0u9OgRWrvNyeIbQpTpdN/Npl0Bx8zxEYFJB3HrRG2MfKghSZOwhE8Iz/Y0O
KoIS2bwrw41tPIFtRX/fDx9d5OTnuJ3pjhviLZqFv33X2PMyNPz8Dl0TWt9fQaDXGf4SN3D6Q24z
Wl8kmLLRL6QhA1wZp+5Y3Mydzl2nNUZ6clswVTkvQMpWtj2dW9HtdEIzT5w7RpOjfnOIL0CdnUDk
vM5dVSlCzWLzyR63NcknoPxRw/+nYPevFewc439lUt6CCo3+a/0Zb0Jc/GPcFZJhnvpTdmz/IWQ4
lYBM6ZoSOPlX0c4TlN8M6ni6IRzhCYvK3J/CY8v5gxPTIB2PWGyTp/Gsn0U76w8eanhk9vi2bmCI
/XeKdpbxP4PYDGFaFvp5x/QM3XLJ+Po1iA3zVp2jEE4O8EIEyMfqxfbmYK9jMywqswfI6kYPIYEx
BXXyvd4BHrIq3XokuLDCjbhgSsmrdToWziO1N3+7tGaxI5uquIwzcoxxEfb9EBDNWQ33Th/uQiqE
T6XWeCuy1/NL21fVB6u58Y10ncb68hb0RbEhqKm+NbuigqiItSdMWnxVseE+1P6CZtAO8ic37Tdp
6IRrqGPWo2dq864zDfNsl7F/doau3xmUIDdmRM2/mnIQ7nM7fe187Sby4GqkuZOdReFkh2UKcspH
8/hRx4MYUCj/FHvVSqs7e1s1WbdnBlF+gMiIJSgi/tfK5LUm7F8mBlAgB+fqpu+W7qXNaXqVCDk2
lUfqA+Anoh5ADOR2ts9yCBfMy27n5WEOInEcvPqz7/oYH9FLwjRDPBbb3iVxlmjfYLQdwW2WnXEL
U+mDTyeNLPYISE0+XPz8T6MFKIaAD+tV7xoEOtinEn95Lp2ctEeb7jIV5O/a6G1hDIijjhsfulxN
3zGb8FOjVooQJxTL+Ning791zafRJTgyxGdU6Ea70wQeda284PHyX/Vz8qDTcL8P++ljgKF1l0+U
qeY8Gddz02NH36djOOxaaDy0alGXToNxL6bhsWgGLHR9MtFMyaI9gPHFdC6al9mrKgXPX5IhQ2cn
P8ydZ55aF/Z9D5n3NaAvRAmmuNe8hvZEbZTMB7/xO8Ikk+TiAO1Kv0PlnW2Qmj63+G6ardsyB4va
O8+EQOfaQXX0ESoC0zanfWV2087my9l1frQXOmQHeLKkWk01EaoJhcIin7ONRkPqQDR4RKPUjs7G
qP0oW/1LpZEGN4e19aAz2RsCC01T4V8wTVbHiRfFf0aPtNOd8EQWPUECMWkf9NG0nRYk/r5zPLIY
Bt8Cwl94K3/IW+Zc2VtDLM+lkgt36fAtDSSS4zw76yn4tJRwVkrkJwRfJfbyRyLhzRuPfNwb7A1A
0zORwt9KntIYOx1n1skL0ISOCfAfEST3MZHuTu05D5M1zysDP+3akWX5Jm966uUFKCM9prtWtwQW
o/G7T8I83+REa4N/1/n6UeFpZexuIshFAGLn12I2tc3AR752geLtk0B+pyPN1oBynplbFPtnwr3d
HlpElfSr53EqCDVuoi840LJjUxMjYzsdXtwESrneeLIXvkcJ2xzm5RE13bmuK/fe1XNm6ob8789m
tCqssjlMeOQ2Ha7XPXo6nxTwLt6UhSM2rVGl23lIvXM8ph/0SDT3fmk+OWF6igPLujFD7zXSgvKM
kxDjAZlMgxOWH3M4kW7TFuuCK/ANv50PdhfGXLmQohjZ8gA1dD7i1uDkjuliBlW0I/kt2kZFmTGx
J7GlR027SZLIpfsKnkaXcB0ARfzQBJeJpgSTM2aTeWvFsYKeIdQu3oSgDV9ikjjpNRr4F7LIt52A
L1KaCUk+DeHwsDe2WJ+wNHkxOlofFfxUoCAVJYq+koTBcSLxZfE/ej72t6Vw8Y3a+SeDgnvpiGBX
e1r5KQZCOBMD1tdWdRMi6sCEPU2PVWxIZ18VXdwZ/DsyKwQQHrJq5K8Obr+8x/3bmA8i1e9wlRZ3
3ug+LEuqrZtSyjiJg7mtaaIQgOV+GYdoi3/3GFbJazgiYfHyytsWmxKaynEmJ1fWheLj4LrtpgXS
iCQgxocZwSWNTS05JJX2xU7KEf+8eQdraCciq79xdEe6VJpyy32ovDgNQqm5/6DPXPmN77BQzLuK
s38b6dhWWt9GySYrAeE09Cjvgb6EeGaRD4jghHhwLWr3M9IK/9UK5uBWNMapSelGTFUwHvpE67Cw
Yltzcg3HNxUwpAnJLnd1wg3gH7wl9ijuaCe8zLp1zlFqvpRk3pkoIUCpehvTSIgX6/ofSez3O7LC
+lXaltHFxuDKqI6AsTwV87n20o9ZzMAynrSzF0QbBq0pML2v1RDc9ZHpvWCF+Zi7/bmqXKKnZHYR
Aql2ZUa9uYYOCMYod7nTYlq9NaP8FM7oQpdxflv04m2GKIW9IY/Q1tb+MbQLfx2GM26OuIsPPmc8
+Vp+Q8rcEeLlN0Aj/msd1vZh0cN7AOuQE1IvekrmFNf8HD8SGVbvi4Z/pDLd5JG1yZE9b8gjGc6i
NUmQrIuPQE/r9ZjmVIvTaFgPHqiNadFIPwcQuXMadFoO+avtYpfAKMFTFm0+7R2j9O88azjoOK52
LikoUHZs/eLXVbcqtc7be4szbnGgLMew0EcZhWlgZCigKWq+uCHo5c00ZNieY75g+5gQ3hj3i0T6
NDRNH5GWiHAcdw664VMXEJ0GScbec6dG2Jlp/gZZ4w9znj/nfWq8zsZZHwr/dc7GRwZGkPXAg9Zz
629F2r6Eg4+qqaPLcFlqDbmx9zkSM2ZKbfxYYU40LH/j1DJRxa/SG1MY5/cbiQvDMfI87oqJS4EP
zsWhabkn9j2awSzvjE3aYNqJBHgbPwM2sZifzVq3H9JRN46ZXlsXM7XiXVJzp44EAnjRFsAUu16R
Qcpn7IwUyDxu670plQslMsYM2d+5MS0s9HkIsCOdT3qQeQd+7qsiGL862SP1v+BcT0Gy7wwvWTV1
ajymWbhxu8E/WzXdsxHcbWuDgnOtu7AX+iOOLPzz4VlAzm9mKgBV2qEKL7XzMAXLzoicFqlL1T60
fnD2uQBdUPn0EnUJ87RpnQtNxxNkx26dVMjoAPZ/r5eaUQG+pnU/PtSYdbdV2E6PoY7apdXs58bo
cF06+rpAg7PzunAPiqO75MlbZunF0evmbw027G3hA0yNOriasZfcTAvqfpR8FX9PGjLZg3i2Grws
2PM9o0AP8zfmV+CtdWJ2xtBbO6mp38YZ535ZNcUhmid9xzdtbb3wk+fjkCGzrm+hn2ghVJTEwCvt
b4bS6+8Gp2fwmIwXJBso3EZkLm1ji43waowLgxldHLv8jso9IIwFiGeEpLMVgoyq0WvuLU37MJaR
bFo+da5WPtHqlMOIVC8dwusek7wwdnpdp5sxhfFIyikSzXDSFhTP6Vc3YdghzBZdVOXeAEqONyQB
wiFcYFO5/qfCftQiMd6h1PpsI03b58tB92qER0bSPhims5q6DkRElu3QSRkXHV+MyIpzNsw/LMRM
ly5AlV2ECzcFN7bwxHThKily/NpGRZ5iMG8Lo4oYrSXdPf4HsN4jEWFJf8+YNb/kfIprx52WlRDY
3aHvEYqqwXAYrNDYZa7zmpstLrV00Q95aS/U/zDKTIPenVM7W+OuxW5Caulh9uYXQdLP3jKDZ1dr
4kNX6/HeTsa7iLHbqmhIwftvxs5kuW2lzbavUlHjQgSaRAIY1IQkSJAURYmy1U0QtmWj75Honv4u
8NyI88e5FX/dicKyLVukyMyv2XvtWoUoYXnP93xH0tS+pQrqj9u+O+g/KYNqwpGutcCtH5GwiR/i
mJGIo1LAShngRThu+sk2T9VaYTepNHYUMqhAyUQj4GeYboWoX2My6DNlAwYaCu7OerllRrnRk3i+
VAmYmGianqoIF52VGEfcJdZRmzyfDGNsbBpFeDtWnT90mb6P8/KrLLlyQ81KHuA7sdGY62oDrUs8
9isUQE5yOdB1oSvSLIyMsQb4010t6OuN0mXDW9Gm4ngvhvh+WVBMrj/09UuXqHrtAszrEjG+Hxfv
wckA3eKqTA6tWeNXQOmWGEm6J57wGTxGeuHPT7kEIiyzChJoRvx2Yi+tj9rQ2pRibgihpSgbnRHZ
RszsMpRwkuo+9c76WHwygsG/rZX5Q6PS5jiUerlztFUXiT6spCfyPQdcoiub2fdMzyIBM03xSmd+
2uDESKbcfmktwnxlhZhM57b02a75sHqr8WYB6ntsgWvd/xDcTsy3BeS3IIWmDDGXeHZxizyN9y7H
Me6z/ljB9UNtVatNQ7G9VzZrgcRsCBNavKNmUfiqhJpaa8EkJ0WF1ptXZaOJ5BBbZsAW7lJ62Gv5
l5HCQulxZ7f0K/U5mFRYNn3ARtqkKorpj+Piz+887tS8z34JU+cNadXDxqmhFKeIJbelkJidoBHC
uIFJ4nnoUbnu2Z5prFu84UgKE/rTrjcfq9pAhg1bMAwsDaMEN2azy6P0PSUhwA87N+eK5RjgR+d3
+Wsqm+Xagbfa4Ttsj32TbZc4SumgxjGQrSF2phk9Qmcovxl1SRotFXA1eEFEwYgon7M+nKf4LKbp
BVTocKh63T3koTXQXHHTTTQsel47AQ7fb0sHujaB7ba3HQn0z5swML7UEtwHOG5O0UzhEm3lSlcI
24OjaSSup/MbmDwDLgMWhRwnCOsRXpatWW2MkWgZBNWXeq7fEqS7vPxKhWTSSs51Oa9E5mU7CPDY
yCnl3u0mjCYLiLcGs6QiSHwzeDLZZWrp9mDsLtiBy5M9VrxRQjQEuUyjk5iyMyKO5mg09pfhtoM/
hVi8qhV8Uya4saYoROzTdNZuHqqMH9Lu3nAnMOlYexUv80xKAAO0PxX1iz+kMZSmaPg129Ba8pzM
1Ea4D+QGQVrrBA+uADqkZOI96CNvNYDqkKdnMhHbBtJ8neG1zTLUlFVcWPvZRJgdt27QdXUZCMOL
dwl4hABHHoWdIfG7JdVFI5VVOlQrIsH5YQiFGLazfyW4KkO9qXxzjPBlhH0byIMHIvsQZ1z3Pef2
HhPyD2nPv7oFPbmVBEs3eZd6wGdRlaV3aULtSMRXFyDYtnbKscAqmZPkZziP57nuaMt7DuEaKVVp
LuFlCodPOlf+Qg7JdHH7N8yJ8libdv/UVk/AiA7c4kRJcx8dgDS6u6bmeWFodSA5FhOn97CM5PX2
+F4YahLaq7eZsdNR65I8v/x2sVDvpgaq5AQftUxn9yE3NeObjKT1kBAXcEicutlm9KbcHuUNXNbR
ss3+iqah2gx9FB+kSzqtW3THtnycKlM8wJbMj0kZds0W4Ca7GqdzN90M73bNm1+llQSPhynMEJFP
VOpgcWe7NB71vgbsCRqwiMPXmChJpUNNilJP7QzysM9IfbCTLA+LVxygsGWPdAT9QXl40+s80glO
WBCrzy7+XsvUt8Z6BU6tqT8QV/UdhuP0gN1+GuYsWOYW/2o/n4ucnO807L6RB110Vr91Ys++0Hcc
UlwbT/2k3+pcW+c5r9lE0aUTe3NUUYjDFUWV78VGvvPSrHkDH04o6LDlulwOTWgr0HIYJJPWRNpP
m1mU8UjUl/tsFJ3xVLmfQwc3UR+rp9oo9kbXewT0FfZO4zo4Ek62ZsOdxVJqAQDBcVuYctpnNUMq
R2iEEo7JcTYuinb4gvz/Pe+17hVZAAOD8mdPMtiLyJN3IkmLcxTGn/cbKyWWJOxKx0dWXe6rRfs+
MIhZDNm+xBnni9Val4wN5iZW/XDgkMOiCps2qp+tqM8JxLHiHY6A0fJ4bO2M9jkqDkUymFfk/FgE
uzA6VLzI+/2ow5SG4BoAiTRWON6GRkQPPI0XNXf1I65LJviapdM1EyXgpWN/sNACHJP54EzUe9Fo
zMEY4sPC4OtumtRk1mREf+TizE95LgPd0rrbRAloIq+1Vf2Rop0GJ8zsyMqivTvlzKZEdcZH8icV
rX7BC+PbYNk2ghHvMTUQhHiTyRCj0+NH6QtPweiccIVIUNdhc8DughUiWbJzMuHTR0bc76OpgQJW
VVqAcfOlgk91WMjhOw5FG4DtKw9D7IUMEdNqJ+Y4ueRQbw71ukyIcKhtvUmIn4ocyEYca3vs3o0O
VovBVHPDSX4FAREHeRpS4ndEZVWad9GrLxdq0zQBzm+73t3FuvcRazxbLvMZvHuMAiJut6euIO95
yZKNpehmqGzGp+bTFUuFra1t4NOUJyxs1UNRaPYN+P0OXuVbPPTWZ6S9h6GmzollE5Uiw6M0kUKn
br4Ga4xX2Ykjg1wE3Fi4gxzO8oZbXNuBZ2IYU+jPWgr5s06cAWHgQBjgyDTXcrOXEi+Wt5SoBex6
8oeQ12y1DmutsbvZScswE8YENW3skMdrlttKlBwWevnaZc+TJBkhtQmltOIRQoNTXoWAa6PGb0mU
OVcxHiNm6A8Ag0BCj2GAyqbYdthVKL7x1i5Sw+5aQIAqXJcMFJP85QL0L1iFXJ2mENFCNGa44KNI
CxKN2rrE/ArUM3S39TCSA9B30R77tbG5TywGbBvgIJzioCWIOqocM/MQacUeqGsGE7nyDg5v9aVi
Vu4U8RMGnFtl0Y3j/3pUkxpeWT4uR+7nx1G4vwY0PC9ZangvtWBCMDGbcMXTKLV5C2TaW0fOkEEK
CVkNM6Tmhs1LDB9eo7i7jFH21hFjf+K4TGACNN4z85FtNVUZgvGpwAoqG8b6+DOIyA5KMG4aC4LT
bMzRRrMKnPZNcXBH88Nkao4wSfrERiVv0sGrlbWvjf1rGHD73ZELGFn+yMwD0rWOP9yIyjmevKMj
M7hVdfN4x3kxustBLlcvEhfkgeprOuazeKTUiY6RnsWBF2NyjIeqewhzDTVMhQc9bEx5xF7mbZUy
TjbpSMyC29Xblbage5C7OyX1EXdFarKL6Fbufk1m1FhjgoGS+zQVa7yLVv5wNYgdSxYdiDg5cePM
lMMcyXclUz85c5C34IcJ3wY+xlAhcsZDGjmPjt50JwIO8H1bmy5lbJzlNw2qtpV508lYP+hfq2CE
mK05uAsi+sR+0Rmh7Psw/NQa1rGi4phUmPgp7nE+41/aa/wlrUz1NSUqmAtX37YNEUHdoF+pQICu
riIkpxPgHJXWbtHJVLgS8dT1XF9Oh8EaWba5SVJAiYtUVxVRVU+gtu3UmxkbJf5kVeNJRdFIjBjT
bZ42ZrctCPM2fqKt2LUN/iqrEI+Yyu29nsrHjryPw7g0zyI0aXhzVsEaKl3//n1mg1x4vDY9dg4H
UCfHWPOq746qLqlASYiJAQY7US6U1ByuFStaI7GrXaSTHvHrrk66K7bSmRzyYoZWs6ap3T9ElOtZ
BXR4bhgOjmPW+QVc6xpZCDadt6rNv+qKVEJsvA9FJ+Htr3woy87/OJVafBWpjrbYdZjTlBDZetDT
2ewcxqn5NeEG71gcVVr2kLbexxK+30OjzcURAambG/ueObh+IE8U31Q8m7DS2UnrGqhLRmBqJ1ax
2/0DI19Y7exfdpoHyRY0YnYI1fCQrXq0eTJHv4rHn33soewysxeHOmhLuYebfV73EqI6Ct0F6FyA
q48GOkLD4CddZrdyBu8pk5JsCuhaq0iM6WC1Rw2FBKAoHmZ3slDkb60JfVQ5+xlNFojKbITISYWB
x+knLuavSiwHIuO+LWn+O8Q2T/wS2WsLiwxuSclrhRBcxHGGFcXEsuivIVKekylAhgFS+7RjhpS1
R+TQkB+gvTx1kwstvV4jYk2DwU2hnWZ9UnDepo6xGz+IpvwOikHslK53fwn+3OmJVy5XYGVf7uo+
UkYgD3UhbE1sLEZaLwfmE7x4ouh1EIP5HTwOMOvMCWwOgaPTOGof1VW4X+r5u5dbBFKtO5IFUdDZ
Ktf/6/HBSGZAj67KPrCV7lKN6sN2OnzFhv0NDqW517HknfRyfjXHSfp6gpN3wgLBGiM6ZBoEDVtF
4n2WZkz3COgtFDtrTd9iYjXr25r1Cb0M7loRQwzH3xP5hj0Vvqoia4ML6S7P+0uo18H6odW8/fW6
RBHMCWqRRow4ALjepZ3xAXtfdv/aJvFNm+MQO3Pzw8E5wOTCU5uylFe3wPK1qOzPpM874ZEnLTWN
U9gjHsIU7pGxsLbBbYlRLgt79jrCCurSMU8aXxybeOxEx89Ylr2zXsZbi7z2YORFiVOAGeJeKvr2
X5QpnrR8rwNHn2jiYczFjYnjX6pDgKs/XLP+1JOBN295HjIKYPkydU9LNH0KEqs2mlPT4IzDu1bW
b7CC48fCkArKxIPewZwe1NpUmyCGuxdA2+QzMJaB4Az3cQf5DTgs4TYhsyCpFPhl1W7ABX/PkFyE
mvsdF8VwcmLDH1cmm71mVExI8IJx0bbF9Bg1jXVku6FO97yN+Q5JJCLCOCgq3oUJWdMc4pKJNkvm
rewTAmceRoCGfkOY0Maeq2c4/3gG2SQVO9ssPBhRAC6KbB8vUcTsDmBtlUQ3YP5MI0pDbe8xBOgV
gTcNc/ISMX6ifIEX6HHtRPB6drE1sDpeAYuMNPSTg7cZc2WBm3/6uvOygbrE8H/JT+P8KXn0cbSr
Z6s4tosI4tb2DhENEV6FMbBmRNTQCANyCtHDrBlxeipOqqknpmimFjiatSU0cC8xegXDyL1dNw1t
kuV9Yb7pfDNaqJkLE02jw+iL+QDEypSm0vMuiXTeKYij3RQ213sUi6pd5GyTjamtjfSVodQhN50/
2EzQYqR4UOwZTvGdr88OJfK7Sm+olEb0pHVTIGDWH4ZQkLxVrORuRYaVVeGlgUxYNJTVk4OyRU7T
W2F4eDrc+bVevyyMOi68hp9Opz1TISgmzOFV5/z5W25br2e7WD0rZCY8NXp8nsyYxxdW4OJXZwvQ
jZcG0ek+Ci0KYijsO6hUPmddQ69i0heCPKzYUK/fbRPyvMfRwlu7LK6oFpptEVL0VSp61CE1hF50
qoW61v2SHWS2JnNU8w93rHHYs0cDeU/TvN7S63d+/9WY/xiS0Nw4ONe3AJneWWBiJSyL1+kZbw6i
TqTINej3mcK3ppxhPEvouFl2h7xptwikN2nh3Liv0MD2zQ20METcPCKmT1csAQwYqgsQYW8yoE2n
w5vpFD9UJNfIiXHZkkjCQzAJDjE866e3Vic2NlCOZ6tkqeYKb0c2g3vKsDMRqj6UxxZduzAN66CM
8dW2uTM4zkGEhBnzeA8scpuLYlPUjfBz1023NsTeXe6FXF05mJ6YYPFTbph/GmHDuWCOuaJ97/c2
Ayx11Loflq59w+p1hS0T+a4VnqNIBo0hbh06nIPTOeG27rOFaRlbBGeYr6rLpwNYikmXLCdrecAl
/ToPacTLu33M+ulMUoZ9Fnrsz1YrblZbNGwksIIVcnrgJ9kjBBi/RcN4pbJ9pltzd67dtn7hSW0L
M+2PDT18Q6+8w/1mE2ycv7m8kxqFnT8c5gtJfUH/RpaHeVy62dmCL+cnFw2lL/TfoDSonipo+Jx0
4YEMvNQfw/ClpQXcZG7XXpmIEn9My9K5QYh2b+Pl9YTKezrkOfZNVHH5znJI0su+NSnsqzKOnzkn
QsaKjDFsNtuw9Y2aqJXCAJmnVkxOlwkkhA6UnqgqnqpCx/QstUNLuiys9S4PIgMwBhM7sTUBJ6jC
1o+62+3LqGNcULgfSe5mR92giHHmK6EY3blNAKqUKG5UMl77CBEAhUneqh9hWv7U+RFvpDvPW9tQ
0G1a9s/j0HyW0vzU4DVZvX3Wa0vb6OnP0kDCUs09agGE3MfJxv1Fw95tSzrrbZnHW224VRjR6HgM
bkko7jopHLi3fO5HAM3ZpHEZ4Dmjcn71RjEHhvrSDS3oDDM8WjVamCbflp5hPxGdlu96J2sPBhyf
TdSk3xwWtkE3qyAbQuM02r/DKtTYtEVHm15y20qIXl71p63C/N0rGa90xdHs4uwT9rdHggqYcli+
ohT7xbJ/ezXZDmkHuK3Hyh4W4TkBfLuRy0Sae1IfLWhbPg8g2uuSAZkghoThsrljAUr2Gh7DjZj0
CV+ZfOVFsBULA6G4q036I4QBUQqSgs186BXXZMyjwISEPCDd0QipnTMAhclqA2fqrEc/LArWdZ3y
S+KE3+l8MqYOoKOILPceFP0QKkaNOgA8LRp5gxdHz5YjGyIDX9s8RkyaXlqE90ckWPCUM2hAoASe
IocAnoxsKs/4YnxvP7nKKWilLv1i9LshquEqJIzrVMfQPc+vBg22XUi566IIkNqQBm5V21ta6fdC
Hetc/wpbjBSRNaWHxPPQJOkV8Di7PIQMhjitqFKwCeTLxcX7F3qkJTjLfJ4mbAnCmaEcthBBADAF
lkA2ZopqV7UhUREuua+97fSBaTm/h8tCBgXzv7YAojQLYWwrmbIsJz3F11mgkUAmPs32m+VYLYQG
NArJlIp1f4XyB/WHr3cSChRDrspC5pKVz4gr3L2T5S0LZSQMhRtkQuM6ynyGj3RQ9gKXrppo4xVL
x34e2TfCgclKcSa3gm4NhQ7IBEI5ojPxge/OJHcFQtwNp6DTQFaipo7pOkwgdBaHhobtghjX4ics
9nmjr9+YXXvFppnnB7MMRZB0TQNcyPxymQc3JL3ZU+lHcfYtrxvjPFf4UxqN/m7I4IZoFMlccw6S
GeRgLdwy6FFpq3bw0G90eVzSet5s62TxDQHuKVHzUeTogNrO8G1t3MTFWG6J1HjGgpHurGT46bT2
y9JDpWLMv6vr9EgShGsVDE1ZGzF33AIJPuoAvVxw+KeqM30561nQq9JDKWPu03Bke2iD6hBWt0d+
y67TGG9aG8F459VRZzaZrzKHMF4fUqEZh9Aoj/YEoxCdZbYj9WzeRJ3xi9UvrIIacEaXgrpbyB3U
0xTqw40OpyXGedmiMSEmwF0+mwTkXxU2PUOv6V1Wl4iMCPY34mc+QtdwR0ffq4T3eVENH4h/inVH
F+Ib9YgUJRQsbwvf5UuIipluUP4Uld6EDGn9V0YJj76p4K0IVE59lTuMgo6ppdXPsiifUsLlT+xv
5E6E859Kj6fAKuUFJCBgNsU6gl4VomrMxZtVYm9G8TUbm00Y9iJQyPOKfHiIStfYWNDscSIJ4rPq
cadrFYtm9ha7iCCTlkHKph4LP9Kij9Z8Lvty+V4XwA8SX4yU1qNpGvskreptRyIf00kQ3LMz6uSE
eQ/oxqwdO/HJL6DJDKV8L/MZOGgHPV2fkEanNPe2CdagS9juFuuroXPWJBNza0NXasd+8XU9/aYI
lXRZH0ElYr6CTNQ1CDoK0+85OsQ9Eg3adF4fiMis7tmK3fjMmuoyIjzE/iqTvWcaZ1eGb7FXhTvV
O/s0mpKzFGjcCzsO1ik+qToIY1RkbSFsYMIhPMJgY1TMY8X5EGc+uqynps6voUOGmGHwsnFFGyLu
azTCcpNT0Y7xY1vPH+njpMQvIupYCNTl97onk1EfvM8Eyto+9kiIiXMIK4uxjiGLM+Guhl8OPe8J
1GADWAhswJGVwjMhdJ1Zl8m97LEKo55PXgHqphQeJrFTEXNO3cYlV67vxIkamrMPU8fdv90Av+nP
tfzuOk6/Alrqk7PmHt4//PUpRLeNnIXc2QleH21uAMDgVSPpKMKtvQ4W7h/uadF/f/r/8XsFXrAN
wVu3xcvF7h5gfc+uHlLdIY6PPhOTl7F3W/dFpyXMKlL+VEu8x0obv/PY77+608bvv/r7wz9+7/7p
31/xP32ZEBPNQmITHSeMjJOmwbbdtfE19lLXjwxAqXrVo8ybw2WnAf3NYnI9y7j9LkbxFa25d0ma
jD6Bec5GNO65dGOmI1Iv9wI5MhBW8SXgA296MCfUSmiI6pNrDgwEZ9auqmdaOA7pA6+8A0esuYdA
jl7Fi6frqMHoiguxK0k8xD/Ws6lkzAHvhbtJJeeIP59jdMfoWLZqCRi2hZ+fBlSwi8j/cGZOmMc5
5lQ32wCt+oMtyGgwjR9RahH2HnYEIo9MkYyUU9ICBktPyPCdHLLQ/HA5Oo6h3JWT9UmI09Mchc7B
oYVfl9iaGn+atTSgOffwmVmCSoe50DwSoRFfWy+1mBmCqxwGFEWmJMBzrShlqL2q4o+OL/9lND56
Y/4txyTe4Sf7HjXAUzJrPlhdX5+qLEs3akJXs7SEwbTuIauVAGlKZz9O1dcypxdqF65BvXtFD81c
euEomN38kXLBd+mINrHhgHM11K0g0XjQbqiIrB0P6vvYShCQScLf0NutaSa/OgYUm3RO4L14QxGY
rfuNeEWLtxqoIwNUwJZ++WotxYerxpepoHDQiUfmreDlaHqAnYkoOpPoZR2SZbFPltXYp2E1TorK
/YZDRFHz0tFNxQQ8NXPgM02zu5/a9jFXpJA3nqNIcpEji+EvolhC1u38g9Vq9aymlEHWc8QEtnFg
D1TT1WRXveHQhPSTc9EAuydLYq48CIhT8bzM6iX23I71ujlA7yUMQzMm5yQLqC/uXDR+Z5fimLJu
yRLGqaOXH2AcSb47ZulFMa+J5hwonnl0Yy8/z2Tp9VkxAlqixxuqOmN/QGxXREiX71U8F0ZUmGfh
LG80ipulx/8TeWMc1GF7qusMzTc5e/fHT1CkBclqp09wTcPyZC6zpPMu3hxCaO3JekpHdG/xqwhR
Abk6Fp+Q9SI6fPsGQg4xAOOn+z/k2Q+W5DFpIyPnWBI4zcxgiFsZoNuYQTgyi4UJBkR5dkMiIYhk
J2MmaOJhCIaZqAxbn1lamWzVK5K9bI6zx7RMT/DG+X8HZvqYaiNHbgkUOjkkqTBYzEEMMSkk52RP
kfcBMf2qBESfwh2Jpakp3/IMPF9C4K7x1k92ubW88EdXGw9WKuGgOR9Lmb9P7YCmcaoCZww/rDAO
2WKn6mUgRlgHDXVScUFXw8pMWALJM6knnQrfjUbpe8dKGe4n80dW1zMbf+ZRA74wglvgnrh6rL9U
dvNbL0hIjLP0hhHL3ejgedIxP4ykmd/KmM2WWvJXx3W8i5ZTr9M++A4bKVbTbnotsjTQtTDea5WI
L2kvveNUJvrBK04KeMNDNZHFpMgptks4yCFGBzTe8dVQBu3MD2nmUOCXHyX6orlxbhOjnIiNY42o
Y9/N8XO+dlGjA+zLXNAtuGwe2DumOxZq39ycOccaYQcXkq1DVXs/U9wHqLkUBBA3n0/m+vLrbUb1
XsfTDmmwI9FKnWMTp3GE2WmrU5FuQ+qMQ1h2j3Ek2VvV6VtaA+D21uQR3BQNKGSyqLi3o4XTz+T8
MyTAtQgdsJJsHebJzzGvbLGnebQ0dsTxzy0bDyQ3eTBhLDWNf33wanI8R5O5QZ20l9IgItdgE+Fa
iILy5khWWHoKe1NnjVA/D4Z9JLp5xIXIB1UjULH1NfrKDV+nbJIbfAewSUhl961h+ir0ytm6HlLn
Ri1nSqYKwmYPV3QnzAj4IYUizgnyxRlYn+Tq/Bbrh6UCgmf3bBbvyBfDTF6Xmr9bdICgUmkqktbX
pqf9MpOsZLjK16AAoLFazzSpE8/muv12TMSrgDWZ8NIIvMZi5zm0Fxd900dds8GrEZqV4fTWrhvs
ys2ynT5mX8il4uNA8O116FC/O0owDEyA4YldsYTJEyLjfjtpApiGk4n92MmOW3NiD6CDLYWxrXaM
4+Lzov2ZmdfTSYiz7EgT8wh0wzRttL9dQPPb3IbGL0aDW8V6HxWLYl1HjGWPbnLNREPWE55MFBkl
dZm6FHz3rVdWt9Cxf4LcfgG3tXxoVXX2nHH6XVhEMz2N9hJ/tAU7bYxvCRucGnWyS+ooW7tXM55X
0PC4H1Im+DOWgQXmzNYz6+TdVN6HNdrt19y9OWC58lJ/inoh6ZZGeydK60+4xnkTv0VeeOumPtZ5
ekOC63cWXpSdQc4ZM+/wd7YIdNQ9YeoY/zZRtZSX2UEi2hqL9+KsEnCvat1PYzz2dffU6/ZNNgn0
sjbK4DK6e7dovjOjYnGVr24BmPAo437Y6ZOYkvhb2RqM0Un4TVjq887gZHOa9IeZt9HZDlFT9r1F
PE7HCMGOEJVkVfVSoZGrQ71DX9zptLPNbUQ2Kjxr+OX27shV4rXf6picZSrbjV3e5Kz6h9BY/GY2
IBwlRohWAGHX3NQRDhgDUxQ/Rxk7NUFSzGDN+bdn5Q9llB6qbBR/TKD8bovkm+Zd7pORJ8pTln1V
LvmwHIUKDnKbvuD5os/F0/TbjgJjAcm9UOHunGhR5yi2ccwo46m1kWpPLWtFR8oHU1WHuRrJA46B
zimYZCTfxoyAGbddXKk/98ilkS935SVqMrarKcPUodUBjufK+OhMED1JZjonZ11T3D8U9ISnjLyl
vr6UWVpfijaRvlszXf3rUwb5B1BuUGSpVWbYA09uH7/HMx6vwmXDo2rzlrqhvbO8AT1Vk9R+rjWr
TcTTtllMypNmO5x3U+bbUw8uIZT9sXe6d8dZMvIG1+e8ZnIjMkM8NJn23Vam5zMHKP0+/mMQnskV
Ob+yDhroUUGODwK1tM06mNAKIukSVI5dnSFyzReQVwTnDegBrHwkWWjOntyXUWZIiOwSuF2lEEh4
U75tS8PvRuSYmDcoiU3BLKnGNFNxGAdaUbq+G2r59l/AZE+M1aKq/A/Me08V+Kbuv//TXjFef/32
8YtP2dAIGz+jiW3QdDAPYlv8V8OgisM8qXvy3KXZYeJZOvMy9PopMXvvmadrT6hGcsqEBRyKuY0v
BZBHkqEoHktMKZRSiNnzOclRtKSvQ4eJuipy85RkiRYgXymKrSvhGI619X+tUFYem9uqdfJdVHcB
VN/0NFPCoxjI5bc+9wj98JRxtjJ0+JVh6gwSdAj6PdoWsw4/8tIaLx2hCkdTWdc6XKLL3x/couyC
PFLkiDXstQR10oACTid0eWG/1tV+rRs35Xjh//I0CmJl/vk0upaxPpuOC9nWXANhfv24JUxZ//s/
jf8aYwwRi9lHZHE4XyS/Gh+qTYdtZqVkoJFWwIRjSN6X93ru0Pw4ubVjjG/dUDvayEHyNWk3t27s
X7srCaJ7NAsYWESB/YVh9wtvXMw4Cjbu3GnHzCOVk5Hc05SlkiCSvPMrKX/lRguT2UjiZxMbIpKL
+DNvczRF01K8GslEAnMFQpQj2tki/wwfHUMdXTj+ZyShT72JT090zRGoJFoAZjGvrmB//u9fbhbe
2X8+T57lUgKaEpus4wDE+9fnqbRUWMXoAgKoxrupLAbIW92hHisebmrOlJJ2ukVx1J8HHSlrPOzJ
Q9EPo6WSI+Phx5AQZWLWiSmc8za4G9hSu2+IgoSZXbBv3H7ZdRFdXZ+sx/l7MSWPk15MuzBDy6iF
xYeWpsOLNoozGp5//9j4f//HByd5gBK5MIFu/3hwsKxVOSzI3uU9kJM9q70fKyv5jGtyJURUNbyV
+EGwvRJ7q+mmTa0l2k8XZm04VBTBbV4HIrVzvwSndmZ/OgCzV/r31rPHndMWjLp5WQFQIcKG0VV3
JZA2/5dfZXb86JhW/zirtARElfW/Bo5Iqc/lGzlv7d49IP6ZTrhyjcel6spdFOnOR1gXx0KwjSsn
/VXv04/EHJLvVDfqkOOACQQ0uVuOEHyDFgkh5jhLJOraG1Mf+YJVAmxpmgi/pecgh9aDKcveJJhz
eZTWDlKhcTbjp9Y1l00TGe4Llx5MBTYEY5PHD7UHbJdmlgMhxEvZpgQZdU35NnRy+D2w7ALS8Fmp
eUbjjhTUtG/9gI4hc+yGZLhevIBGYDwNVfvk0lATF4GRtGiQ8zlqkO/NVF2NdrF/c7QGTD/Ds5QT
hlpixze9cqNvaShyGFm2fMRmh+NCKwJMlwn3BDPIeM+93UJbxaIy7rul7j6wvSEc7468d/Hvjl7/
YKa4XMTAdTS29XvpSPBLiBTQYolTGttF0FvtfLB7pJhDagJAr3rLzykz4rAyPv79q9D6f08i23EM
27E8U9cd45/vMBY8iWbhyQ08BqaBjnTZYrR5cYa3fDCfEgdSmIha6TNMNM+5AdYkTrIoQEJPx+8S
T9KuO8dEN38WNnNewe7u4OjsyfXZZtM7z7uFIMqt2eEUUKuqfundjdN3xZqp4ttd6/pWReRsH8Yf
CNsQbTAd3Ypiueg9fzN3RzuAPPW/vPlWe/0/DhbUFLjepAUc09CNfxwsmt1oizKdOFicimzv2bwS
3UGcVK4lj5GtzsX/Ye+8liPHsiz7K/MDqAEucCHG2uoBrukk3anFC4xkMKC1xtfPApidjIyuyul+
H7MwD7ikO+S95+y9dibIcvKz+1w4yOQ7tb1nRnNSejjVY1W359rAYwnlm+6P9K8ULzHnYqWOTAbP
ctGh/vbTDuXgLISchjcN95+rKzgA/Sh64CAq1g49sbiqr009uBC53FOOjrfJ4M1x5qVcJyKVW6Ik
a/pf64l21v9jFWjmf930EAkM6Zj4Pag+kmL2l5Or1akFjmAI+J0oOljcvn3VVjr9MvFsWk1zM/lm
cFH64YdloN0wwuKJ+KV1ZfnDlnA0CnKpU7wk8anptLsEXBlxpUK/Ty2Y6SV0SZuLyFGWVffkhC8e
MoVz13fv5aCqe1GO+NwUQ33UI2uNIoUjrY7wq4z5qdHJ+gCJJYM8ecxovJ0AajwpfhOuQi+OYKVV
7Z1jAbDNivuWitC6TIc5CyY/J4XanypayJeDP77aat0hM023dTGiDpfmYz1G8tQIwzhxvnxOjFAl
v0BjNyWn7hb9kH4Ja+BalEQ/NX6KPaRXrlpcRavJNyRRKVNxqmnVrMkFvFq0JVgCDnXClL9TB8iX
YzndFlK7JbE0P7ZldavrDQlNCKJuUyaDhTOhOEYvuaPXelTyAs9Jk4U7u5W4KQCot5NDQGZJq6BX
QZyM9o3UyBZVTAJaApJlN72CIBWbol8YKNCtwr4UslYQLSF/GZCWbal//LDgvGxwU4Pyh9286tvE
OyepdqLikOwghFebwkZJXGewmkKm7xD80hJOtoX4TlPibSji7KyG7R7JKfK9kHm5N1HslhqRXzCe
o2OdMek3FYrmMrC9jVZqAuByzKngkcEV47+Eip4SBLuofpdaQeVrGpFyTd2Laun1bgoQoeCMZOzX
YnAsSFykesK8oZqCn2Uizug2rzQkW6eeVLy1gcPURpjjkg1fnaukJejVIpd8GCm4hKMW01ondS21
UFuMIfBzs8lvkmAgZ8LknYFnMlaf7EeUYq5uMe9DYWpepu1Ig6fwlIe/P6Fq4jcSLoM60xKWYWq2
oRmmA1j3L4dVQFwG+fSWsqObOqxmE+GJmAZvhaIbTP9k/OiYRN9mReStR61ONoVlgMkJtNcus3zo
CRTuFNJdrnLHGc61IoIDGJ9hlQbOvXTscF+BLNh2Vq/tdcKZofavSBdIr2ROLDGJKEj3yq529SBp
rh1PWTnSzpngnYcgDs5zu++GASneCk1YmzBD9evRnLdVEe3sjsDAtOl4n085hQS1hKuQHl+ZOeKH
Tvakd2OVvpJGSts81widcPI32uZUqu38qg2CAnU/+2MoNetaJE250s2wJuqvitxRw7qdjs1T2gvr
3McEreE2m3162zS4INmr/rDG+hA6qG815SzEO+WLbq/kdMsJLpwYRFxbjHC5kvT9HngI+hMzWvec
kDfkWNUoJU1JX8qb9rrpnxuipncKUzBac+MB7oVcLz54aR11k7IeWbDTPqViQ2ZG7zxio72KxxI6
hXGTTUAXGHjrF8GcQZ42VrnHPj8nzIKRN7BhuxOxLac4Y2iOMOkSHeZKW9K+MXpVIO2ReeQWKdC+
Sj65PYvaZiUE4mr0LvI+wnlD5ctO152HFjOKSTJw7Li8DtGDTGArgAdhxkMlGflR+uHECAOciHCg
yhNHYeFVXPbY//0x/B//Mz9/zd7qf/4H9z/ygsalHzS/3f3nfZ7y7z/m9/z5mr++459X4UcFMu1n
87ev2n3m12/pZ/37i/7yyfz1P77d+q15+8udzQLouWk/q/H2s0YKvnwLfsf8yv/uk//r87+J+Znn
XX/D5c5nzM/6Lc6b3yE/8xv/gPw44HpMcDyWIIRBSo74PyE/mmr8QzVM21GFtC3++yZzGzC7VRXM
iEElT5WqxVniD8iPIf+B0AoYD29jcsjM4H8C+dEsnbjUX8Y6Bokbhm5hQOIbgrjSZqr4r5Mow7GR
qgyWuNRdkahwB+cbRPg6oy594jRlka0ySyWVGeLVLYLP7/vLg41KwkGHTnS9ULTHCgntSlYXXWpo
B7SLwK6Saj7H9aPuSqMdpg2yb3Co1kzNrkiP2w6BgmALTupy0/c24JdQ75wDZamlUelXDOO/ENjL
fSm8oz6UcK99EqhLpvyoKW+zjn7qFKSP5ONB5tJvVT9R91l3TbLphFwtRGpAfdfrTjFayXUW0RnH
rf9ANPF9qvYtqZHpQSFzwQE4RE81LrYRTCBqVkhffcO+6aF+GF6ApnACaxJzJS8JxQINlLeMS4x9
o2np2gfbv8rxItEILj90TlK01qxzoTOBsOPbuvRvRrV5SiSJXEIygtCTaAMrgeCJFJuZEobCNaV3
WWY1BrLQ+UkUVgrwCy0l9dcmpNWfFc0VRJC1nfZXRkO2mjLJpzIdT6imbjQmiZJ00XXSpzcZwLVM
eMCM1FsTTcDWxsDqkGSuE3K0HnyyXQYwLfMHNkH9xHgEYSRqpCFDV5KSZB33sxFpzoRLwwJvicTG
RiKU4fbZbY7GgBwJYlcIfDMi/TJostdi1hvQxU5XsZl4XEumYxBWL4Vt3+OOv9PK6mzX1gNmtUcC
MUo8QxGRaiacJ4/1zrnMKm+EAv8M6URsEG42FMeeq8Q68MsfZYPsJtezH3g/BwjFtJC8DaZRSg39
R98jGdbJ/EhncXhMumW2QbFKQoLEpBAC4iy2uhoOGFA9N7bMQ6VSGKs1kki6THqb3Ch/CsGMa1Sn
aRe09C39G8cSp6TRPmXC1kqK+7RDptRkI3ryQP6kxb5Cr3iMGp+WjTUX5/uCawA/GjPS2mFS5I5W
y45XBa9hX9KusvJxW4lG31o5/peELLreeS8kqWxVX52y7LlXddR+9CpWxILQqJP5nfZEVbNED5c6
tBLMrdp5l/rgbOf9qVDzPSm2dB5H0lnVOliJKTmHySHrlRPlanoGKKUt8yQ68B/6JJmyhKizqBvT
JBt/TNpwnZj0HH1yslubtJMmxk7R0g7otPSmGkb8tmr8WGnek545102L/rFVR9SriqS1CotAKcQP
o1HPCnaSRqP5FWuYge1oL4nqBCUTkPtmIRQoQIj15o82r3E/p8JVOg+1RJXc2SqFKsmA2ZmGk25T
zyVnvFwLPcRD2K/K0oSnUxvnzFpii7xrmZT7FPtR6WQ9pJJ9pdf0lUYmKCK8quzmvo8JFEscIkYz
9mRTNGRgmAxBG5+aAzlS6ELIPO5XTRHtq7u+s9nIFsIAnC/9yDCGq/i6jU00+tK/aQYdIq56DCjM
slLVjNK7HWPRTYrxJ3/gJQ2NsxLA646r8B3v3EHtUnqi1Z1nRu8sh9Q5TPKnMJ6RjNTGhyLs4q3u
RZdh6TN1X3ew/joChWkOE+gsfTaUoHavGzjDBLlBKykhroywRzAQn2oNloBf/owawiSda2zq902l
3hKohHpQ45juIv3cBleEciIjSeobUw8fZ/K9UqPGKZv20Cu96ap5fxbZeGtRmuEqwe4VvXY6GBCM
Bj9ru2FED83I9ZWBwBn1zonYmYVEDsXk51OV154z4p62T3USfnraoOF77W+pTwR8yeZey/XWJYEX
Oy4MlU2AItKeuKQErXfXBd1Hree3atG9DgVfUp+ya0MgBW7wnPHL17ZlnAMnO/QRhXKrTd+UoXrQ
eoLFhPGQwzCujckGlOiWGr6+LlFvPS4CFswK0Bn3fU9IZhj9HPzsSALWVhFFg4eHq0lD02eFYBqg
2Brca+NqyB8iUAMiv2ZsjhlCzrbZ7EHl44VtRRvVQ18T6xgOU3NTee2unFbOhxlxrmgZNNvyYxqN
YYMvig8J6VLRBN1IUn/QOmQ24a/GNdyho59kswv0iVztT8ubERNEjgaT0QJ9sS490W2doT9aI3ia
Lp3OoQciS6025C2WfCfyd1Ok2iJ5C3ookP6tOg8P0+ZS1w9DnJ6N1MNyaiHIawu5qVoHkz8i3kZD
LZzdJF3yiZYEKQYKNacb3mx9UNf2kJ+7UluF89E1TOUWlNVsrws+J0mVvJfomKm8ILQlOwsGmq68
mjU16Lh2qNAjefF7IizjrF0xXrm2M++jy0CBg94ioWp6b4T/OAzhrW9TyOsilERgp/Yh5Uy3ttTn
zCNQGLwIXkJ7PAylDsgKhh5x55eDEp/HgOEE+U9MX/HpK946MPudKqdbjckZHlwiCcnuqMyBz42N
K1jDhO02WMsic1/0GsUR64kmQ7Ca93ZagNquttGV+NGIc1a8+MTEzjyG91SvbrA64K2MaJ8/Z4G6
t8bh05mzTVHIo/57wPFzB5bbR3PdvkRIa3aTTfrIpOMXBCKQY/4tfVK9ODUcyJPUahsh3JDf6Lm4
NabgCJErcDVCoARRiU5lnrGwItbnRXZ27+AFob3zZvSCNN4weiwmdkQVoTRKhWMNBHRtyYLzHS4z
5jtkCmY52YQT8+tMst901M8qr+nQFU2Bayfls+yJDISGE65oUODbh3B1yZBi1ecqVzf2EN2odn6W
7M3CuECaeNGZfGEUng/OkB4rZOts8ZdQ68JDNJk/ghhok0VFNeqVd4eWxaqQJxkFzqGP9asmQURV
l8lr00t1lxdMFGt918W9vVJVCCc9lrGdAUD+GEpB/CmmgCLM7k2qDGuELm+6Ed0TsQp5qCo/9ZEi
l10+6LHqEHbYw3RJkks6SsL1MNwPqv6QdxyuQWE/WkQPF/ZD2CFY1S3viVS+YCOD6kXYyYn4sWLt
59GtmXqfWUZuAYYNLkERKJeR4jWuhdDwVqEacr7pG1dPh3e9IPNI+Op1ob9PueYaJJZqDooE6yW9
pifHWADlAFV1zoipUd8Tt8O8LVWfyBXm/NWxJ3joubuat6i5/QSmzGTwY7kqOBaKmv0FCrYG4BPR
bbAYV/S77zS7+KD0pTvqay/tH3WApaSu+8u4toXrGPQjg5SY8PwBTxPysEA91xik3AjVlK2j1hXE
Pblqb2DHGATuM/9EV5buz6FVQ8ZHsf+S6DH6DP+tjKfrQI9uac1c47i5ApNILFWqHvUaUkSdUl6h
bVKDLqPxOzyOGZ60dCrvJlt/zRTzmEu0LiTH3rWJeZlr/MZ68MgwJV0x6s997j/JfAAEFAdU9XTO
u7QMOP2tlcy4p0qhuopJTZ/Y4HUWDs8ymjxOXsXZY2DNT8FpOkJEAFLIRSjwT7mkrjSkO0fsZYJg
QYP/RCHZT+G/qPb4EeGeVX2sKBVliC16B+Li5JERuWKkNhWGHEzDuC17754aVkNsoloQRRxeqc7c
bAyIMLO6m1xHihLVnODGILmdu7iu0/j8gZkTgwvgje7WvWkjeCUSWsesBJkE9uVTrM0SufIjq43b
SEGFSPrD22D3gIG7H7TWP8Vkzurb99DBNVeorKvAQ+ZDC5EuNUUAp9t1RkN+m9dC20h3o+wvmb8f
TSE9wnmqV0S/NuOOahvmO2rqRR2BxQutZxGlR68sfwYNl9hRS157YYMmtveomHz0zfGN1hbOCj0m
eW5K6KpZf6Wp8cnROszogfneJJgGMqvdTPF8wRtWXMfzdraL9tXsrUwPtokGa1RLLv/tHaK4dz2C
TIeBeccJFwAbqkQME7FqMP5H4otrYfjghHOrB9J1vJsePUaMjSBrUFDkiG3BksVrKy5vkPVgGqRI
tw/wUMvoYTCy+9H3ufyvCKjGNpLCDyA7Eg/orLdRIoATgpFyK6VbyoHaKMqLHHDMFFin3oNEiANq
TWoAGryBSVBNMqZNSJ5oL8u8vxOoeHGM5Pt2EmtbdT4Mf7yt9UTuq7Y8j732qBY2zaroUkFvw6HL
AWZTmMfg6CaQvqapT1e9Ig5dyDFF7ibKEe0mVuxdNYDtjqfwMsg4Q5XOo9AAreQ1xUM9xFGjWsap
0un5NNpjbAUb05YgODpCVft0H1npcfDuo96AHpTMo1oDPIwZcQEMqZgq4VWLpnUL2qVd6TlK8JFz
lOPQ7PBevF5rDm3qo+MLkBDeKyp8qoxivFvP6jkzvdR7NCxeaj3oRvBow//Ie+u6YL36BWFwefLZ
0v/Uyu4yE0+G6D7DwPvhT/0z/IL3NjAffYPxtmNfMP8+AxP7WcbFjWfbyCDDYjdQEF0h8yFiEw+B
Jj8gJRw0bbiswhMNaCLAvXxnkwjiQljT9HZfCgYLQ5pAuevHfBOa9I/8vLgnivWiiSjIxRmTWkfF
sUYX+y2FGsXBOSjM+IKXoDrB25PQ+LnMOwoUsjC+FZNeb5wx+IzIwG39e8l1T5ibj7YH7I5IxNpj
gHAX8/VyA8aKMsOySFgGbkFTCzfL3TTFy1mwr9PQHmnmFFAY5pCtxU7czZUIxz8FYYmMJ4O35hTF
j+V9yeBTXK9Kf03B9j8/O5//PEH1tKxMckyWFy6PDdAedpEyIEzCunqxPGHPRY+u05BnoSDGdSKq
N29+bLnpOdIgVdZgeM0od9OyNxFSlJCTRjqdG2WOE/OdkJJCoPqvXY/00lmiTRYLdBPXd91I0JEZ
2yeKnwBVvooxfRjjY4rdBrf3Bc1XAjcDFMHf0TLZ/LukRGmsSjJnmnkNLEvFAmdfFp10SOm8CLhU
7LTOkoCGKASU+bI43+SKn61jZVdS5+bi3ZOktPyspFaMafPL4vJui2z1iaMWIMjXIp2EjZmZ4X75
e0Nd07Ct52HdE9abi2XNfa2lkCTXXM7q+zmuZFkrccM1v240qi7zY8v6X96xLC2Pfe0Oy/3lRk+Q
BYM52Jc4Gpu+vV02/FdUz7JqvveG5ZlqQItD02lCjsqqWL6kWBD2jZ+D5Gwod4yyfG+GGox8Qs93
xsAbmdWRYG3o29TxJHsdJZCsOfh6sM2mHHwt1BhOsLxwvkkj0yLwkqBwv6S9iq4+22O7JYiB0k7+
X/7wL99hWUQNkrmaCGbFLF/xa+uFAcLRrNPFeph3jmDOkGsrYA8m0KvhNkmQ5SyraqDcF4NJ+POo
sYXljatl5f2+BvUyuMa3ZCuwt4iaR04WAcBX2lQlVY3jYbnhELkQ1gzan/eq5Svl2C8QonXo5/ku
HW7hxJzUbaFKWF91yoHeC2X79dL5c5Z3Lh/2bx9z2mKi50Dq+LIn0NGnloBMf/nK4KysPbAJWo7/
eZDNL4CaxgsMhsWFP9JJYOcdWtnDN5pt8uUmsyhLefZ8pP3bv2vmyQFkd0FOgY6Vfj42lz+5fNsp
usICC95Cz02sZPOesByay5603P1+LLeMzXxGkmKyNp5FCmdgJWfLVzjDLK9fbr6P1l920a/F5fmJ
Mihk11lfy8r+eksTyJ3y2NTZ9murZqVf78iNPnwf4cvPW96yPLbc9ee9UO0AdxPOtAuscLs8Zyw7
+/KK7/f/vgsu95ettix9vWe5/7X42/PL3d8e+9pti9I0OQLmH5OnjKJkYkAVBlSVCLJvk3GlktX9
tX6EI1vXF7BxRwxkNUxiWTMbmrd4D0OInuApm5obKwLpltMYTRgGYr5r+vgms/V9X7VHOafsUGu8
wcqT1xAooIMROZtjjdzrCuS2Umn3ygh8YbnJUdRfVFoFlHS5b5GdjSlb9dHW5BbphwJzs511hJrD
riJwZn79v17MbK/Y9ra4g+49IQW5H40oOPbzDbk5XAWW+54wkXUui62AwhhWs5RpgDOBX9M/Lk/4
PhcK0wa1m3KGTufDZ7lx5l3z++73Y4M+sIqXp78Wl6fsZbf/fv3fPP/9yeFg5XujEtFwKYdq2n6/
/ZeP+1q05q/zy6Nff/qXB76/4Pen/KvHvv/68uxgylcS1+Fv6DWG9b//0WLeOX77+GmOvCvC5uHr
475Xzm+v++Wrfn8MZOEBmTlzqeXVy5+P2Lm0RH0JMrzHQEOpW/2yOMwJXCIdnX0LFlv9s/2iDRXW
7flmeWxZWvoyy916iLct5JWdugQ6YW3PL8rZRbrcjMuDPqxgZmi+D6pwvows3i2+DCf/7/txWpgr
ClUMQpfz/hIastzQSea8t2SKOBWSpVzXbpbOjEx7rvdLnInKBQ6JDpOaJeykg1vHWMyCBDyPHey+
jC6Gr55OuQwhALT7eyO2N8yX6QhlJN6rm+9MU7UFoBNmJrntc6AejkPW14yo+Da6LXcRM7+m9A42
2pynJeaDdlliJLHrg6miUhn6Lt31EDxMy8y8ylRM78go19kMA7JnmkHx59Jvj1WVClMu6lNqGnSw
Gg3u8XLTI4C6+HosUocdiOuVOhnu8lxnOMYuKBlLztsTQ3p5sSxprJivpeUxhNLsAxL0wjhGkH+r
mtGvlLj0BxCCiNHm7b/cNyvx6OW5t1naa0u3jdY3K2TZwt/dt7Go4hWzayrG87iunG+WpWVL//YY
bsqawmD5ES2X968O3NfysqG7jJpaYzur7+ya746cuVyKvu4v48uJoRcBlfulGRcudsVlcVxMh92c
3haH5Sde9wKfNlvUWDJmv7fo8mCU5dRmGau2S5zZFFT1zuQsr0Qg+4x523pLAO1yH0AqrNo0eZBz
KF/SNXl/LPKoOYzmi6cSirNkCH/f/KvHqMDslbDWdoGm1xdL+s9y02SUAWpLJzMAscEfT5Q+YUM+
1WWoCsa68ovmYgrfdd8pDtQg5aavu2epzWliy3byl020LOJEe/Aw6kJSnJODv7fEsmG+t05QaUxS
LfgIyyb4vrHmk9P33a+DsjEJ1Bvjz2UzLMfgv9pUS3Jwn4ti71PuWjZKYTpbo0jNnT+P/L420XLk
2VEnVwAdaYnMjhtkRiugVuM+9rKESKWZODWPzg+E+MLbnOEvYVx8eHQSNv28nnyN1Z7Yc4Dzcv9r
0fGtjlR75s/jvArV+eZrff95VzOAhoA2db+OjIj0xDq2n5YT5HLsOOOA7m9Z/DqWcjM8mDn1s8Km
NW2m9rDS2fowT3DEBoomVipCGmZFIt4PGaGLS7Lx8uw0nym8DLeSORWPy75UGkBe8vnm++6ytDwm
FYXGAwOIZU8L5tWgzJ/x/6UV/y1pBfYA1Mz/XlrBvPqvYedfb/hDUmGr/wCs4qiqUC05pxwhC/8j
7JzcJFIpkFo4prRnbQRihj9ykwztHxQx6N1ScTX5T+p/Sip0+x/4xFQUWbowNUuz/0dh5wYf9Iug
QhqW42i2kNIipEmDnPWbet/rFb/D3yMP7IBryzbGk+cMRDFIHIipL9/1FpeS/W532m3hENyROOS1
YHZ4Lh0720r6PVTlfG9TGd2BtgLFBp539GjaxnZ3TnL8HFo/eBc5/pJ9Bi1bOtVNoZkU1juKqQRO
itXk0XXTcZD6QJUPU3SdN/Rhx4RuslRf4hjmjZXZHPX3Wb5LxinYp9qsnKjFhVa3YvPL1vtDQvSr
L0T8i1UikLNI1orQqbH8pjGBZlp5Wu8Yh0mxAE8LIPJ+olxDIh93uaLszEzATawLtJ2TDioQd8YU
vyqIVtdEBFCy55c2BeKvlobgFPmXTqHSpIscV5D9sMU0jLHQMZ+xZhSHv//uGpvvtw1qE5tjI9aT
JkIc01jUwr/YMbyArr/ZQor3fO85LSkFFzqAg8EE7dU4GJYm7ZT1TxkzMeylJf1VJnAHo7Kf8kjp
d1oFz23wqbz2PSQNK4d30Y97cmKAu0eaG1lyLWC7UusBK4laQxfUTnLbB1FNTbKWyVFPwP+kqDQ0
Md2EWlnTEKs+U4g9Lok3xzIJEQrmw3HsfMp6Exx3AFDBYD+Lzn+wioa6KSR6dSJ0C1izFkcgE+yz
H+QSZ1HbbhlcPEyXEJ0ncJfikCoeNGZ7wlULp94AYa6DQcaDPA953qtgKt3ABICNWqe0jVXK+1Z9
cLIVrdrUyEJdzSRdyWx+iCAAb8Ac1o688eAnfr0JUE4nhvlU9gOvq0vgZjjITeWxwFdOf1P5aNoY
AaHVSAxP7R4x5TzPc+jyeWjrcAhdlqAq3D6gLYpy6gD34D6ju7+qBsLGGj5EyX38qq1xgyDwA95w
5Iq+21kR3CwY8m/xeD90cJDiwXizg4NGI8WF+3EOpQ0MqjBwsreoQ9L6GKf21k+il2mCXO8luKcq
yt61gXE5TOur0pj0rRqg1ZCT2FlZ9jbFIyESoDPo/JbrtqueC1mxLfuwWJXtMJCLI+gh2Gvq98eU
hGp6IESaoR9JVpCV9BO2ynKlAYf0tEtURC315jsblMzMDd2AOaAlo9Fv6IaL1GrevapBY4tljBbz
NiCMTjHpEae4htYeESZbiks39FcQoACzSLuHqoPgn5TZYzEar1VTv1tJCb6+fbZsBMpdk/2oo/BG
BPhbtTA8VTHK4rDtnlBIvUxypYAncRu8MqtJmTY+yD1peMdiorY0qMazFc5AK3FVqlOFKFPswtEj
qLcCMlhoyP4LMoZUAISYOmwauAY5SkG5BVXvxk13GhFABKK5DPJq1yCItIf+UMfVhyVu8N1dtE76
UOPF2Pjq8KZoclO27QWGqM0sqM9t6vD5NLoDrWXQLiWWRwv5F7YwJWgPkvRHbBLBylCNJzu27udy
l6FMl1HBDASiTEoV0UcmhjCgRULVhfltZNZvoGFfgqTbkVqxlRxJbha0r40NnIWRQW7ReUOfXGsa
6T6AzFwV/A1mME6s5v2UM+eykncMnz9BUr1W2KIzQ38jhbqgTMgJ3aohOw/OOezkc8T21CKoLl54
jEuSWKryASvVPJ4/W1J+AEEqiF94M8Yepj7sC/j1t3ZUXEWOwjTEp0IASDkxqk1jkGaHKJlepUdf
dEq7HcEvnxlHnmvDwkM7lDwQA7NFdwjv2GTAJFXUXmLKK1cn8TisqYrUVn5rgWbXYrK2piaJOGug
hy4S/US2Ft4xBWdydzNa9jkc4pvIHK8dXdkXlrOm9U96KdSaDYB4TtdgxPv6egxj3TV9BAm0xA+1
1x6iKkCr5L0LmV4CjL9DRAcmfRweisQU68lD8+716vnr78bNtPbMfEvxmlJo9JbE1no+vsc6n/vG
wbFKw4OXeBs9UjfaCPTF8F+6Mh/dqRs+kxRlFv0XVpJebBrt7BXazfxE5FjPcY/hcnDeRePd+ijm
6r7S3dBDfWPbr/aA5t8mfu1g1c5s/eyep8OoIpsqNegvYNvyZBo2oYMAv8Te1tO2d1VIc7nAp2GZ
FZkWgSy3rRncez0cxChsD0Jwygwauq+15sPy709MXQ5Zoz3pcmNEVbKOLevatPIn36lm5MEzLfbI
pfmFMfhNtTIsDXgYppBmCrqfTdZC+kKkuLZQC7pFiy4Oq8l9XXUFc81g1Y9TdOgdGyMxl7cVsgBA
efqjHoL3TrR5nCz6LV6YU1JUj14wnE0LPr+fWY8aJLoorn8E4aw8a/UfOnlFeYN5I2MBLNmMte6q
5anRKW8LA7WzY3MNtOkdB/qrGGhKFglJhpW/DpyJSBEDp9wAQgmpOxj2eFJAonU/B729MUNnNfjp
uwlz4mKoImTcGIIdGGJIM4a5BNEVWzHKk4+AZ8McBg5cez8oee/66sj5hWvPqPGbY+0jxVfi6ghi
LDDHrqXLl3ig0g3s6a1QvKcqaK90r3XmCLlsO8Cm1A0zpAV4lVpMSYSQittVIyK3EQSdMxpXhUBY
Mtp3kRzWim09p3iq3ZYyxPo1KsK3MQUQbEr9TTIQiZpgWymiAd5GD49iUraJK+sa2yyywJZdsWjM
80RWENh431wh6Qa+FO9px1RnY+6uqdh2qZBh3C70BvSqirEXM82VCeHhiFfzx2Sr9+UAz4nfANSD
HV6p64oYOPioak4Dx0nWvZl/hlh43IRwOHekbYajasd8DbgBMrV0NtLY8p5wOx/I5sEitREmmnVW
jZ6NbfQ/phDwZSnGHRXVB+bl2c5QaJ5roly1lnXfm1xBfftCNIhrVdfAXm7mUifIhm/LecubmrfE
JLtGsktcbWUSXfVe+zTZxmxZS8EoCNipxt2svbeauHmZV13jIYeftwcxwM9+2f6YFA7iNFCfiZyh
OQoEBx/ok6+ldygBAnZ0XM659mxVothaRuiSW/SjyzqKtYy2oZEgO3SwpCbKmWbYKwT6aTXh0O+9
7MHMRvRUBMq5ZZk/2kAmsBleB2Z5aEfzVhH9KSpgqobxPcPPC6Ud7hEQyFm+zKlpcg6a49a8y518
+bD8Oi6PK5JK3DTBUDT/Wd0E1hU7d3ZkftbRwD4/WI+FFd50/ELTqDewPva2d23idFCcii9OekhA
iKJHqEgDdWM7OE5ybrv3qYOU5cdtvaM+gpBc35hFTzw3UMYmHa1DM5j6iu4yiiNqgZzqtVFsyqx4
6JvxheZhe0GDdA/RgTlzMgrkZGMOjhLUY1NhJcqnEp4l0XuKycjHAc9VmAb2zgk0WJE2R7IFzmRM
io2SwzAsM6KmCqFfaFUQbpAlr2XbFZexgVyGyKJtJJjBYPIGPhBpxz4dXJxP/Y44tgdB5rE7KGGy
Dgz7nlwc0sWnms3Y4qKP1TuIuFkWZhtPRjswyBz+Wn9gXNLuncz5DP3K22TE061wTaDQ6PvwchR0
9+Majz3HIVx9oPbIVdXbLBu4EPohYWJ0I2MHWniRGTNdtq1XBSKXpD4MqCwIuKhJWKh0kllppg+C
NpZaIIBMevVQWsoxMWRDLoyCetQ31uiZ0ysrLe+CwIqRzCQAOYLg2JJRskO02bpKmXac0kwAE16Q
7FEuUbXTxzBd5zVyugZP5wWJahR2l8D4P+8uT2ijeawALe2WJ3slBp+QZSWdyT/foJ+TahoYGVEq
/P6IZQnNcre1OuVcttTN8l51EEeoXNv1XeBP5kFpLUS5XUhlLZgLJwqJQ4yV2WGWGzF/oeWDlrvF
IM4Z9uZtOVdzh6XvsyzGqsf8witWvm2/DHNvJgt0b5VJDFYWEGGyYLRDWikYGi3UaljFjQPef0ql
BRhcLh93M7a3jUbv3pAFq2X++KXFMy8tfwJbL9Xn5UFIC9SSDW1YkxuEVFyJyxRHdB2ip1PZXmV/
Gda+dcDxtCE3rnILwjQOTqWqR89pfRfH8XQNvp4Zky6LHTkdezs0piO7DPgrRQtOBMNqW2VE+gvq
ONvMjMQVNPXoOvD8ZDP0oiJNzXE4Kqc7lPDKagAVc2v5xPdWUQviXKaM5iCyEhMyQhKZlWd4deWN
FOTjiZR0G98oxQqkDnzCVNM36EncNB+Vq9yzS8bt8BPrOJr5SBSouvyV8QgMd5r8l2FQPTapMjBK
zDb/l70zaW4c2dLsX2mrPZ5hcAy+6A1JcBYpUbM2MEUohHme8ev7uN7rzuosqzKrfS1SpgzNJOhw
v/e75zD7tp2NvGb0FTaGlrN5AFFAgnSWW82o7G1q8PNbewrP42C/U1/4vTRLesghUnJ7CI64gzMG
tg9xDltRaJW4QTQ6yrkHyWITZ3Fa1oei4lbR5TjIQE1kHws3JC+xGLWthuZUq3VWeIPl12HzkAvR
nEyjQeEyNo/CMAH1LRym9Hxut9AcjZNDqSMiEXE1JrhqZmEfOOOLQzsEyUMn4YiFvGTYahS/hu4M
2UBSkuMG1gKoOBUGOzGSaygX5xgYlybZXboaC0U0ZLA1wgesgi4FgGTalvEQPo1L8W3VrN8jUxO0
TLqDHAMLHsT4XqdYJt3RXe64RKD4mh2Tj+Ct4VQM7DFd74Tvwj0N9Pbt5IZLhuJJRg4/JEzSVnK+
Cme4h3SGzLgPf9llNx+qEjLk5EanNMBfNjltvVHki0uHgfaiWSN0w5DJ8N50jvNSz09gdlE8FgOr
ZWbebPxfT6HWFgdt6PN1aZLpqVvnfmJ2hmB5tQwkuBXVOfHMc6XeDLogtEQ0OUKH7dtLZz7HrnOf
VmSK4n66a2etupcyuIyJke09q2tP4TQ+o5qggwJXc1nce29TFH1ya+B5n2O0NVEIFIGjyW2eEdAk
jQ33thJvMe4InsR02I625R2iKUSH6oSmXyBCA1T1FrAb2XATsw6tnchDNpS+yJvqUtU2vLs8FAcn
gyRtW/eITfS9RsKCI1IGWrPFoTE+GS2Fh0U4jA6S9TNN5kXDzCx3SDqOMWn6bZQHXx10+JtBSjkp
Bnc3R4IwumHzgBnL+9BM6T7udhoA1UNfpCdr0LHrcOWil9xiyX1m+ObIeIZ1AB3Ubt2oeA0WI725
oIuMoGlPI4zmWs8xJbpcEMPClCPBqlNIVUbF4OGD0REYL/ZEvcRzpgcmSeUWOSFKApHae33hHG/Y
Fc611mRwSou0UyBO3eDNft9UJIv7/g9cz+jaT4TMcutlkOxkpqUBTzE3Dw1XboTz7miEkIz6BW10
BE53YL4gVwZe9hImdYj4A8r+QLg49LUuPTZ5ET4w/HkJLFgXMFoKDiDYtRai2YV2qrxZmanyxBfL
ywJ6eSvBnu7iJDtSLaX00rkTBQUiWHN3EmPan1TDrXmw45y0+ULwLoDIunPmVvlArGoXTQUjD9p8
ZT+dbBm28Q4BXua0l1ed4D736kzzQxeQRrqYxx/Ct56bchd30rnYDlkZ0RQz0KcA6JVTPANMeGMc
XL9rXutGi5+Q0WyYq+zvA0Lg5sSGEUcBI1sWMy9hJvxCGD4dLzWpw9auKRs22WO6yS1QAorBv2kn
7ws59bxbxr4+TeRyXBveSYVonVrptgo9SmuOeJ5l3u0H5l4qGrDrKUvkvgKruW664tykz/SsQRoE
OCu7MTjOBCi76pTjlDkuWXsy8Xw/ULNceVCVFX1/JGFDalvCm+PNz3txfK5qbslajR5o1ah3p+b8
40gDy63M4Ml+nCEWJrAc/ECnlqQ1eAXXmUZ6fgZVts6ZET1mUf1daMbst7pmwmtSWT8dwRUMAkic
Rl9awHDUu3E1WVQU6gwU/sErRj24mhkgmMUj2uWwL6G+mGzHKV2OQnKA7/Ik9zPbnY846jaRS9KO
EwZeBvVPP28Q3L5MPaUOclS0P5nsXo6Daw7/ejct65ihFgV3tXVaSLz5ec9kHIxzYDf+6/+7OYs3
OnIvMOQq0tSoRqB6r+Aczg5f0IByptDivFPAfucDfRwqZRC0Yxxj1bF2VFs3cUBVl4hkfv4t+Nm6
/PVhh3u/H7bpB8s8HexUuv/ua3++wc+bv77gb/8LiZZ+KyNl5roJOYP+9SW1y34Wx/Dy929oMJFI
/1X9cv981yAwT/UN08NfX/3vPunnHz3NAQhBOh5mpNp8/ae/0M9nS8+oOAJHzT8/L6oDZ9WZk7v+
6wf87Rv8fOBv//bX/xoTr9y4I1qldosshCg8xJSRy1XDnZqDKguHKHha9eFa0Ic2R9WHTppbHCLK
IW7ScajjjRtAsqV4Svbl5/899Y8ThjVUIVnpQ3Lk8Obk+bBxhp676Kw9ZoX35ABtXJvqCuB19VtS
8vHtci51n0u8PNLW4ANhwwE/aCbmEs3sUXYLWvup3ik51HzKWuiFE40FSgCQbROhf0zFcmiG8SvK
S0DaUFvD4K43q2ORM0TExoIb5GybLBnkH7iKGH5in24PzyJlBqtJq8c4dr+jsrpKu96ElrwvjfDT
KVNclEN6oRL7Dfu6HeL7euphH/d47is6jxy73+hlM8Nhe0zlWb+cViPsoendSm+0z545Cwf5Bfi5
aq/V0+80zy1qHxNKEq0Xa+ZH+endfIc38Dtw2ABL47EYxXOSjk9RjRS1Nz3siXQQioBphywbf0Or
Y4SBk5FjVq+N+ONNVHJtb7jm+rA388OgcCx6MzIXGXV/BDbTyJpObpSeci3cmUb4Yaq/GZpC1Vpr
0/BOrg1VoLUjftq46dj/JT2Ttz1h3jAsHiGSn8ZJorTIVymS6cIWV9PuX1AUWBHF9Kx+gch5s8s2
XZVC7LpY+2o9oUN5jLHCT4+esTyn5TDtDcHEXSPLc9e0+0qjQ8zeLU2D9IhtKdzncr5VShk/BN9u
CYknrdFRRoxFQLqF2+lYd3VoZZuYOQ0eCUus3ACANZM0qxFenSez58nyENeNy9Y7NWy21mi45UZS
h5A1UzlqRHUtErb/gHdvXf08p/P4zYAVUXSZMtAwa+MW5/XB6INLTeZPDvKuK2qWSUttzy+6lzwJ
Q+orFzcaENhkvqttxD7dcFd7NpKjmfQv4dtWUN7Ufo+yPqcDqIkyFC9Y7yszeZ0CxjPCANCsVyUn
euW5L0e0bBQRbp4Jr8pzql+llfMrg+wYWEh2VmK56xlp8HasHXvL1QOfwKzRvjFntwloJqmW17qv
aELkVhmtRGUTEGcuKfU8YytKNvKhOsg4REc2df7VaOO0XswBGTk5DWiFkcZgdp62+IESHsBqLKg/
zZwFOakfvUGu55vUYtxEi/fl9tlVuKJbm1NAaK5mrLkMHhhcYvqlSMM1JcUnD3Cd79rBc1y6uwLC
L4eyA2cJZ5UPPHdClwyVCvueJn+wqZhe5pW+nEBb/ynjLTacxzKT3+BGan8oq6OEDMIcIILCQJof
rW45jFtMeO+hBgsqqmsTUuTiOvUqYWx341K/N1/LjPGwMsepzhAiHYnW6Vf6BO2LJSXdpxWWSfpP
8CU9tIb1CagpZKIwfQODcuihgFAoQiLMQ1AVmg1E7CPjJrc11WutcnIOLUeYLRf1XwB3GH0tr5a5
svy04/4KOf+JC56VxiF7KptuIOLlbZqSkl2dUWVoFm6OZRGzEZoY99IZq40TZ13iA6LEUG5g+2Eo
X/CuNDh6c1oF3M1cIqB6SJafmRgMm/qsmX4WcufOxoJC8XtLuefUlmm0XTwLA8DUTJuSmTzat9he
vPQNWcPiW3kD6L+pH4MM12AjsmvaLpSbtLd8cmlQjbyuVForcD7MEoZdrR5II2GuG87vhdMKXS3m
NMX80dryd0M9hGfD+PB2YYMFAaMFU0jTn44+ZJOmtxj2sDsW3jpwwmfVkKbbBRG3i5BDOtmuUbYT
xr0Yu0yZ8Rxr0htBwJbeSJdp5dp5sp7H5GB5UbyBbIwNs1N/fufGG4+R6bqxMIJLd5fVASdmwXlw
shx+IIM8ra3foxgd/YGRHMiU7Q70W+jX+qGlkdZkOZegKej5ie/B4zSM8sUetOukCvbMjCfroocA
W4Ybs0fpp2JAkdR+m1FyTrPyd6Pq6eaAprqiVHi6wwIPmhGpCdISrDPOnjnB6hCY8++aV1BD2Vkz
jJchpnTTzYCNpu8J6jWDDjgIyuYyGrR3NUrfzJAtOqVT3flOKRlsq4rWARWZdceUaGQvBWotmNc5
hxmCfV45K6pBuhXUYAnr2Uzn0TVO0t9WZma+nS1UBJPKXUuk5gvTPylraKXZz25qnJjiqpjaMa9a
PoCiNsRn1/bxitd3s+5afqcM612BpZPJIOeapHmP5KuVK1yfG17tPPoOqia2CEn981SIJxprzOzI
JmehmrkgAr0h2q7dPDVNn1edse4YlCsZiNhNlkw3DCln2p+GBCR1Azo7va1N3EQh7uRT/ZJm1wzG
1wZln7lqwrVlVeZd39fTisFgP+1RKBW1X/UMl1n9ndQZyicZ26xhaUmWhHD/0/D/H+DJ01z9+d//
9vmVx4AeWwq7vzswJT+BHUXvBDFo/JepnEf2GtH/Wn82+JSK/w958q8v/Vc+x/X+YfOtXMdxdMN2
TMBi/zeeY/3Dsn8iFC50YpN0zP+L51j2PwCdQCAxwRIJk8/6K55jgknxdJtOp2OQHxHiv0M8Ma3/
iGBybZgq3Ls8KuWGpf+NrNgrhFWTxOW+KbtwhyXZZQi/f8rhma5dxUoeWgZBcKg00zBQqTbsczKf
hoUlr7cdb3d1IRtRBgvyC6SKwGU2WS5yIcliHK0ynDYiCgI/mC8z0dn9wOhZkmQu9pg02ThUv9fM
vGKDiNuassqEvPLi5VnyKFPdx85jPc9B5m3yydK2xtIDtnQ6355TawdmhZlXyq7rjIjzVjSqSGcw
WqK7nBPhvyZ7kxvqtoIL4RahfSKQQ78EEYJpEJflF2ULGpU+id7iUGL29Sb2p40+QmLCrQICJCZe
KOQ2QOMElQNXJ8QAxOTZI4YJ3MuD5eyZI0VSO5Q0IQ0grBN9tnr0DnkMrN2MJqgenpraTZqzZu8o
fsQnKsnE1uXYvmvWRJ4FiByUO2qWWSxwwjMXTh1PHp2x+GpSGm4F5bXNUJoMbKc9M8/GxN7csaEH
xu0ba9WZanz0otbJJAEziAfC2nEIp7EKvqkvXePIzPavRolIPJgxB5DnbmzYTxSB2a4R4ynMRmyL
PMrP4RSQvDbDI3HEcB34OSOsn8vQnnOLm5gtTxZ8Ex8fzc3Sk2K/ZISdHT3zqBaswoGbk3TyGwU/
Jtm0VlzHWeQHOsUEl6NArAMOUSe7104wmrIjnNH4kgySgS9ZPTO13G2tfq43Cy3ic1ZRHYoiP+vh
eoCNmGlR0f9DOLxtCtE8MI/8WrB/OeuN+zIxXrC2bJRbc6C7txHWeDYQBAjqflaHthEa84BbZKw5
HnXleokD+wV/BYfJwDqYTXgTc2xt64yURV1F1M0hugUOPB1I1evJjNMNw/fLaU4XGJ2d/dCQi73x
gG406cBwbseninHqdSt1ZuSzaCGQAjt2qYiRpmk5rrU0tLZh88Vugg2UC/pGUDtdldZ7lRvVJ0Sf
5JwFQ/GgDUR6hN5SiTEH55X+2n5MZptpPHiQpZtdXQeUQjpVIde9M6zYC9zlkYs0dMAIr1cnNAo3
rzD9uO8ekbIsxxnWnQeq+1QZdI9a6r+xBiOyhov0EIAIrhANH4wCZKyAMxBPbLGtTlgHJC7oouve
7zwsuRPLJ7uSvj112vIA7Aa+skzr0/KVaOVydGMdJVqePzpTB8ksnh/KMPjKe6BdpovwDxI+0bqw
p5BZs1VIcspXRqyq2SNVJIGnUquKca9BnjyBMTK0D6h8T3Xc1ERANnkC15EnKhrZSs6Jd9Yk+7rS
AJ3m9a08plSs9FxgPJDyPGcFNBISsMxQXydzyq7FLry4LgPbhMtOnJO0dRzqOskC89gbnvTRng87
GVXj1i7LYzBV/S4dksjHNNhckTavZVdvpVVET435UlBewVoNKUk3QF+GUAATiZHQ0Nz7oHSeWILc
eyhr31FrMeOO8Xgdl3nJVm92zjrTz/nAXln2Pec7YFe7pEZQhsUIV6xTXyb0h+eyk8Eu88gFAB/G
JdL12p3w+huuQBwysRPhXpop14e95WtJbW3mSuINsMwPwxWCOFMqd3rUf7VIBEiYmTstzNJ9orIK
nWj+uP2sujh0YTpdi/wx8fJ7+nkpJf9Ge0ZwbjJrm3ZrOh7sghzC+VQoGCYLNeDxyewzijr4keV9
Cxm8NFaU0z0siIgwzr4rXwmLx5fZYyeT1EHA7z1deWiBoM75rS7+5FnXPze9sSpRQSVCUjjmWAqR
RhnEcvAP4GfCBOw9U+A4TkHfjrY+bYYBURCDoBh3OiKk85+gAgTZ1u60Ii++MIpVvyY2U9Tx0DBp
zudIqEFNStTMc8OSEvX0XIBZ3VCwcQkQBufIaBl004vfi1cf+xJBG73033gB8zVY30MPB9h35yhZ
g4/2SdASVc2MnaFT2+4tOOExu7HAQE3ehTMhjJgXZaQTI0PRW1rpsMJMT+SIwYctv/p+ktEBMJF7
Zrs63aNrU6LbA6U6/dir8xc93M63GrvxwU/lLPOToC2fU/XUXkUcPs/tFPt2Ja3DLOnWzuMvvLjT
2rG8aScdvHvWUr/jIv3lRVnw0DQHZxLDDXffCs7oA7vQ+D6MDYMzOqhD4YBhmkv+CFipD7SsWeJm
XppNboWbHhZvAT3ECqBrQFiUZJ7Cat1YxlrDvY2SEk2VFLL1lyzvNrp+5w32cu0IEzKYXOh7r0h+
LYuN3NUgNLIIX1NdImhMoGjq+RhicLnQJ6tVVWWh1UUVNndMEzQ9M+R2kdj+DGn+6Cw1Y38YC2Uq
0vViNa9W55CC7WJjZaiOOBCcTwxC66mTyWFZUnvVOQvFbRvqScQFltUmCywxpUNZ3TtOEj5PubZn
e+0TsFv27SK+qAxEd0uCLSezbBaf7hsjuPEE5Fwv8zcDQOYtJz9a1svvwqIYvtDaoBsRb37YkcSd
Ms064NcCG6kdjb559zCv7+uMgTdZAYKhaZ+s3dZ1dtJd8kfD7A5poEEVYP2GxhJA7uQPsBrPeAA6
6yeFFr9h6E6oI+6piKQ+SHmQiAXRZubZutd0EI9ePD2AAo3eBtOgxQxroUp6+4lT7DPLErX4qHt1
jfArEkO7BoPfXtwY2Y5kB7MOu1Lfp7VTbtKuzx5FPALIyYBMUJ3vd3ptIROJ2uBtcuYPc+66ixEX
YiOTM60u8TnooYcCBcJz5xgXdLJ0QiLOwK3TuZ+ATd+CKviM9GU86CIXT0VPSrYMM/ccNYt4Gtzm
dRA6rxcjHLbwScOb7YAnaqIo3y/ksH2qZ3ja3Ck99vZ0E/kw3FkDFktzwZPgqJwb3oRaq4m9KJcC
ddZ+Nyi/AiUl+5qMPB62si9I5WFgFPeAIUB8lygaAlQNI8qGCHWDqxwOtbI52GgdOAiGzEgBQUqV
86FR9gfaabzy8UE4xS1VfoiaJI9UxgiYA/xwZZGYmDus0ErEyi9RK9NEhXIiQz3BQ6VT4MZG0Xd4
KRxlqLCUq8JDWkERGaeN8li4CC3KBrOFrRwXTnKv9llAjramcmDQnbOhP9TP3Hu3dIuJ2yljRk8v
qK/ae4yfgTJqeMqt0SrLxqJ8G5Eyb8TKwREpG0cGHEKg5zCVp0MoY0el3B3EmVHMKp9HqswemnJ8
2Mg+EmX9iEiSgY/W7+GTUTx5FSA3vqxevgfKGKIrd8igLCIjOpFUeUUs5viJMb5MyjhShLAudGUh
aZWPZFJmkuC+QFMSUGv/g178FCmDydxajxp8hVa5TQokJzOyE9YjVhAP/0mGCMUZMaIYXJYUnLGk
OCMMH6wpufKnlCTE/FI5VYKO59FVnhUPnBT1AM3XtW+CbNGpVk6WRIcOqDl4WqYWYwtWLYEfWIyM
y47UlZXZBctjDrXtxevFkX1ctBk9LDCITslBI4aplCGmHY0ZttL0WiOPqSswBVL5ZFLEMsGPYcbF
NWMjnZli8QIcoiNYaH6PykvDvqcDlI6rxlLWGo4JXxYam9TBZwPSwCQcSWjQNGPkDoQ9OHosoHKU
CUd9zc8X/jiaI2XMAaBI3nsKHqtRazeL8upwxkqy5dTq0UuhvDsCAY+nTDyJWcJiI0G+GtH0OD++
ngpzT//j8FFvWJ8PkV49aB2eH2KbyTGKD2A5vS1dgksJ2WfHBuxuUpYg6K/QDJU+6OfNqGxCMTEC
Q/mFRGxQoyBjx2tDUK9tKDxhI0pDEp1A0YF+AdQAtE+gTP8RGDVqsioAf7JBB4XZvUpeDdKP276r
L5pyIBk2NqRIeZFiE0PSiCopdIkp2ZEgG6U8SpaOUQmu0Xwc2VtS2lMNOh2cizIw5crFBJMgxuTa
kQuck02rjE0W6iZk3gTSlM2pQ+tU2/idSCl5B7YnxMJuJQIoN/rlpEN67r4icO+cH7BL2b0NZhKl
c2C0eMyykL6vLc7TcJyVZSolvcogNuYpQzmo0KigH8FK5Sk/VUJHCR+ku/KUu2pAYlXCloZFhNcq
RXBlILoaeoxXuHOTm4EEq0KGJZUVS1N+rFGZsrKCdF9KxXUTw4XWRi1fUxPTtyQO3wozJlLfjWJH
X6gfeUm2SRsdE3oO3Wh1j0tCWkcLvfcEedesLF46Oq8erZdQeq/KOLtj9At6L/3HXLxqzV1E2aru
JAfRGtOvmXDTYqTh2hOe61BnLDqpB2UV85RfLHSCo6dWtgj1mFQKMmc4pSjJRHbJCAgGiMqI6myE
jbmMRBCOL1xmhbKa9eBGfkgtAfcsovzUw3vOgLSlYJb1cEBhaWnQyXTyJjjTAvs85MjoLGRqg7Kq
Ufi7aS2eNamD/aABnmIVfgG19elM1j2v3fuiT18Dq3KOsiNbgLxNKIsbG/ufb1Qqv1uN6K1G+Cba
ihtHZWGL0Bsg4UjhQuxwgfLERQ3GuFq540ZlkbPV5denmOWg9ftSueYCZZ0L0M+Vqv0+I6Sjuucc
0YDjqEu160DnoVP2Oqk8diTmVBWWv6lVljtD+e7iH/MdCjwWnoe4t9jjKDterjx5A1neybdG7Hkj
hmORNicVcp+vFQMzB9pZ2rFX3r1GGfi07ksjF7BuJG6+vMfSN6Pr85S3L1YGv1m5/H7+/lz5/WxE
f5ys7KOwcP8lbN6OUvkAbb5f9U9DIDAi3cDfPqs1TSISBDL+njndlRIx/sYR12CprIPsZZ6MuoQe
I12gfMyHApkKf7MborIahlT9gS/oSmSojIYStWERrBNEh4ZHhicFPrAakCAuXnbRlRUxXOh0cHt9
0ZUxUXOiO8b5v3IvMyATIZbW9B3lYKh+KfiCUaXCXZFWxxQluBgqMjvoGd0RT2OPsHEs3hG05Y+m
+cdZ5AvykpA0qoc7sqZh1ENRs2bP3GXRFTPqTAcDLyRp6kOftRti4MYpcbtfwNv3RcSWaTHdHbyb
+yQ0Pnpj0xa9fUBk9t5RAzyW5L3teXEB/PXJnkD2EsCRiRLw7JbxKalIrGyklp2yW4bQtpH91dM6
NP9UWi3vLj0Ctw+TSplHuqbP++1IZSz0sCErf6ZUJs0apWap3JrRTAoz7ECtptZ4xeNDQ0VPzK0d
eExf58nZZKtPqrUNfT3rWbVbopDCt2mEijnwGE0wvsYJbyeGcs4AVEa4Lp1ToDEEHyfe4DPpXl/J
6n8ldvmsV2CsFgfmS24vpE3o/Ywpss7MkC5AF0S8bgvF1LNIpQy92WOGgW2Pk8taazEwVsX/qrms
9w2cnwooa1rgxJnKPxgOmFSJwn3sDt5ay6Zr9czI026calDuzYvUBMntKLtvJUKeNv4wI62EhJEp
8l+6syE8keZ5FyWlkMW88Lrekgs6Qnz5U3VcDqZVgylGHGk3412kwZ7Kg5R0K76NYSajVRWfOqV2
sKqPNWGNNTj4TRpYunJsTyrj/DkX036wuMtJC+kB9xJi2NrKdWySSMud69rcF3Ch6BbIUs4fsfjy
kuiLuqGMkkdy/L2fgujvpuYtddL30VElYmbieOaMmgwhxFE7sB+ikD+4GbLPMjLuhgmSVTGh8grG
DWHIg9sF+1AH9dvUh6lEYp11NnO87VpP4F8JdsqrXCdhMXT6QXRBdeZQddIT7b4qUZdXCG2a5Cke
qkcvqsgtd5IGMI9C69x4jXQhpI94+OOYjMy0hvMaDtMFq7TKLOGNqW4UmDBXab/iQDUiM0GMIiEg
SypAsMyH6JkC3W+NGoUEPH+gitZ90zntWpJqAksQsWt9XWTzexnFn2Rpn3PGFpZwgpIzvrQBnaNi
+o2zot4YzXynxdYvbQK3x9D0kMRfg27c3GXc6HI4LGnxPmTwIxMGyRQFCIxi9gnLmN7xOH0ZXbkK
zI6XD88DBxUwqpRNOSYcZMxQqB0az5ZjH+YqPYRMN8g2XzVV917W9tPIKWCEn5+xmAM62bcDEzoh
wYVI2+W5S06IZB9FOcadNFqeVsTFXRlEh3XrC+Xohuoow2duDECiy15sp+R3DFrCsQnsmJoPeVqN
qgRKm1f9ogx8Hx1E/lXWFumn5s5qRm6sOtGLZSSLn4n5ruyAJ5niFNjzoRxh2iVT8QLbDlKLIUFR
sy/rAGLOkMxmcYAKyhVOZopYBKlgsZsM76sJxncxEERMDPaPJaYzpyqu9VKdNOueUBlz84hD7Kcy
7e4l1xTho7yON0wAroip88SmRO/sYCtCDENMSbDcYtu125gWG+hmWsmEt+qGoAJJG+DFtvZYMKOx
DhLxklrPaeodpU39o+TLF2rQiHoMiqHTdyVSjlGpfG40wVCDt7xHHmFxO7CWA4NLoP6ptqBj/W4L
64KwfublKQ+91/tmB+kbxJJ+V5d/CAiAyKr82IqsXdF72t7pbwg4xUFHWUGNY00gefbFqJ6R/tYq
G1zmMeLRyeguSNuIU3m2hZpdABOLrwxvsjGlmFMgttvGyptsIIPB8zPumoGIpxFholuC6VeYRh+F
aqzHESmTGBebMsgZ6A28mfl4iqenjNYEVsCqBnCoB/TAg3CT5G28w91erkXFq07r4WTpCfgdsj5A
sjhjMo4DB2DuKVUF5XzWeFmZWe1hy62pyRo2QvJKHBS6Hphcz8YTKLlWJJ9OFI6HSa/TdS7jtcal
v0LCB5gZOefKjG3nPKU7i8nGxdQ0CuY5BX73mMceeyAaoP1gP4cGj/J4cWzjs8h+MyRmPXsRHQIc
Pisz0JMTI0UGmQN7PGCGLLZZqDPElDVbg+HOFUkd9hgkujVL+BFYxU0Bd3nbmvFtSfqScrkA81VT
/MQuz0k9hPcbRERj7GrfDE1/sa9L/xs+pEAEUnpq2oZtI3F0U5vLzTgMT7Opy5Wm3ZbKqnkYKEno
rgSlTD86LaRq7Iyo7kp4J1U67bgvir059doG30q7kbYLWj4oXmaqcE0YPuG2soGjxa9p11B9GsV1
YNGSBuSS2JH3ei2ejGhmYoA2/B28chMDeWbRzLVvICibgwrhbvt0+NVE4VPn0CoXbci6E1JXLc3G
19v20csIfvSddDfuhlFTEjvzoZsLZjaoADGkwR2iolC/bZgHWXkSxX0rGFKwrEjei6Ld2oAEV3PI
0APXwbmRC7l6lI8pwHV+L++7SGS+hoC7dxaj8IeaFDODfsi6XxnYqu4F/E6j4TLsitDvsxh/Td75
EREYpvRe2OAyJoX85mhSE2EHkv3uS81cleZzmLo1MjwOYbbMraseLuQeFDc9s8oLwuJtntXPeeDC
OrMDkO9zxiFvrDZaHnxWqHopABLrH5hVpSqV7cyMb5sOnLfr4YVqP3IUAsHtfJys/Gvshk1rQvFd
NOddOAX6s9BnbmBXDyBMk2F5K9o0XhH+eJxcfin9wVMuXgyZ7HhH9sMfpjs+kvqEL2+Mul/ZFBRC
MlTEe+otp4oaG3FeTc5G9GSkmtAhiTKDQNXxKgnAv8bU7g23V6Q+bSU6UPYzZEdg5ZR04omF2004
wOlmBx8peNAC97G1givbAkr/C4KhIgHLlVgbl9e4bM2Rs2ZCMyyloEAf4jb/EAtcaumtDq+aT05F
+J3PX/bc3Ll6YDImStvPiqubGfuGTNh8ix3zaZcqbz6aseOKzRgIY0pqmhiCIHIxUXfXyCLYjksU
2CKNr84GFpTqObvr8ldnonMYpQ57Lr3+ozCCMoKVKil3WbtU7x/MaXylu+jnzAE2CEI12X8vPCSD
rZJ1WbPRK77LSDqNay+2Pq2g9cnPfeUMmYTyoZzJ6BgmExxyPJu6Q/c16Px8cB4aMuBLmxK9SH3X
Ce/quP1oEZo3ZfvCLk9s49679JN7pyGkCRtOrSuozE9D3zEcHiBLdraNnd4VpTixY911FhyIZk3H
gsMWY8HcW2Mx7oK4OIX5tXaLN2nO96Pu3GTfbrpgx/zkm2m6Z55JOWYbcy52/4z5wbKPWX0sfy6M
nckSiXOzJ5tk+xmLVMPkHzUETA3lwlGnIppYsVTGufHozQvY3OIN4jUKkGQzucM5d6qTNZbPmXji
UYM5C48VODkSbLrk8mqP/VU9X71GQTdPrvzIi05WuHQegq79GCuqWktCKMTpOWtPI/MvAtt5sA/Q
9TAexYh+xtR5k3NnFNTWK4JLlOnrByfrX2uv4eFuuQOYN6Wo1zp7lTjLvZM0fmOVW9rZ7wnh/1WZ
1A+tfCgM51LP0aHxmHOOMAyzLV6Ntf0S9+YW8dsx6Iu7uukhbKfa01QwRS/HhyShUgWegmZN1CRQ
05OXSZu+6CoCeW67NeKAe6tPb7pXONTCh/2E410oKjdoy02UMipSDeJam+GWsaAvhlMZWqkhoU/x
C7VnlV0kHeSanblm+PrqXALxQWHrlM2DuSmwoUoy4vCJd7iu9yWn5JyJRJZH0d+HzuR3XCMEw+9i
YZDox/qURE9mwsZbs7ZLN+/SttoHgQb3sCGDRdelAihaTXSVjE3gkdTN7P4xoAjckVtl2d1Ngilc
FsWziRWFzMijuvCZvP8sM6oe3NPK4QK1dT2A+2dc4S2D7Nxo8pKltt923jON9rcxLTeMxJ44YbNc
1fqrMXpwzObvQuUzp7x9mHnJrwwn5MkZRm1NfvPE1uNcD+Jg6v+HvfPabtzY1vWrnBeAB0Ih3TKL
FCmKktjqvsGQ5BZyznj6/RXUtrzavex97rfHaBgExYRKs+b8Q7VNaxwFhPeok30oiF/yVD8NYXjK
ouKF8vVXAP47LWqojSOTbPdvmchWGWVP2Ptgk1CXZkZ1GuV10urf2xSgv+481QijMgNav2cNSnqx
hd6YfmM15ZU65jekK8zW+6aa3r2Y6ve4DJ6yLN7EZnxPzfmmTycEkCi0gq9w8VlQu62Sl49WAFFh
YCi7yauuUge2jIfMD9eh2b6RhtlNUATb+KVS1EuV1F9TRr2SFbdtED3rRf+1bxQY1QLrgtjegQw+
T5RgAXCS3tSrTRmzAAGUhuO7D+xoxRoD5cR/0g3tjJLFCib673xX4K7BMqirbZ4+qVTSLNbPUkvP
0fBIfem7Nzqn0tdPdRJ/S9D58O1olwT+bTgNJ8cCc6Jkx8kQh8oovmM9sazi7mAq7bPBoLIkzhtq
2SqkZhqr90kdfs1SfY/oBPk8Nrgt0tgMsC+mYt6aIfh+ko2FjQpIWJwCFF2MjmKK2vR3BiZ4MOb2
DTIuSqqRfma9dPx97cW3rdY/klx6qFhT8MjyLzmgaX+c1k1O12b2NDWIyg7DM9XPbcH+6QKpUFk0
Sx/RuaXVNgcLQTf2Z9U62auTfWeOOoxOE/CLmyG/LzuLp6doip/h+GyCwsEYnfwV8wzyVXZdAcPP
SFpBYIeRM4KeKCC1gHr070SHxWWTPWrCWXfGiEiLaSyavFw3aoEvCKQe+8GI+htzNAAnkOH39Wf0
wA0sZkkB2eMDbGQ+oocbbFZ3UyeO0aifXaV8NbAa9iu4NOl061FFrafpBAL3W9qGlzx9dIMAhxzb
/jI630D53gzm8JbjUmN5mn5q6vjiof47PPVa+dK3m66qb/u6fg7E+NVutXUau1csVU3EIRaJqJu3
EfMTQRacssgWWxiqmNBqyFPlN0Ojr0LF34EuTSmNUdkAF4MZ2KF3ycXhrDzE+TEKpq0XEyMxY6wt
g2bqgbzbCKhi7xTogAezDeD+AoPSB/SL/VVna09Ut45upsPls/fscXahSK6iY9j3k8+7TweV9AOs
wh2MProfiSdTnIl5v48872nOGob9ZtDurBIXsgRnAuN+mMIvKDE8WKa5cQkjqA6QLg+WeRGwrys2
ihKQoMak19LEu/zceLTuVcM9BGVwDNCMWlQ6UB35gVhQPdipGa4QQsL4sb24ARDymp4ShE96qiMq
kV/tJe7tR9QS/IU3QFCvg26bIAejBNSf5R8NafmltX22e+F3vQ6ahZ1amH8W9xBAbfwHenRCswcH
SInAgS1OEZSovZKoFjrTNLGSuyuYkRgEoIuyEqhB1dZ0NSa0oU1oX0q9rUNnaQmSIkpFkptgB7sa
nQRzHSvHXgPDGo8sB0O/q+zuzvVQcVfFjdfXd6NiH0ffuMHWbRvBIxPPXUsSe3zspnA1hOPOcdo7
EX71ZSqzz79HvfNKtvXGyqiBIstv+fZr6T5Rotn5XvLdE87RQ61+OUKkxCPzZfKsiwelrG8DeEZk
cFpcLzRKOUqdANlkiizSeEsKb9mic5JRTVsBAL/DhXqvxT23Mm7FemLVWtqZraxsyqrLqEEYowM2
QAUqWwqDDMCQ6l/llOnXwzM44UzaZ0n5oTvLaYylG6mYHec7V2d6BDVxNEck2Ykn9pmy+D/45/9K
lM22rH/0u7sE+e/f/x+GpS/Z73/FjYLfki/8A/yp/abpqq5ZhuVa+oep3Q/0p6395rgCzL9muxZ7
8D+xnwKAJwhE4UinWcpWEjH6h9sdb0ehZFZ54/Ifdn8/NMc+fAqx//uFBhkesz/LeDmOY6jC4Dvw
vYyfvYzLym+r1HXznWKDDUKc8RuQekt9HJ1G36pefq5qYCmjUZFQzJDg6N3B2uRZdFO5mrahfnTC
uMlPz07ZPTr5dAh189nxqVMZ4a1TIyxsavT2+IVM69HOcT5RBNTpI0Slmzo/GSZaBJkNPdctlmY/
bDtM01y3I+uUO84WdvklHCxnrxX3lLY26QShYMqpEOAtsPNTaktq16waBwVE3YD0CQ6Twm6rXluy
sZUjViF8pWWJSXSMxMNSiUjkqEhTdZr53pTqIVO+wRgYSCqrKCBaJzdjhiknEq5NhgYZGkCg3MJl
pkfv0UiA7tQYByQdyYBBO8cJUgbC/r0b7VXlkrQK654wthY710iPut8sY10AbO+3hNWPjeCzKZC7
dvq9H8eLUlYShfIddrptNEyCpgzCAMiECutmQ6pW746xlx/8mrtpDwo05e6+V5Nj2CTHPBO7NqOC
iFiAANWv9OM5RE8FnsohVGGTuOrZ9dRroJgoM41nUJCwZoD3aNeK6IN4eF3XIwmO5Fg14bsGaBaO
yxevHsEztI96YD63sb9OiVHqtZ07J9sYWNbxNY2jF80EBtnzM+OMabi7BKp3o/s3btxsRNhuhB4f
kds8C/DBEfZEbhXvqRbvqwgBGfS/Q7CEphYeC20pkhhxhnbTiGYFW2anJz32qfEeQ7dTT/oQPann
Et68rYxndbKOzfhFTSAKuCJ4p96LGK+VHzDnu/EsDQ8QsetJcIwRsY8iIKEhRbhr+eS89oBjDtoq
bJAhYDMZk1z3zeTW79fwC89FYO6KRlZL64UG8FWt4qNsYc3rr21NymKKX0WcvJt+8F42w0XexkKZ
rsC5jraYKHdtq1h9G1Uo3RqJRaRwR/ZDgHpWSRbflHG79I3+4maEVVXeEykXQInJjNSGux+0/jxM
lDrHcA89LtbMUz6ZJz3gDhbDQQvEzvdHaprJu+NTC1DRzwkHNNZEfDTM6Sr75FQCosNkQ5ghBdLh
zYEs4DjrIR6I0sdLD389MGI8kjXkQeNjBQ5l/gzi88UwGuea4rHfk7ikgPju1Y61SDIyZ0PyYqu4
nKHKQu6MOJzcCARnQf9rxnMHGQWvoGezjd6ruGaSaDapTTWA5IMi4r3BOAcptfPyGJzLeB0QVEnx
EsFY8Qw0Dr2MZlNG9FWleojzdRcN26rsLgIBo0pJjxRLwfa8DsF0daf20hsgiYaLTpNgn/tSd19R
x4JCOV3tcrrKFmzV8aAk8VEE6Yu8MbI/an5/scOenPx0BQq36rRx0cGokD/JoxI3mCh82WJn6jSN
Uk7nvoY4o/eQ1qA7pdgRVLxftUKNcg+hljJFtOh787nGy8CdTMI65xWK+BQwJ3iifWixK5d9O46H
g/xuic9c1nfNY4gdcYQgHhvqYyRB7m0wHSyzRdWLsS7re2mdvA9CrMPwGaz9GifwR11rNrIzAdLe
lCHqxw2EnPTacKeMzn4eCmoGsTpdiXpqxX3wi5qsSYR4qxSGapmmp7NdDefAHB7hkK/QXCrSATvC
8WpH/RZ0DLNMHr44vvIFlMP9bT2YJ1Gpb0FVYBxOIKv77JFU62TYw5sLo42txwIxiHfyjge91ZYl
nVlhy9eMe4RpTtCPC+Xs9fmtkcN6xW9spARTTrFUwz0Js3ucSvWMmCA6TZyaO9OYDrBGo/hezaN9
Uxk7ROGPWJ5s8oHhMQZ0Ce60hexu9a02qru2nQ5u0TzW9bSZoA9E3nCYGAjyH4n7TY50LTogLBo2
mA7tULIXrb3hPNA3K9E+ljpDLBLF1gumdWWbOzlZwQtBmV5DhafxE6mb/SgnbIFQhQ/uw2Vla6Lp
qkXpS1OWT7p3bdPhETFC6ApigBT1vQ5BfgzWSQ5JOSeorn0KItqOQVTrjDEN5cBlB0yjbQtKCRkr
jSuey9bcsSaSIFWbiyUY80xU5EfPQRO9NHxGkjG7ue0xIMlJXs9iqKUvkdszPoLbKjjJz0p1+zSP
OPwqcVADsK+Ib1C/TlrmpUChApT78JK2oh7P6dF4mnTqAIC00CFXGkQa2Lvh3uItVbP54kTlywg+
dGdG2lvkW9JC1lxQcCxujdbAcrG39mAu/ds4AD8cjqOKWOfCQIlgz3L3lITTuIu6epUGZY15cwyp
bji7eTwexjw9NFr9zQAxgwaZ06zBQ7DoZaCYWWcbBRwjQnwCpaGbRH0cELLca1FPrZr4/+NsvjZO
iKOCqrppbes+DKhxT5FlwI4OxX4+mw/UiX88FIb82lg+pfXeBSiOQzzazK7tA0QcwRQbza3dBt5e
Bb+5SJTEgyYbIMTqVpO2nw/9CIctjUSz8Sbzi+aUi2lsvb2HKu2QJ6Dz0ZDwG6+HgVv4NylJhDbp
ys2ohlfN1gJART3Y+4kppFV3YLE2mqOsp6xDXiNGy0FhD1EvWAMoJj479btVWZsYOro03Ijw0AWD
Y5cruGXrsdFvlSLoSdZm2aJsyZIVY958HFp2tAe+HLsqG7hnUA0bgiLqghniz2O4SZTgTDI1XxN/
XZ0FJY+XyXR3wAURjQyclypjy1m2nbMPs/ZbODjLDOFnstAIukUkl1trYDVOxBUITrMq4MgizQC2
vDLVhdaY+JBldOwp0t8SJd5jG3tyBMCPoFMlznCHx/ZzW6CCA6d0H1VMHgyBbATP7k4XvxqXDLb1
iDjjQpjO14TqxJ0aQQ2GEA7czmH6G/QSF5nYfrYVVDTS/lGvxsdY5Hi0IjwIzmEyw5dQ7JSe/KMV
f4hSY9396zhZ+3uY7OrQsyz06CzbtDVcqf/qBw09VbQRib1da8f4P930JKvxQnn0nOGEm+KkjIeS
OGqwy39RCdbQbf4P4WTHcXWX3YNhIsSpOdZPvCxX9G1mjXa283ztPBpFthgT6ybBJpD5hUAnjGq0
O7wFLBTyu/Vm3vj99x/OpuXnj2c/7th8A1VHD/qnj+9te8DrrMhBXRPEM9cAfNkoZYHg2iXW+otl
hC91DnzjPjSxSRTMagS2cAS2//JFoLr9/YtgrGMRtLny///ZAj4eu4FTe9lONr45dBc4AYdEOQCv
uxsLAoOkudjIjDilyVYcBcikvWQjjjUaqw/wyNEVO6DM68L+8s/fTO7R/v7N0NZWbZsisC3kN/+L
EnKBs9sUjU62o/aQMdUcqEHfKzW14KGXLoqmtRZx+zp376ImPk9G4A/ao1+fczN6Ud3hzQiYAObw
0DGns7/VLeVLkUzXhqXLiIDXUiKSsR0Mkq1dDlsZgoCc3sYRMAQGgIzS1YaRkgyXNIj2TqqeJ/Ds
FW3RUx9N8nIZBN0lAgauiefEUTcli5/ntBTLx23l1Jdy7HcgSdCo84hhQ4aut8msCgAXeFcDUkLq
XxV/fIsnlbqSOLkjkgJGdXZAbnlF+l66LW8fQZSkvkmUqAvoYCT2cTlXKQ0m7P8gksVgE7vHoMqz
jwzFf+2ov+oe8Ct1qvCaaur6T/0UvhGyGrqAJqzXkP7Vc+uiApO8zpH1cNWa6t8ksI1ftTv1dblr
RyTdRCD9P9rd7TWHvSkj07fGQw1XMUo3VmRco7y/1Cx8G0fEL+PApDYp3kJtu0e2u0iKpHuKSoek
M2+06SFA7SrLjyjHXly3hWeW3Rm27AyQHmGQjWeDvHDl6Hc1XqGNgy5rRi26ZenoM8TB7OeWUEy+
L5jlDXpNZmftBAGo3BWAhQPFB+RRHw5uDyTdnq4du6oUjokbBcsx/WbVZEPbfsv+fiui5Aj2ZxPW
UEh6whS4dK5lF6sBcV3dLnbhiKvcQDHjJoLXsRIFqkmL1NdRzqgo0lWOdyRFisOOF79pDYoDRFI6
HsJp699l8XDtbe8xDFuSrAQeSIo/69hVsCFCgsf4WrEdhWP7IoPWpujJASYnJNO+VO341umEY1nI
lj24lNUNaDKz9W867rFvRsdYTY+BI571HKJct6dahlVu9I658U73zZXjt5uxSF60xNvb+qoxzkOB
0A6EupFZu2ucZ6vTznK7R8RyGNcKw9W0P/ZJubXT24lpN9iX2T1YnZP8HZhEn1zLP/WY81IwXtla
d8Ab8A2hqJOtkSb45wnmb0rrjmsI23Eheji2bjo/de3JptgiFAOmJds3uaUbaHbtiuf3F/mTM6vY
Zf8y2/5q1jdVQk7gyDaEWPn8X6a0CjKTDfKIyTZmQ1azMc3/fUn9xZC1LbwAhDy6+s+WAGFQxk2i
qtkO7TwgEWZNEieZHivwKaWPtCCpoPtYLS/TRGzg1OtBUw/Ao99llA0EAnN5C7wP3D0TMoNOOkLR
TzHbnk5HdpuJEBPUfRTwmrwCDB29OhYfU3bx0SGiE4hiy4kYDbxr6+vXLmKqrqrYR/UZ6Z70WFsu
2IL2YtD+rRe/6O54aBpkP3HClPsy25iugStOcSF2g0FIXmdH075M/bAz2ejIL2kSh5SWdRoN0uIk
LSx/3TnFU0GGwQG2Hw5ntLqPbt9SLDGf/XQ4OFZ0zCrjGOhom9VI/bBtwpLwSF1nFZvVLd3jMPl3
jkfqoyZfoMNzWZDdWwxd/kVrKT55YADbgdBL1cN3k+VCGdmThDE4QvAd0KFAtO2dxNjJvIL8OFXW
errIfM4s2N51tUbl5lnN1KXclEiYFPoLa8/rH+UMLtiv/XPnhr359+WTLubCOye8EMKE/v7XvpYh
TDbkY5rhCMXymaXYc5ZRtQgb9k2VLZB9i9VDnqBxqAW0kTKEW7QMb3DEfNAhF6zE1J0qtnkdW8NW
WKdWOPu6uZqo2pbs0OXWrevOdTpcAsW/xUL4tnSiry7uwwVWPaimnCIjpNIUv0QwQliyuKU98hfw
ZjY5ib/MbBetzpxXkgLoGPlEozKoaKvhgkHVSc6q5dS95ahbK2p9QEHsDQTyS8pkZhv5URR80ujs
Ub8k+Bi2GskFsneeMlxcp7toLaQec9ik+Te5SbWBU1bKsEXLcFOQHKmNdgvj5SKzYlYxXMtAPbPB
G3owiSTLZDTmxbjes5lb+OYpaza+1iIwVkNb699GUK8yCDJrmbIwnt1oWFgG/zwbKdn+apn8Ygzg
j47h3Rek6BrnNTaVC7F7s/rnhv7FLEbgJv9DSJHM9k/NjOO1nTR9h4SHk61qAEE4qZLX7HtoriQY
muEsLGrz/r/0L9382WaDANohfGaF1jTd+dv0WQpjNHTRZrsmMK9plRzlOudAZkjada/SGEl69HpJ
Y2SvEsHYM8SuIuCBx7mVGU6dgWLUkComEAktKSuC7Ji0ZqVSvSEW06xXKRAs8moh4yWHRKk9nGV2
I4ud586t0QOJ9nLK6MNji69H3UG4QGqkZz+UwH710hFDBusU6AZVsJZtXwUfJjnimHCV825Ep4sQ
xPMReq5Sc40NYx2lx9EFtxL3F5+gh3hCMhR1uRhltGYkYE8BA2qA0Bjsx6PpMiTjIbWZN+QY9o34
Rf5mY1Kvk6ZeowkUJcinOn5V7OQo+WMtr41DUGJIiOsQp4Yq2ctAxx6Q26bb1+xcJ7Fqy+TUVCtw
bM/kAxmxnfMsMxR+p2KmCrTREFjtpu8yHeJ0w11GZA7W1d126XAEpLvS+vcqiTZNnx4tQdQxTtMb
ZpmGx0wUK0ssrZVwOKHsyd6QsG4yMZRQqSn0450foAWnih6MU6ktJkQeara7UZzsRxW/W0c9FgmZ
2MgGaRS/UIk7yay1Rr5OZptwYULhVqxlEo6915v80fD6HvVYO5dKuFdBtVURtARuasjYQD72hBnu
WT4u9PGgthIIuK/a8IiA6Us3WMcAETDc1iiwx1CAPUg4TSJ2cvaVmbWc/aLA1AF5+XkTO7aPzti/
aXkEwDlZaK36oOzlrNuSJFe96Igr/VZD2V+E0VHLWjabwYsQfCvFZIYm+5p243L0IkRu/YNpms8y
05YCF6wYvZlqPrOEH6KE5YPosggeotK6lQGTloxXoNvPERDF3NPXyA29dQFLHdFEl2Ec28EDc8kj
utVGt6YlpeQQ6IfMtTVNQnoRB518R3S7L4rxMHd4ih4yjAxZhoee+8nsJcgKIFu6lrvxpLBPSJ0C
vsQNL+2Bz4pdJhp2kOapk66+/ps6CwDR4WT2NWJRLQb2DnVJtmZIKUGQXqjt7prgQL1AKAqQI5P/
BKS2JOvMdCzzhFPhff/nWUsz7L8vT+w2TdNVTYtJRP0pyk9GIyp1Yaa72h4xN+dGwm41vCfyXCQ8
WgrqcjPqtOktaUxqNEBPGUgy9yw7Vh24SAXDWl40LinivE8uQIXmaXt+A1t/LSMC3Cp8z10c3IGG
834nFm+UTxB7tEAM4Rdc3ZIP6tc1QqV6t1Bz2NohUpiiY83JQE5D6wCuNbQjpNciXRpte05tNukQ
UeFHFITMzgSYLnzWZBbJmhgmg5UC2NXLl6JCsN+PwM2jZ/JY5eRCm5zcpmoU/eKUSUdRkD6LASna
PgrIhLcPYI+uWD1A4XpXgc4scwa4nF8CSu05fOe+wMCJWd0SzWGtMznJOefBV9STWgKtq4IX1SEK
6fqroQ6XIRI7xIUXgbbvpJopa3iCC7Nn1JvcgmXTE+rJdbdNji49Uo6/2nYfNOOho66RROpZvpsM
kyBTsTUO9/Gdgv5yTk1A9orYFif5Ji75/or0sswMKJQTYn3Yy52GQDdDi60dKoxvY8oXIG+fQukj
+bTZQQq4uHl7UVHDsdWVNvbbDvtmiTX3y/odKYNHA2CZHNCN/Ufo/3+yS/8L2SUG2n83Q/uQXVq9
xHnzN9ElXvij7u5av1HWRgaHHZRpCktu0X/U3TVV/MYGxzGEJKTqlkk+6Q9TNPM3WZGHiOnomm3b
BrufPyrv+m/CwS+NLJSrQeLiVf8f1XcmF7l3Y8T4eSbVpUzV5T3IrGlkLVwp9SRnn79stFy1zhrP
K5VDhE/yqgi8Yo0DGaRGllwEV+KbmkUOVEn9zAqL5dPo7ZEGeJ5S5ZyMng2RXMU3ra8WoqPioXeo
QWq7Eb/GRICd8/uz364SO8QpBhFZr3KkwS95VCODBM4WaIPU9Bq9c2hiLkL8LRY5RZ5eagsI3FRv
fZj8EDqyE5rH27J0zppEpagkjW+MCmFk4h7J+vqqVvYDGIIneIOnnpIIMEumLQE8KR0PIgON6A2y
WnyLDQnpgcA+xjJ9pOrxJW/CV1zccFkDQqZYyE/Xlxje5UIvQ3tdtIEA0pRDPUrWiT6YtxiZFzVg
Oydl2e+U7D1Iki0Ka4cw32RFt57q9twOVIZ0vAy6wamQiHzvA/44TMIC8RPx1PYC3Hl8VWzfWGQG
v9n07EXc1wgKwamJW7i4rq+/TZog6U5IEpf6pUyYsCzzAUlfKh6F3Di07sqplG8Nu72izF4wPega
1JfH6EaLqmqpG7gdxTke50P1pKnMZCr6ohPALbPtoqUV9gAnrKNi281CG65q1B27nDK9QiRkpvzc
mLtQg5KnXtSd0ZnIl4UOtLzAoyZGhxYyVgMdzZkQ6NLa+HYCc7p0eg/fTT18AeqL6t6IGu/kxOBu
z7Fv3sFyfhCtv7F4j00sS1FtGFYrKu0r3cDfwe/8eBFRO/JihFhCc3it0vhWQSAT6GgSbkjWJ+Gl
sN5Ugp2+SPp9w00YMVm7jAPKUyOi7+6rE4cHpagQzGw9MrXTmbLTUvdC1o+wuzHVGOezobRvNBGT
fIqjdaWBoAiS4Kk1emcXVM0xLvTiUJA+yh0KtdLxTJvMeNPZxM1mXW9qGnPR1TFdOdK+pMlgrCyD
9dh34luL7eNGq5aFGO5rbIV3eF6fjE4rKPQCEQu6DKOa4hmhzXGRqVdhx18KFDGXcYc9HGob1zjL
3saOIh6xP+qCTgzfElczHcSujZjKsCma/CHvrcuUOjc5uos4ifX7yldXtYVMoOF7Z8uEHpidbGqj
Ky00L5OdDxRLd+bkAvQzqpZs7bQw8vjQDLIm3xjU8v881FYoVnnGT0wdH0OVOM4Y0P34DDkYgALc
ZKf5DtUTDQEHmMqUIFA1lulTUdBESEatodkutUl8LSXxogk6ggTkJFaYDkm/+/uk6cAUqAqIFShr
ZVdFq2zsUOoER2E2EEDZ/qNVgHAUGbvp4+zzmkKsDaUtkSrV86GVksXzWS3P5GS8HoTz/ONJmOv0
Hilz3YrPc2VCJj4Fe/Tjub+8HRr7bA5Vykxs2/ZD32g7OubHo7jiNlEbhwNv6BL1M3iQE8vUlsq8
jbsUgBT3Thu+2Srw8KIl3tjVPpIaIxSsNAuWWAhR9ookyhYKbrPHbLLZ+xMazvNZbxTncYzhpv15
ab4eVfopHEJ78/n3YIh/vHJkLVmhD5ouPj1DCmPappOtb6vZ7OQnH5H57zLfM2982Mv5391GMJrG
IiXM4S1QFdrPDiQf7/RhnjJf6MLo4rsde86K3m12+UPdwtGLs1A89qlyGEd09cHrALe34Rsy3TjG
1z5/8qZWQxM4dLZlbpdnTYIy+2YQB/RWtm3ZRIe+yx8BKVXHVg/0naVlJ0u6FSPO4C8gFoQ3FJ0y
4I7oikwvaEFdUEeDvwQ9Bz7KxkhlEFtGJ8QB0UcYu8c0VPJ11uXWwrMnBTmXxNlXtl6SoM2failz
ZRsq1c0CqTEUO9dJGK2boDm0E3wL4P7OWFNynZ4BygK7Vr5OhqOSVa+m7TBEzQmd15tYV/N9MdUv
Za3ZO4Vt7y4d81cxIHndmGWwC+rOeQrRdE0tO8aDhjxvoTjpjeL4X8ux/Z4FbX2xJORNx+rLgPWM
r0b7OGVtuJ/yjCTggC/X0OSUP+J1OgaXNAq8jVJb5AoCK1rXtvrcNYCFY790QIuw4NZauwp+b4uh
As9zX9G7Nj0lz0U+YretZYhSjFlbrjy/wS0lXDCMibk7HzU2MZTB1kIHTchxFpkMLOymSpKl8rHT
LSOjc29IxqvpbpYNmQ+I2t11HbR7ookUk23Vxpa8qUkFOEIyOzr2X2I2X7btTrtJIlTnXYnulx7o
E1KvK6rwmINL3/T54Ekb9Wi2cP58PBaqvi2oGwU4G05LfagQSZcHUlAOUvD0+GpvSTvqAU9AS9oG
F9Af93AlSwTO/zibr30+tCdciKUdMWWDYm9I+bZxdise8S0OiRVIENp48SmYGs/PCunXE+oU+NMm
lO7H+LgW2RjeJPgZ7OeDiRstKjjyMZkhqQdnfrGszlmP0pPcJCrQZ8tl6cAM+L7Zw1ukYf58SMYx
lYqFHXpvFnbOg7R3/jgNpMnz/FjpMX6OcIAWsxe0Baw+kvbQsbwNyewZnUj76B4f6UbKnuTSWtqN
MJme23XC0ABshmxiU9pRl9KXWrZygFM1d7jYddJc/LOVW2n/U8vDfDY/keCAbY4qQhTwevY56OiP
w9wRPh/OZ1PZkpko0F6e2x1OC4pH8iBdrffztSK1iV68yvI3qVXiBUGHELOp93yqETdAU1DqZ4jn
5hrtm+JGDV9rHzNwT9qCx9IgfL6jk7xl86GRRuKt1BL+vDbfbz/CetzEg9xT1Gr/eVDwAPzLw/mJ
+dpkfS2lxbnT9FA253s6d7f5DL0mC5UUBEHn/vZ5+OyDnx2RKgeGm1W97RTpZOAnzl0s3dcdOd3N
B8TzaJfZpn1+3Id4tyeYuPfSzf2j7T7G6Gz3Pp+G0gNejxHs/LPh7Nkq/ldtiLQSEbzdIhFBo3Xz
mP0YuR/nZlS82REok7lhPptobrGfrtmZ26FZncFkkS02j15LmgRYc9vNj+dn8GbxAH6oVy1Bw/hj
8FY1d2B+XEe2LI8gw3FD2LcIM2RMFvOQmYdSgKTdx/j6vKb52tauddjmfl6BGmV73WZL065BQGk9
wiqVwnQgn/v4A3kt9wEUd2Zrr6An1nuwSvXe/vPsp2tKVforckwCp1hnkmtjE27sJIRRBbrm4IbT
Vp8njo6dznwGYEBbozXwbW5CbdaDlM06P0yFxwI7tygWadauBpw6D8F5SOZ1gAmq72vELmbsrKH3
+rtKkwZcH/PsyZVJ3fncsGy886YIrqgcklZNSkirk2A9D04Lls6PF6Eqc4/UHdg82dAZlSFqQnK0
zgfPYc3HJIWUZtzCiXflgHRNwavnlv7LY/CZVF8TlcAzG+B+fLSwbOZCtro6X0y7Bos35NhRQv/R
wqYrzczkw/lsPsxNP1/zsB/ystLdfU6XiYdR5WKeOT9Oef+vmesjiRjXYuPKRSaVP8YaYwRfnPkn
DMYgf9j8nO5X03r+i0EjPtrNp/NTxGE/Xjs/JFEFtR/YgzR7DoJXr4nT7Wxv0aF0u5/PPg+/upYp
SFx+OGJ8/GEqb82v3mJgr7IGSv4+v00yv87zVTKoRrilCvfHy3712p+uxcGExGtt0B3l7Z+fVRP7
xe7J1s2P8gGrilq6n1XN71ovl6OMrNte+CxA86GrWZ0+r/UIriawXJSNWun2duiTQ6q06dawZFvM
r/DHkNP5JfOLf/U28xN/eY072mszMm7xd8QdrTK+aIEOq0t+9sfbffxtVwBqWzjcDc3o4u38/Hyw
5Pf9eLabxEJN6SiKKJgmoCQV+0JT1YnVDYvv2sLMp2vzrNrh/gCHDmbBPgxAlulZtp3kGAViiRXQ
vLgXhjSdIeEIOvkhl7EBuDNMfucoIbD4Mr6XPlcqxTNPjgi0Db2NU/SQJX05wWEfis+tl92Oiocd
hhyBaFn8OMwPQbfidTBfhCWvMV3Ayg7lavtxmKft+bRoDLqQMzb3FCsp1xjt76koKH/IqWPWk7Xl
/DE/FPOKEGVPjg2fAJmffCXkzINCYsZtw4he/oL50vyD5oMfaRaFj2TbuOZQ7GoZDAQySgjl0giA
MACFzxKIISnaESwMUoaKU8RogBUOGb5xTsjcF8goBZXVej+f1U0a7Fs6opxAzUT9alKZoUxkMhHL
w3ymmd0Kreh218ipd5B/Op9VloDnhcd5KydnPCngFOGvwUogZ+z5cS8SkkoAR0RjqjnGanQaMDEo
6+imYJb08K+a+mmpyGBxkvPLx5lq+nupcpoaE3rR8neC5Kv28xmCiQjPTO0xKk04dLokDzKA5A+f
D1YLuzTzqL0WMqiAQcXvVmVghuWtBqcjwHzSabG7ihCf3PeBsgnIAG6npPdRAZOjcVT8c2nmw2bu
OK6WZnvk0phP51Ov0ekWAtat6083k4llo0o+C0sBedpKJb5MR6wMbzhsQojGsAzO9vMZbcS68HlR
7QJl1VY4pcTyR3weUieyt1NtU5/54zr2EdLfB+mHpvZIkQiz2gyKcj+/WydDivns8+DLngp09gtO
bM56fqNkXrvmU2tIufECng0IHordgs3Ywev8dhfAUDb/h70zWY5bybLtr5S9Oa454GgHNQkgWpJi
K4riBKaO6BtHD3x9LUA3k0rdfHmt5mUmC4uGjKAiEI7j5+y99lqDbxdqO9SsOJApKFqRaXzA2wNa
BS7A7dSXcP1otqPN9QowrNttWGVcjaFY8uHKL8ZgXJVFBCtpO/i2C9wmSIvIYHuj2af2CD0ET43Q
YIGdclZ1OV3IX5guAkUEm/1/3sZYPZJE4gYhQ8xLmnYjxKyVfK0rMCqUntybJAl/nFV+I+9zuOAE
HS5M4PC3rTf/cl/a+BpAdb8YrwejrG4VeLMPfdiQVsiMKxc0igaa+gjcDksxJn5na4+DC/MwEaFz
iA3b9l2vKo9OCROFmeUq4iXstRHucqcXD7MonZNJxh9hmI91u7hXoPSeFjMMT20ClKeT9mdDn+Nr
LNp+Uy1I0Hq9uiaKoQ7dG8rtFFeMkFeTjrQqxUqA2WoPCKTbJzrEZlfeeXRzn13AbudsqBnGDs5D
CneCLgx6qUE4lzGjUTmlQ3hqwuU+CzFXqNZBAjwO14O0w9Oo1mphtA7QrcmIsbWb3kE7P7epOtkO
yAjmHvCRphZLZJt/KENd2wPSJsV45oi2ld2fu55c2QjxYqQsBp4OgfBJr9EKnj+N0pP+6Iyzj/RV
7nSNfCoDn9qZkd0tnS111aQgtrZrfaZ+tATyHSzVoh6PtyK3kCDhJ6ZN9Dn9pV4xMz3GMhC2+qWM
HMvXiD+BXWQmH/K8oPHJbvxACgqIefgQ0qxOKe7tUwnJbhkcDJzt+CT7xMVmgPkLhx2AypKRfpQD
yMMb6sdGs7ZBojawUgFTy5kOs4z6a8NdBS51PwTSNEi5qRK4NK57I3HoHBwM5LuY3oyZAjlw63ur
1p5yTxLa4gDm6GikFhKLe1JdSc8Y97Raj32OFx2Xa7uDR1oEcvL2Zjh8r3TA/bOOWxkoigrlkwV2
4Sask/RkWvPHSRgQBVMURdPK3qvjxd2nff9aIYcGG4qVqKGzPqfiq93SxC2H75BidCJ7BB1+77RM
yeJLu78pW5Pxn1wNXlLQCc7TB2XrzRECLvKQFUKOul7ctyYny7HMg0WURoC4Th1czhR+hgN76CIC
tjxrP9AE9ycFotEiYcfU4Lc5VlTvKjHLQ1ZUy3U0R/3OpvQ/SMTt53oxZr+YCDUfIXRhiUPTJylh
rxct/SH0iEBqyj7YgeVqIa6Z4hbVjZQaYcaKF64tVIv5rMcfYHfN1LIOAGdZuUHXM8xIXPWjs9Z6
U+Ivzthg7qC+BH3WcrI3Is7mnVjDmIpjIrvuFAH1CCHAB7ICNhkm+l6q1guweY9+2bq3oSiuPHTr
SIC6k8jr4pxl6msN9cGvdPmn5OX/pnd/N72T6HD/0/Tu6UdZ/mjbHwzjf4la+flbf47uXP0P26Jv
4Bg6yh3O3OiJ/hzdeeIPqVvSsQ1Xd+SamPLP0Z20/8Auy1TcNGiLbvO5f4zupPmH5+K/9RjrWa70
kBv+L0Z3BuL3fx3d4QTwPKZ2pkACLEim/U0Y4BBKq8Uj2asxAbz+VvYQvFhfRlN25048b1VXJQ1m
4Qvkc19TFbT1f9Zj28NaMdNV2uqw7fZWlm3Xtov3Uq3sMZZMPTr/dVy0lTftWgCLKGK7st3+edWV
zdnIve5Y2tD0qBTgMbFBc9bqZ7u2XfRbl6Enbxotv7xd21UXfesLblfHkOghvG7cu5XZmZnSJNRl
DZNj9eLbkKgv8aidlWlHfPvAVJhu9mzlpaIXX8NKXAUPy9VIVTsVDQYe4eQDAMxxREdQ6iCByqtk
4URYtAqaLVqCFKQM4WfRF0hXWBym+iOBvOOuy5xv2q00xWeyE+IPM7YlC+XfITOX8BSzAYFtiiKm
rvPbTgx3oxmDyZ3Hyp91hMiz1gSQz3EER5LBD4VhD8RG4Go7WSbFbjQlKFqcAxLMMBBl/FI38mqe
ovTA4FhHb4SLOMqZZsn+fsrbY0IB7NPiUAsThfFjFg/xYY2N7seJLdFYHwzQucLOn9oRjJsdemwL
c3DxJXGVelHcwwTPAJbZsLg1oqld79GNdAL4yM31F919KRky1XUzQbGFIzULj1QXgcGmgGcnSKTb
J+TO+BX7gsPYrCZXRZscwkEllo9a/DB26eec7V2ZLAtsRuAoIWngGfUykzvCDR3PBO4O7GV0NX3X
OzCbIuuxcHTzJJIGkFhC0kZvHtCBoOxGgpEjyQzws6/8YvfGbOvpZJr6m1ZqdlAmhndReX0ns0bd
G9nFGtBczKtOc4YNGgnHPDCkJe5vxgVd6qTYY5l9cLwWCAmR4trsasck966ijq7u1FDzYTH7bCTk
BGdVogO/cBU7APvruD6LPd+Qaf1SQiQ81QnMJHbSrwlYXPxUbDzXPc3y2OZVEczGdCdKxqYUZSCI
klH6Zmx+izob66ckoD53OGzCtD4TIWBA6W2ObY9DoSOUmpHksSlySMkCu65Ycd4qXAV8LqfQaF45
WYcp7rzAztyMqZSkdLbZnw3JwWrG8wJwt25s6FwMFoLw3jOyM9mUQekOg2831qORDF/zXqPtv1T3
XUcgno5aTOs50bKsHWqE1+cYQLtO6pEe1uCqmeUys2ofygZZ1Uw0Hx6KZqdZ5Jzh47Z5N0pyyRhG
Q8+fILFmtdKxZGZPjQAeTLP8SiwnZZrfE6PHfpsVBDVW4poqZmPMxYCYhhlWa/WVowPoSz8me5HY
EtpcFQelmglgI65Gzh4QUidgXPxCxy5iLHHcNnl6Ue/CrDSvdDGiGZzHA8p/BoTVRN8IOnO5IkfY
ae1b4jeThe4S8xitgthDZJBH3E59XxHsQ1jqS0vO6q4xpbGfTUyRCr+a38uoC7DJt2fiBArdfs2Q
vR/0Q2KJYFSrfwE1H1EIGCbCwd3Jw0hp4fzoLac72S7atXoFIpmGWaGVbD/lHGYnRxKLgGeHFYrN
jUaac+hhq2uh4dbejW4KPp5iB4QANohVHlMBgy72vDYAG5PiZh9ztJv6dzWfo6J5ySKw4DptDIDa
8TE3+WoQZ0BgQHlrry9SqeK4DKN2jHH1B6G4EUCUfTk11l0vzO85aVQVDoUeNfg0JN0HlBuzPzRN
RGbSYzh50XNLliRvUDKdgPudG44x0c829teZoHIDwdicRPNxSJ3dgpTbWnVj4yC+GRm3ChF9iTS/
SUyKugyg55o0U+SoXOOHOSK32ohZOQcBg9MiuanLCRCuORpjIhRVmPieaT/LCckDerNyN0VR7k9E
C4FsW7tEhLRrpRMdgJhU+2VUZ5tNNYrEtWesCImAlTiU4E6scbb3w+j+QN5qHgaCn04zbkm/PvdI
Bl5zmwFRyJnKbYoXy3zTCoXYWyPWvcsTgLEJvP/6za1K40Ku/Elr9P4UjfnTVIQpI5mmOZYY+gP2
BvadBXsNGz9KVi08LzrrZv+9VoR9hIt8pgk2BFOma1SSI1lKpUd8OyC3g8EyVZOrHeXz2WHX5bKD
08Led3W99UfgshzC2nguZ6iyhV4MiC2+Qp/keWRnXQGGIb7kdRjUq2QHtDN1IHSqh5gkAPYy6Sm/
Ajr/Ms2HGnq/32sTgNEaDLTwMCiolm3ErXB0UN5llp8dI/zcVGI8u3HPWSYm3KKIj5ZlEOXQlY6f
yyU/aah/jg0z7dEyBWqVpbgjKdtF7GfuQmGsTM+qPcezzfyxWyWUV63OV5LWbBg0cXo/s4v02+em
GFYRLG9evRDTOcoZIdA0wRBQBRE5MKxSKDuYx7IF83UZE/UBL+NJFZyLFmMkokgULTmOLBpjBh5h
oLE6ypwNJ5mdqeiNc4vRtiZKdr6pe8p7l5k0QdyfXGFafq0QJ5nOWr+Ub6Vna75ngbEqYzCnJSeV
qJ1vidt6auy2Q3KdztcDRirKBuUzNzIfIj3Zp9piXdGGvWKd/pDYdXSwpHpuvNo+zhjXtfRA+3I6
aq24TVKcmh0E3j15dKTGliBYbdN+0DTrRO5xxlbNOKzlCwO6MLCj4irVxQentB755rwIl6ABVdc4
0rMYB3E+/LzIKCSyNnX3jvFQWy6yKuDFVjxSPgwW7t24agMUpLtCjdW5WDxxqdYLGRuvzKfTQLDt
nPqS7mzGok7O633MGNwHJPxKN6Qgh7o6TZElj7SoJ9Y6U7nwCK0nMeACjsP5s3CJNRtNuMNuDOAX
YJwBvrf8wiazv/SgiS5DptGh7oriQSBwP9AN8KMUc3dSWyc2Qjual+oQet9DdoTwxtCUJvClcC+6
JA2j6xk17StrfnsA3XUbdYN1iAiQobFrSt8ePcaItsk5y8uB9isXpC2Sax/ZaG9g1oblBFE6C8JC
y89YbIQ1LL5Y1+90JJ7i5zSqxDFN/+lBrhOKkcFpjraZfWRIYzQYJVV1Jh/slEQhbZ22bENjkkgi
MkqhQa1ylWLLZ9f45h0xNdwmog0cSdtyG5DRu32S9F7hmyc3W3CFI43hOLUpkvbYOoxTfDtJ8ipm
E8wXLRnckmkOcJD0gW2mSBdMEcviPpRtB5c4eZzjZzDaMN96IKrbn2N75BBlSXx2vAK/9YCmQlcE
XZMTjOPZ8EvbMC4A2RKM00ywC8/ID1pXP/0crs9U0od+0m5onljnot/iXUz0wtTuEQORnZiLbK+n
+g9laZjnCxuYMtp4zOHEJyo9BA+OVb9LBhWIpEVOFfb1z5HdNq0rwlezRbS8UCzTBogCviRCug9F
J5vTyBxQGnZ7IMpqiOlUjm0eBv3cE3lN1vEp1fv9grLh0DU2cJ9WXFoaQAHup2HX5NFyqYSw945b
vBYJo9QlR0uwNqcd6qiOoAMrKl/V8Fik7o8xYb2IRQXLUNeOlZFfPCU/Tmzribt+SpRm0JZZI0ra
FcWf2l+8hD7vYmHR9+i08zaEgEjHmtqcr5Me5c+L14NvjEx4eN4LdWCMBCq9rkqbLGV4Q4Qq/BhI
XMJyfwmjjDw1Eb91U36l95W81OKpJnzzHHVyvjDNuO3Mikay3Vo05OrG76t5oBoVjl96ldpxGIF7
jfaloAYTde0E5ZTda8pSwOeHPd4Tdfo5tM6r1qfoqwlQbudz4T00sw0Ibr0Yo2+5487nhVigg6HK
Z0kcZ7ETi+4dyTs5wa4ksCYiyxUrc3uUbNxMeK3MOuvPVBTezipYbBwz6Dpw+KoWCxOQxcUCVH5U
LLYHWwZxPQ9XSaIehxHUZ9U7w5VGuPC8uPp57k/OkmuXNum+UD0854qMN81uryyPmLs+BbOUHQQJ
IhfDJuwbHYsKenrrl56eUKJoH7dWP+0BOxP/W+TGRcsq5+xUn1DUTFg5Exg3m1xgLO4NZcDCXSUl
6TpYoBunLrZZZUcUmvMujCod/M+rkzI2wkMs/UJojR/1+XU+Qe9Mbc1jWTFIySgmwl1c0rHYEYKY
p5+z82aY1Y0XoSIryIHDZIHzKrnMd4WV9/7Y8XSOjJ6qObIPXdrFV32x2OeOMQKYbHiKNnZdL3ae
I4dcs9hZ1gQ0DhJLXdklTWFoayjweO0eXknXo+qMQga0Ves9E/JJvbDOYLbDfI4JeGHhQftof3YS
4zXOagihc32dGvqVLWVPrNtylUcWhZAFnLSGBrFFbDSCktqxaPatA60sH86x+VqUMN2NqhgC5b5t
yR3bhRCrDDO05D04To7Rde9qRtWfF3ndPw9VOx1Gopd+3q9s0KEyHur9dhHaDgalnOYnRv+tSN8v
DKTfBS/07PS9xiQAKAtOmATSHKhX3AaL1QXF2nFPbPR4+RK7RHnaFV7bzLcLwBhxTnBFrqnh0H1K
WIxQagnzkhAP8fNaNtpoMRSrNechzOEWLsOoZHxdajDOYUFq5A6M/alVgOjHhm2lqe5IiYiPwlbO
aSHrx1GedxnWx94vtvvylBFkpE31nrRTfrMqwoudpg/gbp3DNGOfksm9scboRWU4fzPpq/jz2mxN
K3Seu8r2Pigtio6xLTgze04YdDBiMFV0HZoFGEpIGl/GdY6JPwj2TxVnvp6IHzVdfZI7e3oFReYC
McwbEOUkJ92zFfuH2midkYXrWVKPqXZT1S2X7QKtL3Ln3ggkilGWjYoydlVabhdrtqbU7PN2Wnu/
2wC2a/EdmgtLXMR6sfT1U9mZHsIQNGRzYn4J2yw66KEBYcrhoEqZYewXjlFQadWajzdelfZQVIe+
TEEBTbliq56DdCWuBxZ8aHgH1gDB2SUGdR8X5t12UWjiq+irR6tzWr/z9I8KJwUnznCfNB5MjjS5
qhoLJYfR1cemNZBsWuaxTfOjA1HpBpMWmVR6VAYy081rkTrtDoxwRiP+81Q+oJbCVYdioCRtPAaP
/cUcehLlcqu9CpfwPi4b57GuKQ2E69dEVhwxeVl3oZewrsb5967RjqG3gkvqHo2tuVQBGZ/znty7
inzBYXjqY3llORFkHVDqxH1UROQYr4sozm7m9Z/LNiWWm391Kj+1dWpAoQkFUer097Ef82ZFmT+m
LXJtV0xny7R+dH3+FIvCO5HQBaVTOsd4ZHsWxgihlyQ5L2X5JSwK/VupGIja46cZ7BAQXJvE1pQ4
PQP2F4b9AVluNH2oE/VdeO5CqhNbywqkHL3CFEt55Z2tznBu8IRVB6+YyStxR+86qb/qYy6v6tsp
L8wHdiAkulcFobiJR8oyK2I1L/U5RSweRLW+Zm/18OKjytzNdsmMALHRkd1t0KhSnbKwaa7HcAqv
IzN9sEaIBXH2apgTmRIYrNNJPgE1/OJ+yiMdzrFL6mzTWfpTTLJj0RGRMaEH3dVxOV93DEEOi+ZZ
R2duveu4ykyIdwSfNwVBPxGhVkM84Rmz9GCoM0gW8q2Jy+VsW9CoFsoRNiDAcfI2fKqWmSpWUGCk
jjndKGB1e9nZBE+749dcS9pbq2w/xcjD/U2It2nDei9yArqW6HDXqbm2TjTnJCvQOrcHaF84FiDD
+yCMxerkXS5ug5+z0tKn7S5qoflyp3Kvp6/FxTz3A7gjqYiKW0QAqbe5DGv/tlsvNEYUHtq3zMXh
KYkuY4LAAZjrogInH33MejKXmoGAq0jGh3cJz2w0d+zqkWiucgZja7rWhv2xm/Ajbrql7WITQbq2
OhD+QdLoesZRMZy2aj5vj8tVbNBu4okyplYoxFT7ttFSXG9S3U3ktF0YE0kjIYevEAjBeztGc23R
QbhsRQ/ToT+v5Xqaox3Wn7edTsW2xiliHYGtXp4mDhRb17/ryo2PpNXBObLRf9i1d2VEWB2rgYah
R1sFQC/tlpnQ7Triwxum3KbK9VAdTOwoVX/kC1NiP45ZP7Q7wBLSJ59NJ+9ZjTtzsn8MMyFLs+le
uW6q0/5bRS9jT6ziQxzhStQBPPDsPeCv7MleZMrmhe5xssbVQOTKgrpSt6nitQZl6lxYd5ERhfsh
tImOm8fwhqOVEe5csURWRhATTcqI113iW5hUYI2GY8UIM3Jz7DOroIrglMCr16Umuuulc5cOJiLG
LCLGwTDOTuo8ZFH6RlML3Kt2ySbcATEIeILn4GvUw8csJQjLVFAJ3ZUDtg67Gj6CXYMvH4IWKc1u
q8+HJoWeJX/0c1myOcJkM0aY5Izwto+mY+ZldHraEISZl/oGzUWWx+EwKU7RCOzgtRxpakgACILs
NI3UWtIYJsaRZPWBFmItd2fU/wlvtrOoInBaUgM7uQ7wrJ05utcZ/NGgX5yvZeaRiJJfF9BgGGnw
3/eWT9boXNJsr4wpu1VeTo/O1q2gbkmYIU23pskb8MoUNxkBeF2/rmELVvxZz45OvzxOOkpSitd0
D/eu9luJNUjJ+pocAVqbWqrfMiENCkPjAHUTRsU0e3WTpdw2RtzUVFqZp25seqU5A8VJ0NMdPYWs
nDa6bIpXEvmsk1GE807kjDa75YPeMvSVLqmCnfZIo/9xr0LmL7X+MrS0fdcythy/CHbXu9TAb1Qs
yQtp0MZDW/PfbmES7syuoOFMOZjk0SMbgVTCniR+MUrix3apNd8MOeMhFfHLuniyjejGoSZGvxHf
TOsHrWZTXTupP4HFI2zX+OYodzk43XPp5cAVSapi9PNsma2+j3vTPDpdfjM6tEI8m0gq2s1gy124
gKNGDGSqp+znnHMb68aJmf1NnnI2K7Us9HuB+H/61KeJcwaE/+S6+UG3Zy+oWbM4qzXopKyAaF+0
FnLqaObr9aHXYaYTK3jKLfvBMBgIJIMX7gU0zEW3b2xacW1L/F1e1M2laIn0KEgUzkL0CxoGMqPR
94KpiQjJt51t4POzpmgEjKRgwQth0tv5ZsSop/Ckxyz3h+Z136UR44ipaj/SqpzC+HMU38U9QXVz
hEXFwOYqKA92NE5oYAFWdy2bqXI7XuuFNHydrG8HzcaOQlrxZgkWFQIHtebVasy36VvJlHCXR+WN
NgvruojiT2X6jZ1qTPOuy/ao6/uFQGgou2zZcHgk+AgWj66VqR0A8tdPrckB4iyPyhIu+yWM+Njq
r/rkteo7vmmjHfqL/ZLq40h7QB66dgYjmEVN0JPvV2fkTdfVfBhGWgJmTARLJCQJA7RZ1vRpq0gx
nr7gjB2ClDQkszO+JhIHqQLnipm5ei4LWuWIqrNdohMo0DfVoZsmSmW6ieWsPzEJV818iEK+c3Vv
PoWJ15zCNYGiyqCg9SYw6KUM7IHip/DcQ5xCfjeS8kukM9qvLXT9JPDCtEkGX1cPDo2Rkaqn7eR4
sEvSMMmXzkzGQ0l9WkrYja6jPRCc1z3GpvGpmr3PZVZPdN1i79ixpLex/QFH11uUopGYx0ju3Jr4
bjdNmRmVnI1iKqg0alEHrmlOTk7t0c7xBVlsUJIgop37kb6xh3trb0vszFoFiHPUvWjHiS3d5Yn2
tQUAboWYIvUW7/mqunYmHHlug+HKGY7UH9/4sgdxI/gYy2mNnjTYXMea7xi3srgadL5pKv2IPAOg
N5nsBFAzrGgj0Dl5l+DOcc+LC1y7ROkB8Y4GHsENYByuM28hdC4/UNOAXXL3TU7gu5Bxy9PcgCAG
jqlnj6qWb0YDcI+RCccOgQYOueJh7PXnQuU38RM+N1bDK9sC9ofal7fB4ymGuFY3oTbuWi1/xQtH
sZJ0nxgiWL6Sxm1Kc5BUJQ1yJV432CauL00qkLy7Jdav2nGCL0jorJwDmBokKLvaNDQSnA9NE9t+
55R4r0hi15SqSB33vnUhMcXxUts3Ubqch/UL1dIjCjWCRbyGOO6a7YBV8xXhPNHinWNiw+JirdqK
dmIPOvfAXzPh7F2b6OcyJFbWZuZQl3AOnVe6m98UUk/Av/VuGs+O7oknSL6Mg/BgyrVIjOS3ZO6u
srkSZ9aaYAGraovVgeREe/e7c9TLArt4iYVLS9eW0UCPnTjPWIjb3Ei/MGFTh6Qj7oLuvRWYWvrY
VJm9s5zsYZg5xMTEwK7kK427kiybvC7xXZbAq+x2ejKd6lIUTXpw1TQFSMUfnLgWAdklDd+umEXV
casD3tcE+v/C3OgSNc4BowmW2nkVxFGuq6k4Uf2+qJwUodwgN0gN+k3CgHPMyy/mN1BV8oNRE8na
Nwk5VpV5xnDkL6Nj75Ek2Lu4bKu9NYHV7UE8ssY4vhIOjMVpuOoipgsTa8ZRX9388dLv3cL7Sr7s
lbMwCsbcS7eHGIuQTBx9bR1Wg1nl7rEjTe8Ybqq9f144q3p001e+P7Dd935TW/QOceeqQFQl9K9N
+Vpuytdf9LB0EZTPCKcGEra6Uziz/alM/OXnm9Bg/l3kH+vt17ef+eXqz6db5YvV2kywDb4e+uZe
kv2tvugLU7x/qHC3332/mWyi3E0Eud35y1O/396u/Xy9GeLAPtIXluowJXjpn3rNTT05Winqtu2l
dTvWT8UCuwNu2UexoPh2CFMk1677RlNsPvWQCLDFudWppLre16n9DXH7aRg+JQp9bCETP57j6oPj
4O1RROyQ0vca5yzTseNcu0ZvnTRjoWO1Klm9kfChv1wtFTBS5bLBQWv3ukkuN9XvdpFuPqPt6k8B
8HY1NjzFmGf9dFvhpJfCot9LWgxU1d8f357P2XSb20P5+mrbte3CNhAZ/nymn3eaC7WlDaK55hz8
/nPvf9bP53q//e9+5t/dZ2qde3ba4yY9tVYl6kirceeYs/wpTN2Uz5sGenv0XQ39fnO7b3uC7dr7
D//2u7/d3H6uAHBE3cZn0azDkd9U5e+i7F+k5tudsm7Yc7w/Xq1C7mSTom93bre3a7Zi99O7Zzhw
+H97Dmnm1VwNKwfN33Z1e2i7IGyDFpl2fv/1315iuykFwspNWvV/KrS/U6FZwgAy9f9nSDz/aApo
bf+iQfv5O++xDaYjpWdLwS7JsyRCsz81aI78wwTKJxzb1O1VZ8YrveMjhM7dLpRAqrxVCfdOj3Bg
uSI9syzkHJbp/G8kaCvw9Bd0hOFZFjwt8BRQaRx4Fb8x+lwd4FlSuRb4Se+b23O2Te4XfZyou8CC
//LG3P181v8q++KuwprW/vf/W5EXv74YKRQMVPlfIaHzBO/Hb2K3sB8UoswoPM2Nnh0MtzeowSYa
m0ome7X4jfjOluEMlxIgBcE37ovSpnNeUN8mA3MhBztijsGoGdsxGDuSbCeCcswMe7tbJh+JBHiq
c0bCti3ho1rsXww1oqlvGa5lrj9NjrtLreS6itwTiHZjrw0zyHitufvP/1HnL7gf/qOWLYDR8Uk5
fLy8Eb8AOWI7ByZAT+dEpDJhZm7LFMpl+5BY6Hsxyuo5MYeJ8c0U+Rs7dihFzZ1IysLvwjV+tIa/
RvQVzcG3wiyu83wYA5do0VX9s89Ko6DjmqCSx9cC7Hvleemfsj7GVHLMeryIhivPg2229OxMY191
EgFaxn6vZvSF732dWWkGHSbPSZ9/acfHJYGjdSyxaFBh5+T2rKFt/KUmf3Y3uDmybYRk3srcdqLu
ZVY2pUakTrGrfywTIqSjEuGE66Wn1G05D8AE5lcIhkhnuBzjHXQRlxaEBAS60+flB1mKd5mI3uzM
aHf4vh/rfg6McYL7WrVuMJvZ50qRwEln9gtNmFUgkY/B33xW60H3yzdgOygdk89phTPxDf3toBTM
XWXRoSmKY1oiugqfUpm9emg0hnISuzIDc9SUPeQ0M7WCQTHMqpoRWbx1ajVCa8O+O+poKKJMur5D
3Cs5QvY+HA0jMJIROXZp7y3lvpCNnMOzpUAWaKXSOMUTbEfHBqUe888uOrjzvf5pEDnK5QjqYko+
Up2Y5K05IN7SiuNeDdq+GUdvv5je1zw2p4ts1Esel9dmRcapllhp4Cb9akG8Koz6uR/Lu6LiwHNA
5mbzcM2Og+jN8o6EDuI7LuTGnaGxBoaef0hD7bY3umugpTluQilahDMDXiJ+YELml7whiifi1PXu
hY6CI5wxSscpZHtvDhwTHU2bvbmEdPBBAeTmiPmbz+nffEyuY3s6UTOwPn9H87YmOKrZGb1TAlEq
aFYjjxtZ80E3CTA2Hjsze/nPL7hRc34/MFx3RWYj9bX+Is21Br0tap1XlBNtctu+W1x0N7An2cGV
/ScMnx+klq3q8v4lmzmCEyKuiTczVn+ye26S6I3GTKSIce0//+e/7d8dsx61PUcLilZPct74dX0x
9LYsUUJ4J8e49toqPm6hwZzJ2l1h4YDoK6K7y6X4m8/g37wsQmWU1I6LYhq97L++rNcYhpuPmnti
OPo2We6TqFkPGDy9taoP9xHM1ax1n/7z/xWP318/esvgbgdVhvzrOSqNdMMb+eKeREf8VhLdRiNz
qXjMr8NaDITO6lgah4x+0cewdZ6y1ATmMRkgQB3xpuseRIplQITmsfrHAALT6kqlLDKhYHyQ8DTQ
h44zG8ldmeJK4g/J/Tq30XjaxR3c2gQZSvIJQtp9CV2yHDgKZhS9AePLPSTYbp9PjLpytBdpDQ6x
EXd0IxDK2m3vZ3lx9mxOAJG8Ksns3FWvSFnR/pUkkcmYiHbcgOQUIa2x3eZbJz5mdTYGYT8SRQas
nhZsjgXeee3YzII0Yg3OUJ9mqk1ZFjNYJS6tq966YmCXBWQgDD7pHHs3y/G80afHYD+vC08+LdfE
bu8rpiGMqPnYanXQVjAcKRcWe535SQ7Vx15ff5ZTK4Px+YHMhpzcIyCMfeI9mRFfvNDjzbWUfLHn
BbXFenaYGcWNSpUBkz/hxtkJ7SvB9YzfJkbLjDQL/2+OCMP8K+51xV1xIBqOixrf+o14FRphTvRJ
M50iUDUMfA5pOdwSF7QctbBlbO7dM2Uj2lKvb6QMMeJ0zg3mQjwiDJDniVJ+2OcDzV2m7oRNu+Kk
u2NPrzIlQiXlREStQpTU6I99gRlK9NF1Zegf+5S9Ljgf5efobFobe0laBrE5oGslSwFF7TeQxwxE
EbrPbWH4ljsiLcg7FG8O3lPdoXO9uJxBovgQFzMRKDY46UQEAMa+0tpo4hFQ3EirYkUNVW13NJCG
3VSL+T3T0JOE4fw01aRMsGbtKw6nNgMruTxKEV/nVvngKpfByNRA6agya1frxgvEu/EAR/1gFXhn
8t6jk5lqgYVrnVYFJVakFwgadNrAjBC0suwP8aABuLDQU8fz0S3kx3apPocVEtWmtQiDJl8ELu1j
mtLCUXQA7FAL0pCNa05Xy261D2rpz+gqk2DonHtel5GO450ICTt3hYsmNB4fZQpYe0j2oEcShNDj
TTOnfYBXw3dy3irzuRtz4GVqeCBR/m1WgJ+KpobO1fQ7vfbQKzn83WEa38cU1r5jdebOBrmTeWkN
0hFQzQQ5cwrJ/XaWKeC9Wuc15OZqdJPMhAZJKL2zFlF81dl5mgqOZH4X9/j8hdKMZHN0xCAKiWFX
Uj+Yesj8i27nosdu4GIuBrs13KKkTw7EAZZAX5tApZI0SBp0HA0cEthHYbPSaTyM/8PemTTHDaRJ
9hehDPtyzX0lM0kmtwuMlEgsgTUQWH99P2RVd1l3m83Y3OdCk0SJIjMBRIR/7s9Tiy2glVdLIVJs
7cI8ysLR99W8OFuY1v0sVtBVaHEXRv4+OuieoFtepyh7TvGSJAwcUjc2qSYbI5pOoBC19Y4BCC3F
wGA8ZxvbXAwjMpPulcy1KGvnstvVOlpo6Jft0hyDaxC5JB207jlqwF5Whrzl3K7UmFnXuPc0dD1x
NBpz+iragyv4Miwl7rYK7Vendh5c2uDXjYEVVeAjJEnLJG6oeQoyh6bukKp6Z1w5ZXIDbo7nkTFe
X+rULWXVbTBr0EZBRtvRUFqLvIXykJtyZ2PioFk6h1OgEarDf43nPGEvP/JEGeN42dFEWibVcYqt
x7FrQe1oX/D/r2xaF6w29DdbJrsnKiTpcus+CGw+RTrvfy51kvhyOEDT2ZsdO1SH3UoJGGVTtNoz
BdREJQoesXZUkLuMl1maXFOftq3GB7uvdbDzKGFaEFw7TXLGzxjc1cpId6MgLVcvhg+L22YxILxW
4UhjYw9BPp2r43MQd+WHtEqKKEHYLNycztsypKpryKyvALJJ3P6tedrsZc99TIpy2zjhQ1bXzwVM
/OsGK+S5Gi1z4VMrC1OBNgAgVl78KvLuB6ceyDKd1IpRPTTDsXXrD1W3LzSFfwr66ch51hSVYr3E
WytGj+4WWRB99Pq3DGNoq0I23WrriPoB8NTEi4CfJ+2YvY+YaKo4v8msm7F3wZfwwTQ5YnjOgglA
v4dL08rdhVd2HX64YFNo9AlQdj+tRux+60hQhCwGY6uZNNnrLs7JLDt1RfjC9GnZD+UEozXC7GVm
H2nBqxPbr5Xe56dcoj8zBKacqe/fApPVREt1ca20oKDYCB5bYNRXyue1TcnpALl1pw0g8qDPhJwb
Ge2PaKMmaZHMpquGr3nzKXLl9NE91XjHU5ubuSrJEte2unlBcdVU9YjlGl4ZqQrqgRhjYtGpG6te
NpN38zjfYL7IKZ0eEp6RU1MtctoIto3fAouJszV5rmIRxOlXmLzIBstmP/LQjK1rwQBwNkqAx96C
woq3Rpy+eDVP0lS6wJyoj02qkOwJmFbEcn2turpcOZ7twTpgmpT4OOL7/lYFI93XJuwTIjeH1tgn
fclyO5J1GXiv4B5+a8kndzn9Y2mfrggrvrZNcB0M1uooELemklt7MHj7dRqbrzo5n73b5Fsx8xCt
eCwx99XQ7WjN03P9pDN+XbKPpPCubRbOZL1Xgf3h2wuzyls2eKybSdceHbc4VFb0xzJXXRb9yW3g
cXlN4Ru7qZuqmMQqJrSryukPZti86VrwJ8yTnVtR0T2G2qtwIUFiUV9x1u/qNSEU6tbs944SnpzH
C500/mPqMbFSHp3BXbACp8hFlR3awPtNmbIuHF/yjYKp7wNm4FQCrPsifiit+D2M3im3yECZL3Qa
fdDsgq1RDRhQYI/d/21PwoEa5nbTTMF6HDJnYQVsDXrDgYjgLKdaDEt6aN9itzeZrNPR1pGOIe5r
4xBsyUa12Sbpu3jH9DVbDXy+0HnmKizrncs0KRP9zhiNt5KkyarWnbWJeWCt2xj8eMahRTAMTXz/
OMjgd5j/s8kvudVwn8YVc4S6ihbQpG+xyXHNSpdG2n8ordRZOt+Zozjvmrymif5EVF+uNU9pC1Ob
giWebfatMs8/RKltDdbcfkzTrdv5BMCqbA7eGD9xiubbjl/Udl/6nuSQh4qw16rhXXnRSeGL7YoO
C5dGD7Cj3cbRsPfD3NjZVx1Zu9k0bIPpZhnIVq1nX0R1NNXcWIsTU+PkCsYlpNpme4fvcAD8l8XF
wfSHxxYTonKdK9vViUY5SFu+GAkwTBq6zoDlgtRkDe2Snq5/N3bdf3v/EM1+wTxlEoNNmuTfbHHr
/IhuRMYXQFuhfM30IXf2PqupfBgHMR3iu0suT9JlkCGo3r+QjwuKiPWwrZ2ItggyY37OvDdTD3fz
j8BEK31c13fXHqEwVo4eXnjsMS4VqbFtLfNcOURvCmtFkTyCtzLPKfA6Hvo3LnGWXVtQbT33lrYR
uxEH73mt5WKlm+o4+R3mdCrZI038MOG59FPO9NcvfhwjO3sx4HzOHtMYXcJwOLNNwkbrxZe+bG5F
w5wQHCZa9I/sgZQShTN888tv3U/7AOiVJsoAAn9e/phZdDGVvjRMkGMlrRzLFFQou4xz17qs6+2N
+OcPe6hjV8/bFDtepfrE0ocY5usY6UdCK5hKeJgq/peJjMC6CvJPzn3j4e736a22WHdew1d1SSMu
HIfb1SzsfacRZqiq7d3/+k9qEVzFtdOWr3e0kJqTpoI3WjTOMcq5RbUEz3Az+uHh/qHo8RNjW3lg
3x1u7l6sqeUxlvXO9m6Olzoz1WUyk7lqWb6kQv1pFHuV+7t7/9X9WkkmrGHJGLLPJqXPdGtOrcYp
pKD7r+4MO6PGMhnHwbKRAcYL6a+cfPrGL0sJCKb4ROofUYr6Q9XAK20022IWNPRU/IJNeOHABECP
XFlQOCdTRTecjMl2dAPMlDptjgOrW0H7GHZeOjpG9J2IzgJqmVWLd0zs05xNXFLGitkYh3XbUiQF
C2ftmNNfeyQLP2uYKiU3QSwgiBpt6Zf0t1eJs5lk+86pje2RrlGbN2GzKNkPOhuL5+a6n4t4wK0t
pEp/qabjeeloP0OXBgsp+QGUSbVPNRgLkj5sbthiHjyOl9ILuRFHRkm1+yvmZX2W/u6HxLCCa+DS
62rnaueXmKHuR+6p42sbCVlIAFH7yszp45z/uyS0boYxUodKu84s4d1lLi0PXmo9+yTwyr5WMD7X
s5RCRfFrD9Ma08reHfj5UvkQ6xpsiCgbQBfp8TpR+lNq+mhsPX/JGx+1jrEuxE1rywSO2THPwzWt
CVqVGMtqgNDZFtWyUwY5EhceuWteQtUlLM9s4Rj+MwUOnx05M2axR0pL7Lys/cpd4olJZ+4zJPKT
mZxAV/mrPCR2RkhtGeMg2nnoqYqKspk+wBUzTLG7qmcd053MdR5vOgP1QKq8WjvOsLLlmCwj3Sec
NL+VFK1AWiz0bD843OPtLCtiAQ74sYar8uTf0EURoMTwWBkR+/UOocJNm7fQr/BAonDAy3k1wEIs
bTrqeAX7o8RdusoUq3Yv7XVpsWlCcy9WOTxM6Bh8U66miALuy+bYGtzc97cn5kmTxAksqTD9hI1V
wWkoXk2dpSxFGeyd8jElZ7YQ0FhWWtg/TTYwctxz3B7CetAs/6o7CCdJzW6awownDS/HYiDGtFS8
Kl6KipG5yUfSJlctROu9X3ViiNe5oXf0v7M76akA5He/c0GDHWNnmIUQIbl4Jos0aYjiyPxBJ5Tk
v2SpTSh1/hyntpoLag9W+/4GwHHgSD0rMV7uXKW0/2QV2lAQVuA+9J8ESHxhP8cdnugxDjb3lzQh
ILBm8joLleRS2ecUCfYEvvFSfLG3Ldn4dPHJy2cdd+4RcBu871zg616JZ0ooH9ISdb4rOcvlVLYu
Wh08BFUCACtz7FSV2BWIDYCZCZ9OXPBgJXhf7+J2gRiHst3vFTYP/Bq8vG5erEvRmgySSdLUfbo2
B4ThsrKTHcN1hegkkI1yZ9+qfsY9pp+RjQpjaKfOQJSQKRA6nLuhX4sNbnqW49g71r0RrwuNsqK0
87H7JoQY7ULtgvA5boiqxeHETZsg1ki84wSdHSzsm6znpDAFw97ADy0phogYPXAqwFxUhICGxHcf
iW4vWuhEmT/95vpNzRewEyOsaYHAPodzToYcj+c8nEA3M6R+7Stvm1uoc3qKrES3YoouhGTBhYd+
getNHO8zGSx5v8grvM29/0LW/SGbnCtgIyKkxrrJcrX2qpbtDpa4+zU22UVPAbCFS73Gc9FJc623
9bVp6PnBL/yrTzxpW3nGAE+YMcmBeIwOaphhHk3TJiewNfS83ppmEiwHYou53qCraZj6BPUKesxb
F2BJCcPwPKu4oTipenwi+v+m59zUg4tZJqNrHK/qrKOxC446f++GkJFG7md+wuanroRcjkl8dAxS
5BUzvl1qI5AGab/TeKbQpDcZ6A+M2vIISy1hw3DdJ0/CHb4kMQmWWHDr454D/ynoabrTuVEoQ2OX
OHDMaWyim6bSHqNgl5fJvqx3UjdrSJ8bYcOuqapyz6TgLbHVVW/6XTmjF8wUvoqfUE/EsQPHTMz7
8eoS6QPqC3i6dz+kQeqF/OrNnbydkXtfna/9kQpvlTQ0e2myg6utvWuwLUzSBCnKsZaS8w1NsFQN
kmpIxuHTc3oNi5HYd1Z2ErnBuaaAuB5kHSW1bvMQBuYOS/pLPceIp4Q6h+zBGpNrW2LCyvLkNAUp
jN9M7gKpR8e6dL+NNntXEYfFxM/WQUetZ0rORXh6QRh66liLnHfwY9Gmb+oHLbDrLZJtesynlKE9
MXBbtYDMA0ET7sg2xVXXxEbPXCTtbpyIdVAI9BNOZu0v9ZBoJzpzvAitcjrcP0R6TYrt37+XAbJm
zYxea0r/KOsZkqNFTzMA7WDkZBY9m2dIN2g0+k3OgmdJvbJ4Li2Gac6HEIsG9uZK/XD/fRCHjwYc
aoiNfo66aBWnkIHsRMURszpvrSMWLGiIJTHW61sX0z5ICss4KCHmxNf8y8qJzMP9V/cPVN4wMWXt
XmdqNA/3D2ELTLJusAmpWFj//LP7J6Y4OaH5D+soRSeUpb9JI+s5aq3kVK3Aa+GCNglnmdAmuhbj
KPNJJFOOxs2+ZTlyjnrAf1SyagN+TIlE/dcHJ6jwWmIgXsfUOR41zOB3Ifj/mxL+r6YEax4p/x9M
CYmMkiL576UWzv0f/acrwfmHabv8EXA9H1+rwQjpX64E3/qHS/LPswMPh4ETWIyB/uVKsIJ/4DqA
iaPrOM54IoOz+ZctAWgOXw1iNlMa3zRN9/+p1IIZ1v8aNvH/WxgTXItvA9P2/5ih+51blsTujJ2a
6itzwXphiyJdeycsjWxloxRxpIWzVnOvT95R9ZSOdsbWzR0mFLkVkrWaj5Q9TlvCDg8l8HfDHDii
z3idspLYsYS5ZsrWHfJKuzUyWY+ddpsMUC8OdWoB56PMygbc0SOTIGAHBm2AaFVR6x9qvXl2zdvk
N/hfgdkhi50zw23XXvwg2NvItyoc3kOv0jd0gDCDiYbPvrkkr2zDDfwLxykh7OCZ1WfaRN/DzJHO
OY1ElfuUmO4JQr+x8l0Lb8J+/E0auWIkGm6ihmg/7J5u3NH0uEyESRBUj8plZFKVERbuIxtU89CU
trXzvXYlnJlrb4O6WRg2PlWb9dH1khhMwTSugpH6jqL49XLdgS7jPtYyQLki3LIa2/ornfuAO5E+
Sf01C/5aTvBiJR2188FtoJxtkZuQ67MZm8jb95SEEOSjOZ6JJMsP4yxyLcVu4FC7JPMqWpctspit
NH9ZxsxhTL0YddaTGI7HjHoeAiKdXryiR5BKKa2PqOROtmqC5CYSvn/Tsty15LK/4V5+L5Ey7aw4
Mnr6ZftZnarEPWY1P/Y95WgiM+GfTC5m28ilE1KA3jmYzg2W8A3k2Z01Rsljrqu/Vd+1AMhBZMcg
/V9HezReR9blijCBWbNwcI6GWtmHqKlTlOM1cY2dn15pKyeMH/Qboiz2YzfKcO8nzCusOQskgss4
V4+3GjvFyUI4qYobqV0Fw3Bo6EGivsSwo2OXDKaxrCmolgORWjlo/LuOpO0cwBo7Lhrjsw3RZe8Y
w7wxX4nFxhuUsuaQoCLtB3eXeLz9fqYzZZo1kTT7cfrgBd7Dto/Kv5OvfcewIje9Kfq1Ho5syW2W
TjIphChog0LI94uTnENJplGUm5mw6qOzJVNDsQI/FiYI6lUYxUGf7GhRzMlpYOxZ6r3NqGOMj0Ky
R+9kZixLN3+uppS+JWP8HgaYdncPadB2J0YlxDjmW80Z7H5VmCl0t9leef8g86EFO8qp9g5FpR8Y
NEgNyeJOflVzbNJmuIad19ndqZtD9kFo8MPW81MoGecoOt9z9Uf4/jZSAgyULBTbXvoUcqqbUMf0
iRU++0UPIno6X7JJw0CvRH6w4/Jv5uVvMtfRHACXtHWzHvCa4LhgdtCHzuKOnr1/CIEPJOPUb//t
LWQ4OFnxkmFXuaK+CRh7rDEhQX3bBSS7rfmFgURyTnNJiocUvKQMU2fusaaNiu3FfbHMIyrVC6Rf
ICXNsdSbq2xdsaWF/oFyTWQt4TzURPa3bpCttCq9eLWk1cyJmbHg76aooz/c7YGmzQaKAN1elcFG
Rbraw+54jNOgXlZYTzDxDyixPc14GYZg2WjlzmsJS7uNXS+7mfLAqcHayE5/rDmRLBI3op6wjXf/
/D4T5zmJ4n7TlS0AYh3nhVV2uIfB7cd9/OXHDeIqf+lO5pW5gFaPAXj6i24zHMz5A/yUhd8/iV4h
mreMh0h5FPXUHCzMyVXk8dLCIxBlmu8ZlyybAeL93XJbawb7dHwri7atsMTKiFwo9jGt+OpzK98Q
FLpEPfbxlkfBUhbN98hcdVNholw1relwLdVXqBT2SvN4l2jT8w7gcsulaabjU+b7JxdSICqQNm3V
nryNvDA3sB4YTyIRetPRSNcuF+/GH6R3mKroRcbUGWUAtTnG9x5PBNSOfjSIHduoEw0SuCP+msQa
1q5LbBV6TXlUTZasiFRv4lHs7wvRIO0zY5FqNVLMeBoG8VyIMNySwb1iM5IPCCPlkwyCbWRI+TrK
kudW3XzcfxfFTbrxLHqZLPXWF6ZxNo3GfuCcJcG3Q0qCh2zsWvb2yyKMeNVDF2pmoFOdMWdojdr8
UV18yGUpr8I/9badLDtfTV8m1uRYinnsMYM+e8lRhLgulhdq6Fps+KNeDacih1VhCnVu48TaQB1r
50NMhXRoJXM5qBERgu3TehmBUsSoXG19cm8LIRRX3RBGq8LW+o2eaaBPmSwtpxKuARc+hJCGCBoz
5+gSxd92CJuF7uJsM8qKoNPQXuQ0+Tzy64TLbhwXDPqyczlE31WY+ksOWcSUDH/vOKV3MAPNPbhs
cbHv+ltP9uVMW3hrlK2fHGDleCAK61QqJrsILGKF+QiOQUkZXpiFjAMj+tDNJn2FNsTg1WqGVe+E
LYG4rF4RHPYhT8RvLiPuU9RSnlolIVyNqnd3w+ibB1Uqn1bdQD0zG7XDrHnE3/cYB2W5b+mWgayO
SwXuDKqdAbMkz/4WFquIgkO/qoV/7BO73RvIZ0lv6LueHRnPiZbUoW84u2zOOBhFlJ11vhapCj7B
S1jMh+UtDyWGLom4cHC4QEjungurcLdlEz21Wqg4vanxwQ2K4lxJfpfo6VPW6skGh/ZLFFl7TbNe
waeH2MWgXiadqM7SWHZdKp47i1OOZ9OQM0ztyhgMdQBpqr7kCMin1w7x1ORrC/jHNoXnB6mEVu9h
rMONLtMjeQONCWblDk+91YBJ0i4QXIKr3WPGYBomjw0Ve1G6bJkWIvZTwILyMYcqJNs4I9j1vqLP
qc3XXc5IwB+zL60Nnjjpw2p1YW04XX2KfG88FdUJxB1nTyc0D603nD3VQdWSgb0pI/tx8pp+k4jH
drCivW930Vp2/KXJZV9Whf1HO/nRxVDFtjDrYO2Q6ygILRdhZz3zFjHScU/sTtWTNlbTxjW0d8So
HM5Ekd/yyMZsmW4jPAEnSpbBQA3NdNTlM5YVDZxsnz3YYayvxtwoj2ZjP9OijSKcS+0x1sf4rEG3
WPifYxERF9XwYwpB9VnLPJERM5gzga2m0rz21tkoYNAIS7iLSXtrfeHwzOxNhpY18UPuttEv61tu
vE+tIcFd8fYQospj6Z2N0uFo6o+8HSbp6FUGKGWXOtOzIid8UoIsqtJL8y0xt77VusdATYDmPNrT
KpUctcBk8W1VfkrT6RwWnXaoGhPxNQ5QYSdBbKHmWwBuWW1RtKwTgzNKaofgpM/hS8tR1q3m+lpi
7hnXsRt9SQ4j0JX6Yh1IkEJpRDFTY/XFtoerizab+9ehk49BOl47+hhIs5nDGm9kexY0ZB3iTSq1
7FilY7oxq9S7Scv85NG3IK6mbsmgNlbEsZvaOO3CLixfT0MEOTJOspNX539S0lJw8ip8H2nrvIuN
I6JPU+AqitkirsdGj3EV2GplsEI+jq31FIxwbnnge2tAdPPQM3Y3IDQVVJJQbrXGm1toI/sQDQ76
vq3kDnFXwGYiiWg2o/GM0qdWomjC61CqN9WQy9Ijr7rp5sA3Ri7nrwP6Jekq/yYnz13kYqkNnrwB
vSEbNww81eup+iCMSiGXoUVHXHkQgvBOrsIOEl8uAV2PVrdwy8LZFE2NM4M4shF/kwZ6dND+kjmD
Ypc4QEO67ekYY/jb+oAWAOoxAFAcdFK3fY1zoe9DC+Sv41TlTkyoEDzteExJE05YM52T9qdhgkuI
z2PzFLOcK8GGuHO5OnhdNQ0NtsjZJIfybQwNiRUt4ijXat2m01xr7+Qj1a+K8X4au0fiwmIV5UXG
Ac/z3+M8xM3NAHEcOzxzPtE6RgsLMPzZVtCd/FAG6RdfJTySj0O69Urnq6N67xFiSbNOgj7acu5b
T+FgvKvZGjhFT9EQkd0EfoUwFoNb1vVmbxi87mlkryvljZdsLmHViiZiBA+LWa8sbA+QJbZOpn7B
PMXPQgz20sJZUUj82bnF5lAPyXxy+4PJsM6+ATc5x3TATg2QeZ+El44ELBQchztH+y3A/e1dQoxI
dVHaBusiF3JHRGracKGhsisNwlNE2bA/zqCQRjub2nhKWT7hzrWPXoraDWRuXBUlV36c5PUK68om
0SF2s/t6pKCGkxEGsoX0mz2LBMPaFq2wcJzvuJ+MTZO63gL5hplE1HjbpJsziIwRzwTur0mrXvoA
UZvmBX89dFXAKTg6VTXTAGWaJV954pZAf2wmvrJXW780ILbbmjk3/a5Fik2zZ79B8vJJpgMcqTim
ASlVAf4JYNUqTMNDYXnVyouoa9fYYazcMHoYcr99CD+QIHqMDo3c5YgYpAjxB+DJsPZq9K5Jo6kd
0VYP4RVSkOfOWepOZCeKWScHiwwrk7lu2jLeh7H3Plox5jEvuxWh/qjZHddinJ/iqcbsV4utPZET
DHjX0irlZ2PCsSr7AuKUmDPnyKrUrJTgMDtu9Z4lv6fOMJjs+NiKiRc5nCOHor1qHhcmUdSkQLim
3PFnau362JmC775wv2REG2JvE5v0CqUfNPw3i97vg71Bj2OUhgCPGre9iqH6oFVjXGZVErHrwwhk
lDMnMyVY3WG12eU4F1IyvbsRjs/Kr7phR944IS2eX5KYWqqqBEFnuD5tdJP/R41BeXTIXC/bwjyG
zmwKqUV/8sL+kcnAuvcmrGFZ2lIcKV60/Mmx2vgZZ2hyxr9w0TXQXFVXPmmyJGbBOJLxomafB/iF
OCUHfDzeqYzd4DF2CGbNNoK8ZhpKR+ZR8/7qpRqPpojQnFNa9HKoNnr53LeNBTyDT4XImq2bRXvs
zMneN3uO3WZ0bCLNBTFnhS82baOxF5TrYao+FdyvPDUu0Fxi3F4LVJwalKr50HSgCoxSFg9mqadL
C8PLJnAEleLziuuFUNvoyBl2inKrJfii6+A1XL19qu8iHxiMDdghhm20ZDROCaBtHrvSV8c0sVYG
TO9T6TcvI80B60gBD3QzOJ70NdA4oTvJumCgsVFWtmu8AMugk36yVDMWpJrt4ELM1eOo3ceNvUo5
Be4N271FcdFuybJSBWcWOY5hzTy4t0wjolKyc6EmczMEFoowmN9lIOJXV2ZsazLuJ5PXe8MSsKi+
exEN14HKwOXUdX+NoXuJy9bepsLZWX3tUE9m/+AA/HGywdwCnPzjuELuY1q1UWzdM4dhGjld+EW1
dM1Xy4ZBHQQ3Myi+RB/6uylggj4YwBD99mBObn1WBSAFO2/ItBtFRZyzrb5io3nmlXi3GyjugKTY
CsbXYtoBZ2WHSI3De6weAHiNb2FE4yv3HEzi2s6fGLPtgzIa95qXnrqufYXKgbXKDlgO4vLR4RY/
atpsxZFE4ScsWtcSS14DLCZyGvWHD6upEktRV95zDOkYmOJG62P2v57kiu8ocZBmvBrYLj0mSWNS
rTImmwjZySUULmxe0RGnMykM+eF6WBliYdNja2Et9Ki6L7TkmdE5JFIgntv2fWzSjuN7u+mlUa34
M7r6SjI2WlFt6Nlh7tlvIuGgD6qKp5uidALZfBebnVrmiCuwCyc6D5D1V7xNOVMkBL/O+KqnvFxf
TG946/qS581Qzi3ojOfaSWcU048Pbe/bFx79ziXLCYAbyPYrt62uOJ39o6t7uDs1nx0Zk+daVsmH
GXd7DlTZJz6Dte3NlOakjs+AFBJ26g3w6AHX7lTHMBAlSkwztM2joaO/0EQLszIO/xKpZWAnXfIO
ckRJ1fJ036XqWviTdWk0y1rWPlCJwUL20AP6YKaUH9pl7rpixt2wrTHineSSI+7K0MrGol395BGn
fiOqV4ZNWzugrfhC6VBPSF4qVn9A3XqQOOeA8dLaG5l8KEwuGRgxWUfnrMC5M7KgU05J9WuBs9LM
ywdThKck08sjTpptY7X5C0Nc7n/AfW1rPyc97oFaYbdN2nUXOC9lPYUrSg3hoLt1/NTNH2IXsqCn
cpzKXKCc+tyoYiRK55LfBayNjfEYaCuvPTQpYApYzuMiYtTVjdHZnK3QowAx7jK+bEqroIuWm9QN
8qWUlbcsNa6wskq+ta5fOkH9ZrT0iGPFGkC8yajdyhBjxiCLR4mzBoAqT6xA0WPbWTde5U4ikzw6
ZvUxhPZODGjdOQE91kH2OTgBC986O0x0kTK+4V2wdt6kE1wqP8bV0lsLMgKoz5Hb/NoJHrWyjLH5
MPfK2PHAhDAfmWUuhels2749IlvLBTX2A+4VRZNkfIv6kaLz+hZnNjyoRLsVWUdKvm7hQoByWEwx
UKK+/bBGK1p1ztkDiYKIBWIjs1xn0wWwKIY0f8Mt5SM6l28gvVyN/YbT45MlkNQWMZmrgX9VldOH
mVzimJ1Clb1zTX7a4IjQH61oU7nNh4rtZGsa4WsQpn/EIOyt0PRjNQIlYY1fAp+ihtGg5VqwyTZH
vIup8QSsh34hwaXpDsQFMw/FiJcVwPtVaE+eUdN42lveEfHtNRpdxnpxUaEQ2JS85+bWHquANsr0
ZuM9MDNg6AjaM9BRm1a0OzFR0IZ1S2PbskSzLCVvn16kHy364ELYLpjZzlqqnh9W5dNvpgHJiaYV
XEM27IQ0qpPrrw3h8MbYVbvzmkxCJqy/W3/49rQK2Rj5QFQ8aseRWFmuEfNgIG5EoOxUEyxr1GQ5
1D9uEn5ObjOt5ABTqMwe2tT3iOPYR/YMJhFy6EY7w3aOpk0Pij2JUxuZdNKN9JfkhncpBSpNJ23m
Darf+T1z7KlsPkPhXz2DHl194vRuBM1xZBxi0HtqB4cacN+6RGbhMA3hOWVA2CRHWVV/Io+NHACz
DWPs4mx4x6CfvvUs11aoKUREUoykffId2T19q1QaoN9dUn009nChvEWdpCu75Rnle9bJ5VOWa0SA
pktaX6rmJ6zhsk4yBaAc/elNu3tnp4KF0CvOTuJt+7B/9dhzM6ykF0cP2dmVFi+trAZn0Vdt/SmY
Fy9azROPapzhPtrkb3x+tkUAt1Q5KN4kgbiyO6tbmZXcD1NpLpwUekYf+bSN2+ZDRALnVDDvIFv/
6kMqdLu9x4T4U6ePZJVrv1pq4tqduOKIgUZ7B2cvpks4r/CAeFANVAdREQOJgqm407W3OBhwJVbN
haAuoo2ZnZSl+Qcz62amHDuzTHEhMN6oXxy2tIOhsXIUnGZL/o3dlZjWGizrCT7SLZioN45k8iN1
6cEdh07bhRh6V47WEIkIMXDkSF4Ldo3tThOTTXmgOvuWcwqKioQABrL2ok1hsDK1vt4aHioMNhjI
MQHBDTeu4Qdx8By64qGoxieabJkMmCReOHuuaJC5un3EYyZ/0ScIYVBkMEJlNl5J2gLWpobCXpfa
xSrBK/HgNXGWtW35CLLuadJVBadCiGX6kEsc/Q4JtFXs+vGxSeNHcnTQDLvpE2Pmd2tWPVc+hyTO
Md88bgwIJVv8pP3Car6j3sg2XXzGsjwv6t248SLa35ump3OzgaJFh47cBG7sYekm3Z9F2Ql3VgGZ
O2Gv01Ccigt4hNmVNRHG7CndW5iHl6qQXO4F/d4y/A2T6XcUtn11dMY5QTpcSeCSARQsCrNqZbsj
mIKEZ4A+EctwpIYR/HPATLl0pug9diJUd2gn9XA1Rr9eN6b55crIOdJyfClEs1dDmR7om1IrG2Ap
ThfrITCrb66IHPdVF1bV2dYIYfi6Ic5FwI6CwRJW4End+m6OfbWTOllZte9pGuiVr5EmradVXsrX
NFBPLraKpV8zlMsVpErHYofuZl9FRqIRZf51LF0kgP9g7zx2JEfSbP0qg7tng8qM5OJu3OlaRXjI
zA0RkRlJrTWffj6LQQOF6sY07v5uCiUyszzc6Sb+c853ltogtTyb2wH07NmpwOh3zktb6wblqGW3
kXrZ7pvYPFl6smOvKzBCeJ8eHMH3TP9ZRmQFqA9q93ON77qeNWO/4LFiaWqDfX3oodBnFa6D1Hmz
6vzZYea8Cbx2ehtHqFe4m+Mg3i25+XMsA8x0S/RiDDVWPho1943jtNsYW8RPo3E3csrzm5OHe2TJ
FR8E6eEGp3b8PnCsvOBqW88aM9hFZidm8ERvGSMsOQkcgxMeaLZVDtpvAzKz51IW8H8w7xprJPdD
4zkJAvajqqA2TFIdWBtouuQyKqyTtc3/idQy5Pup/CqE3W9L+Xus8DjmFebaMtVKRqQc/ev81te8
YxBoLMwa8TRzLERL2velGa7F1K/1gRaHPKg01Jv+3pn6z5kXh3cNoJftjL+hNQMMzPX5UZKqGlrW
LQI4W7vB2iSkytJrY3PNSFC580mPzP5xNktGVfBncHpum/QgkV73NtlURuqLL0dzF6K9YbjM54No
q22VDPnRGPs3r0nclW2+ti2OtG5ynulzejG7/klSORZXLWFnCQ50zA/hoKcP1aClDwnHQizC3lNY
DfoJl+0ljeRwFSyrpSW1G9qXrC45ZqLz0LHJ6k58cCISZLPJVRo/QvFeECyvqDGzSZE+EOp54Khd
+2CLD64WGlct1dNdXLFX5fErISTznDM1aUSgP/Ad5gBcs2+x0axbu+J0QTrekpO60M+Y8hqwZYQZ
/BHKtC+qq0v8Z1y4dbOxztV0kFn9OFg650K7fu9/xbk+7ItF/hSeiEk75WD4++xpNgXvW6zjRQAW
ix3V9XvGkG7JiALwgY+fFU6tAh553H6WnO6EBAe/mM3HxohJKRJB8AZYBHY+7FyNj6fd0/ACfWvq
Lx4SAz03+naEneY0WXV0U83Y9MS/48SDe+Ug+ye1n1XII3Vkv4Qe3taK8GeeWqfE4eilzxRmoYjW
Cf5GTnJQBx2KIg2WukioS4eXNpd5m7OsP3adWttjqsb1qQYZbja+MRNZXFABkA84w/NgRt1nUhmG
70TFtpzwZS4GK3RptON19D6HKkTIXOZnWfKghNZI7ziXSjs1v7KZY2y6IE9GmnwVyZ8+sb6ILpwr
cAmbKcNb6IIP4odhqOfGhESXBND9aDiPTugAdMPEsTCh9epX5mv5sbO6V6cyhuMkxC3mVorWkls3
LwfEPwa/U8ckalAI2oQ0aO/TmH6Q3CSfK+6GwTrajsGLu7j3KaAnZA5181y508GUo83NGAug0ZS/
lj7h6rCAhh4cF0i+2e0qoqVjwHG39ZQfuZ8+BkP6xlCR53A+JodIZJt9eMa8n9zaW40RXC2npDWP
OE+97uOlWjm9Ya0tKxY+jNDrkEdrz2wX1IabqwePvINbUHk0Tpj1jizxfqBEqBnxlAYhDmeeX2LI
c/eAURDlSrgzh+pqTYjTRA4bD8ZiXee5dHaO239p6RshEibAbrVtpHVd0ine9Apl62DHHqxHZr/v
BiGnwOFy2VI7M8WaD0qQ/6t4KIg2vU9LM27kgNuyyxqEam71O1ruwnUupm0XV9dkWn5rJR5hfR5/
8wMJiBI9tSTNvdSLu/e4LOH4guC1FdKtLrITV4GEOKfUcLg2F1pYbPc0d1yGnSXldrjjImy5CJL1
jsfnIusGCoEALdZFdyMOL26ttSvDAktKGPjYRThh8gSrbOxlhz5WHmngygOOx7jnA1o4k6C0gpcb
GGBHBS2kES1GZbDscgkqzqU/ivqOkIv/JFdJzupakko0ZO1ulHk0cTCMdnWDRZPSFRzx9W0oo3ck
P7mJwfilnobNxrllgXisDfOs6da9r1MOmXZ2ESE2BsNkFkTJ5rM3/YJ5Fa+r2cSXQY7agOKxlvrQ
+bBiAGkafN8KtiONioPOqt7TaBYn5W3i7ApLr2/HYVMOdJNoc7PteSJ2ja5T91H3lR9RHbOb3Ix7
TUQXh+OM4A8jPJM4nrcMTVyf2156DqL5vXW7S0m04lTn5GvCDod2J+kYxo5qcO2yIbMy7i9Phuxa
+mOacWUY9rXPPXQD9Kf1lHjlOiran33E5SnyAHdmiCuBPEwBvqR0Zmdxe3bNiXLFqvhQ/zUep4vd
OLda805cvDaM9uBXvSa8colZtpJMJEa5tW3MOdH4OHXtq460uUTac9kN4zmrzGd9j0+Ynby5GBZS
BbDR4kD8ep208u7F+fQcZNrGiNLEx/yUbOs62pLnGVZhWNZ+FQ7MB4aQyWxnaD6o137lzNVlAWZK
VSLeJedby4t9rubzbZARolj4UXO5XltzT94TzlIvXPiJA+hRDkmhZ+sbcC0ETanm2mWtoOIhTbxN
ZWNpgpjdrOa8VR+bbm+MMdY2DFWWB3p9Lg482G2A7943zSeB7WPDTLz2y6C4BFEboReZBPw4duWG
uyIKtS4GDFJjWlLnQgvPxPUec+VyNoPplPKZqFD51g2ZYFsASMcZ2VnYDGNadyoPgwujGyY4MJIN
UKJqa2u1ubag77bk05Trmx5jGpi8pdqEP4IU6meQpRsrsUF3u50HYuaYRb1klzuFhXuJZm/idhUF
O/WtXdsgAeDx6sUmSYJbV4gPveVjELG2WtSlYa4ZZjdiW8JIXRFdkIdmk6ZNf5XGOWqAZZNw/ADY
Sw4AsMEmtdPmZOrhrU+Y7LpB9mXPC71p+vQ7wiM+cFWzksHbQb3HSUpa8VFq+wqT1L4052CTGNk+
QYQZyqZfd2WxJnwfEH+w4HxKHdcREdGC/lNqYnYxJy4/6kmEDWU1UJhCNwnxtBtmxvgAhZLDtzv7
Hf00FnMxvvlPpqVGN1Gxt7ru1Fvurs0QFYYp4ntiVjbFPxk25JJX5mCQPTLee0qCtt7J+qVfitnX
Z2fFzpsw6G0veju/eLl4SUzGhXPS7TAU+IPD0Cgb5nrVOh9eaUb74bOb5fuM+rCKbew7Y2zcgRJA
kKHMbuXF8hOnP+kmMHKbvqz/YCaaNCXeFpPlA2JdVjW3EafMX9qJTTa5AJ6sXQOtLmz1fe8thyyW
mwJ5mZNWsYgP6tDmjcYmcUxQvDYRqVXGX8Ulh+TDTQNzC7D995Rcf1UkvwtKjZsxdE6WRHXyOARO
bFctc9ANd2LCJsP8OteXtpmHnyIS0KJTHZvlgbOYx9+DlZ5EealpF7WZyTNhfqIR49HqzZYcFUXc
DT8AzIiU1JPF5ZNwNJdkx92XPY8Tx65mZc1V+dFoMWkQXP+C1eugxR7ZvD+Jm9gn/VfB/dTXe00c
RIVxU+ZmRGQsowY6wcuVmss2jERzjmjqWQzjTzyRmET4fKYllvGBdN57u9/FuTQeDK03HpjOAYAO
GQxbyMJIe8s6QJLbMV9vNtSqY4EZxLseE+5DvtVDrtyw5n17FD9yIx5hTz5O3jXuCvONfYKfO5ET
qXWinvSaMVNxSU7DN8bkWI4bu4PRqc+7FG7juqJ7yjfantsSRPIVvrMF4r312g0/aWXBA6I32W6e
+keeohwSe+w7bXDOtIbDKXGlpENoaquHeFjgRzbdAEcIM2jaxG9OtTaoVHkhN3/rmBNvC/J2BdvM
JkLOW4eSMuE5ufAR1E84ox7mYK7JURJ0zLP7LN3LALKwc+BBSa9ZpwLWQpfSGChrjsSmRI6accR2
lWrVgacZVBiucmovfKf51SYZ6vS85hh+FC3dwBKM8DAv2uMwpRwhKw+xO0rJMVhbofJNtsxicFDq
ZkDZMB1dHgcsCCdtUFOHmEHQRuXhKATQIFguC7z8vQ6+im9ezYOts+7NYj87+QJ8O+CwaoIp5Q2n
xQ/DIajT8nNgwz8upO0yzYtXfcJ41zaLN3hbJDe94IYbBZK2Hs17pgZtA8Uzqov9Nx89lcwzJKjc
pEgORon3xetuOkWAvrUUNEfWAmktyLc4rz7zaKh3qWk54LoG1mXebqth3GRyUSegr7V+FckIA3Hi
XD0OUO5C9D3FT+XPbsWAJeIrOHv2pYAFUTqe8MNBshII7dLW+VeQ0MnETXrSfzTRgjoH86Jp7oJq
tFPjNN1Bg9bblAPn+3yRa9a2TWxlC94s195nGGMAqQ0J5N8S7pEvCgLaNCVdo27AxMgcjS2VC1yB
LY/Hjj4nHsucnjckIG5jHSeXBd2MPrA7BF/uXbQEme2HofLB337gTNXMLapSqFXlQpHNYWWuVCOd
qh6qlOevoPIgtrN+oyfG16KKikJLWZVVcHNmTlXPcjxoVScOeRNd8bfJLQZuOp4avaFYmSKkTHFN
G53n5VtQGzAQhqo4Sa8nP1VVSoiylCpldXQQhPa/kY04owii1gznpujVjp8cw1hQ5IO7pcqavhGQ
Bf1NWdCSWXHB9Uw25U7fZkt2ghtFEWLruelRqioo5t3TkW/YhdEzw5Wuev6uVx3mzgDm1mKfGG9k
1ttdEDAAX7XdqB8bqLGLKqH6fjm0XDCT5B/9NHkaG3LNaDi2nzszIbNv9/d3RSxR0jvDbgg+FRVa
mtkQqRwC3R8GIDdri5keZoQFBrgm+sc+qOad4BCgCrVqVa2lq5KtNudTlTNVUtKgkdtWpVlhYVIo
Sj8X/UT4ePX4VwXDdBz5ckhgrussIjzkqYIvz/s9tPRtQeUAjiEBQVNaNdEJtqhysJaWsJ59mL4w
ZSotle9Wc4oP2MnmJvhuGBtg8JCJTjZ0sf9QTgxkGucZpqqL6xA359poQojmotz3EQVm7aL9NJhA
IK8Uj50RCH9UdWd8bS/40BNkUfNnAfWYZhn1F1WTFtOXVkUUp9khZxjPXAiv2iRxSvrVpHlP9Yqe
bDIprmph+/5LTScbX7hpt6i480hfm6S3Laa/TXbpaQSILvtwOiaqV1TAB3bwnIT8K1KF061xo5fF
+bDccMDV4bTHzLN3liDJVNnikBrmn1AbPLZZVQblBQaQvYSPmYYCZmB01tRYnBS7gYNkAFMK+yCp
W4FtmzqqV8s0rF3NIuc5QwHZ2XCPQRq4R0Icvlk4GulPg4aMbaW8tBT2fWYE3bAwFnSQzTwShNKn
tdlVH1xx39zJoMUph4hkEA639X4Gq4jKD8jL3tZdfcc6PW7i3Ll7XAcEN5J87HY5KHkAy0w15zk7
MXmusTvx7QP/YDy1U/m6wKCB+aK9y3YyufuqAG328e0cdjh9/I/XeWaIurMT75GLA4cnWDupCgd0
S7or7f6meV54XHQoLeEVt3aBKZMatYSzcBguFIQExbRGaLaPNBwEBMqO2E63uuCb0LNFI28ZvuYx
yqyEaKgxz56+v1VGwDSELH+7qfSIHFLwYPFnb74fy2/X8/dflqZE2Q9u4UQMotMeQa2gCqhXXlY1
JVvu/AoojC76ifmkA5iPrSfczqpVTKPujKpgfTe2uXHsA3x3s35m2caYrF5tU+JeqdWTogd6crLn
MPL1hNn4JEe1O8w/IoMiKK0O+SMEkZeKNMEKMhgtakF9EwvXlboM3gtLu1A5Fe8t1iQ55PeMfMLW
CBcA1lmk8fMN4ZdXjOxzDVm/GYMzrtF8CwxybSemtu9q9XQnkGJCXjKNdhV3ahiVJpwjXSL+jHbG
wCwMdvVi47y0oJdxnmIwN5GM6xcKUjsfBp9CLjf99JsBOfs+CIBQNR99fwFDiyVBM0eUTI1hdaxK
1Qa1yJnpU08HHNyOrE2vvSH6dTtPGMPi8D6kCKoeUBHsH1vaKHAdV1Su44PEe+WAlfmPCLG/MeU8
3VL93YbFVM4g96LSR38hdIbe2HMxnxoc6snXIuzAT4RLfZBETJrpKQOKw/NrujSWYTwxGaGgms00
yTHG2/0lmvVvsKj8pn95MbZluMIkX85VxBR/w/ll0TBDz2jLva5jn3Yom9hmc47lKNUvZlU/cSOh
uqEBx4n7ilEQ5RZGZxV+S2sxvuUyfC3Lp5Sv1tmJ0+KsnNCMmu9VlKZXyaSsGGiPtOeI6RNEhjFy
C98xI+1mc5xMnJSxeBxbx46grU+woD0HtoOJskPpNOKuWXduMh/dgoPTCN4opt743nUUiXrLlcLV
+A/K/ac+6O7eMKsIXy5WI7acni88eqyeF8G603r7ZRaUXM0h9I9YfySyz+o+DuKQpagGouRsbwvO
P2HGthlSmrUaE2PL46j9oFhAWPWBPk1SurV2NSfEwjyaYsxPevy2eBwtZVZssI6QUInCQyLd4dDb
3SHQK3mz4+rdbCANQfUvT7HFxWYOirtWNe6RMQSxgmYwroXLc141McukwuoMltoxF9e66UpfLGg2
8hItfGWIkoVo5ty6ra0rkuvoOExhWlQJLLfWLssCDG1l4h50AbIHEqm3M1lKNwx+iB0Ta6EqSH/P
xJLfNeHe7TpbLiXDaL+rYLXWcTWA103aHfYsNYtuPtOgCE8Tbl8yErQjGGamnZkc/marMI7pzMsE
KUbwlX7vkx1Yu9gZpzME/25Vzt10wSmorXNb3PSxLj9pZQpX7iO7RPGB0SAmwR3tUS0FZCqSEq5Z
vcbBlJ41VEpcbTbPPennyF7Y6BktlrlpPptAcTg6Jj+IneydKnM3uNo6HIL28pZ7JM/jKvtjVSZU
sJyHiTzKjH86bV49p/tpZMbI7JNR2Dhn+sWWTX6wg/yhV/+UyGFk2KH+tuCBulhml20p0IE26sKK
5XlxFiaCqP361BPICx1zggPFL//+PVCJmRjNFCh//0Ld0RzKLOZ5H0imEtjP0qPdEUntybLRcmxy
JBVU0IfY6A4RnWX3dmqAkhnY3KaWkY/7aif4BwqE6Mh17HUZOtRrzdlTOZf1pfSk7lOFqvOtZJa6
cJLCBUK+lu9k8dSOJ7xD+YOeO+G+khasCnc+e7DcVxlsLD3qJDHqutmaWvNVa6DdPKdlByiZYjTp
SFVw2dh3zpu4qoNbVvPo932gOjFMexuWAXEo3thbN4Lu8MbUveiK85V3Nj3JDAvv+M8pQADFewjs
FsE7ILU3QLMwqgT4lfhThwOcLJw0ghLvTUvqfIMzU0Cao+0yIPiSup3BdojD15EJs8DZ+XTDstm7
5mCfg7B/ooq7ukyDRMc0pm1cUQLSVQ2xxX5hlFc2GfUfLGSBTTOMYJADWgoPTbRsgkmSBQcGExXW
NZH6eLTKcpMBnDslVvM9Y6LiesiBH5SRve6mcTw51Kj7iNPNFsMotH25fDLibdaY/bKdPpd7N3Nj
X4SMZf73xflfKLAEQIW0baizdCATi/3bRpE2hknrk17ucRSsOfo2a9sokqNOV9RZjGbABSX9aniO
SczQiG26MVUYC/g9T+jx2Ry0m1FzUSooiHtFa/nDNPE/vERTJWH/Cqr9fometEnx2q71LwRjt5EM
+fBA7QF+WZs2JKgxugh4eL3Mk56B6unzPPkKWMrtNIdjl5mcToWlPQzJ6Bv6Y1Yweo8YHwLcc7vd
0EzORWJWU2BwqGyWwaAbvYqZIc0nHOgZdZbmf9gFDaLDf/spYO26HjBUW6fSRyhS+V925ErDSq/P
U4ltrKgvdigeCOCtJJcPXxiiuLT5sSoHilYIZNEPqUhoNoomhjxWnxF/e/ViN3Hse9MHchKuubLW
8OvmZML+90fCtv7NK7Whonim4Vjev7zfxBC1oAwanPAwGddmTbl8W+lyb7qjX4Q1CZl2/DWFzWPd
uc17J3+BROrOjqSuvisIdrhBTqFnUfhTMFBfm3tvRe2c8mKezhCG602TstWLpqZIMTbN1RSA15FF
JY4gfTA2IoCuKnh8u2FsTN/L853JneItkNPXsNy02Z0eqyrEA53Z+zD2JGlZrP56x3gndTBGMNmP
mSbBi0DJ+35r/n8g/z8F8iWPw1+eIv+j+/ivr6KLCVF95F//9/+8fbXdf73+u1T+//zOf6bynX84
oCYMlxpKgta2zpfgn6l88x/E9dl8KFCSJr+A//TPrgD9H9LSDd1xHVoGyGdwfvxnKt/5BzNEzt4O
Lbu26Unv/6UswBT/shzSNOMYqpSAQQjnKeNv39JwtmmrScLoQEUsdThm+ZUPdbs2x/jWOl1zGi0r
ozyHLbvu+w8SJPlh1s7paPRXOsMjWx7GHm2mCBHslmRdkHb0hZ3DCyHyXUnnI0ZX6JXAUEo66dqQ
gSQOXzrik0jpIMGFpHc1Lwys9KNpzd6akaW2xi+bwlxf3sYPaXNQXXqIo/2yd3uYxU5Y7Ued0ReN
PzVoSg+bm+UvdX1olGRiK/FkUDKKiZ7iKGGF++82UVKLgeYyKPFlZGK4KDkmjOobPGkcOSg1GYpN
pAwzSsKhlynaFag6Wom8YyuhxzCfmF7EdJb2w1a3h0umW8vDJEttk8/I4DUoQ8ZACef5mcFm1VXe
ZrIYqgojync22a0VJfOkdeMUnLM5PaVKlKIEpGH4BO61ZjTaE7zL7JXNswi9SUe4UuJWxTVGiV0S
1asZJzSB2NF8WcNMxbOYrDhm14Ssa8bCPXzauE8AWMJuNDlKRss8QYOm15sJaUvjAtwqgJumaMm0
cALd5+hzlRLqaBN+NlDuZhQ8iZLHzWU9oOzVKHwSob1oGLdwQv8mks6bWtdOY+XdZLnAo/NeoNl8
2OD1B24Lq5TpapfOja917kH9V4sqNlRNMh6oj6OSIYUSJDslTepolJ0SK7m0ttsK/dJSQmasJE2N
cp4UjXNUYif5p2NYiuzk6sPFHPT3uGzTM72gLjZMo9xGXBmKGjhVjDnNz0pczF5qGzu6dSvfckUP
9kF2JBkZhw3AcknhI8vygK86gWSl146g4C2r3xdAOF1x6jCf88CFMC5dTLSVsYzrmsIG/KEh3l0E
YXf61aEPc4CogNc3OFLoZjAbWDwBajKy8DlFXYbAeitTrHb1+NMOM2fTGMl7XUXNrcngyMQYhzQL
GFjK2FWo3rE+b9qNhnctbgy5mnAhn1sxKE5ztB0LY5fqVPmFKOKtksZtNHKEzpmUqbpzWdq4o0Zv
Az3hDZsrtp4Afiziq89KwNcM+V1npEXeIiBxz6xeSfSE0G8RBwdk4J3REoECOyHQjDjLKYHfoOQw
bW1CYYtHlQAyCkb9a2cThneQS7gOjS/Rs21W97i5u7nJTmgX2Amq5XfSYZwpSvO3cOsryGvIlFgQ
cI3n8BuxJTgDBoVZWRUIaSh5/iFQJgZP2RkGZWzocDgQNuJr806LM9RKjkBjhd5mxhvLEFenSUBs
hwQz5zecuF+zNmCQGUjZy+lAUtLcYg0GhYndYknhlUbT8DDPEfDLUhTrwcVr0vQwr8eedLqH5BeE
jw3V9h6Ojna4Bd8GD0/BNLOrU0CrsFKuAGYFNBKjE17bBa9+WFr52hPgZ6NY3+vtB0AOQUnhxzT1
DD10h5m8/qEv6gMKlwh8k711gn7nELdYN3BDkHIL4HBh86snZ+HnuW3vsmY51KZnnrMRR45uBdwh
vOAlyjPqaJ/yCN2wo9EPjRsB04rCI9Ekfpgy+qoovzK80brFCrqaWQ7CR4DdJhpfHc/Kj/B6GT3V
K4ntbRhdpVi7OKYmNAocPJNqlHO9BntTWGKzjCLCkVV3hpf1JZM/tLq/ZsoMlCtbkMAfxPh2BYhg
BIREhFsT+jMRjHYztr/C2BqvlkAFLDNc6qpqmkOv4XvcQJjP4JpzI9+zWLA6jDWJS8inYmWqy2U3
QXlZ0YASPsqd4UAA67Q5x/cIhyxq4nyHEcuXXYN9UsPJYdf6OcU1VeCempSNKsJP1eCrypXByoqo
rG+Tw7xkMaMMsNRlRq4LePAxNLh+MRbeRqZqnHT6S52HLzWWBbe+jcO4m6rKXWsJ9qaBXTKg4uwx
94jx2kQ16yofj63QBt8A+QiUuSVLS+31tAlH7GQQl6GupTlHX5xGVK4+URxIGswLk92Sej8lE+B9
/sfLuvfEtVNo6fVjqwxsxn5SdjbYqrdMv9qZpNdjYnnpqh69hYtK01n4QpR8o4cAq2SFC1JZ5mK8
c7Uy0cGG3yTKVpfFIGmTeh0owx3hWuM64MEbvs14uPIsZc8r8enlqHJQW4r3SVn4pDLzLbj6emXv
I9NRnmMcfy1UPOx/Nj5Awp3D1cEZSGuxfuIa8ESQz6KGBPug1mMk1DIshRo55AiPocBraOA5XJz6
RUC+Y0yKQJjS11yQS3JhRRs8loQ2t3jgZjSxWtW9WgyqceePwN0Zpiz7oWUKZCFUaEBTlvrmQmaB
dnCqRjoRa6e5eiP87pIOR+5L/Lpm8Zh1YGSytPkx6JEGsST87pk90ZRQu0j/+s+qGe99N2uHNuT5
92pijRUPJmeOcc/Yu1svs3UEPW3S+8k8jDDTiPurTCu/L8BSliP3KLv6KgV20RrfKHkQmu3q2UWJ
xl/DNJpSu5FJ0ege23QujkMb/cgn67kh4b0dbPsecgCJM+7lvef1mwjJ0utLqCw4WoO5O6NSkpRl
O4obbfaxaIJvk8PFGd5jM94HC65IynlXEr8sgJ78puOgjZSVtv421Sp7ra6MtqCMXwZlvZ3x4EZ4
cUc8uQPeXE+ZdKWy65r4dg38u6KfsA1Oa3ksR/jkFl6zTY3svZde12+XkA+0NAyq9eIPoS3je6OH
vxjXF7vGTXeWaZ1kPbZ8gXjHFMNsZZney1AwMohdeTa5/G6puzaYR3lsY8J8zZVRWeJYTjq9w9OU
rxxlZiaDKMkbD/d87l6zflj8smawV3a4pJYaW6HXncMpg7TrDC8wLQDiUXC/bkctvZQJPDXHWSpg
EkBtAF/jt4YHZ10tHNjCkZ0/xVNyXObukMfRIy5EcUor8VENcbMxmuUx1kDKKWc3Dm+iI6yI9U+J
8xvyC5n3CFsnHRzwfCYNS7QTXVqcrqsoWx6zWPSr2kqgJLvGn5yeaPp+B8ywi3toOD5xC3eSA23J
m8xNaDMI3rgjetvGVACQrjhwWsnOLrKOKFjroDE221w53TvleacnpwQWhQ++nieer+YSBlwEaWpO
QFWscDFUZLBWWWp+ahp4z0G56ymI+mxD86dtlvjutfiWsYuejNxDjVyqeqXdqDNJ18WIkUibi3tQ
1zfSAkA0++SeLNe6jB6R2/JNJ2OOlCoDUKg0gKFyARUBAUcFBQgMzAW3WL0HlljroGda/V6qdAGy
xBry8qFRuQN9BAsqTLW4J7D9FnVr6O9CHw26kZtHh/iCS4whUHmGUiUbUIfZXlTawVa5B08lICaV
hWBF6jeLykfkBCU48nK2U9kJS6UoCuIUvcpVjCphgfZwqFTmIlXpi0LlMPDwwftS2YzI5P1WaY2K
34O+OO1sghyTSnTwAxWAvlXKQ+U9BpX8sImApCoL0qlUSKDyIZn2hzWGHguVHBEqQWJAG+xfG2rm
qTDlkErUZFCZE5ufeTWqHIpBIGUeSKYAvZpWeNCClcu66qj8SqWSLICUwWiodEuici6ck+qfSD5i
VagUzKLyMJAKo41UGZmBsIxNaGZxigtVAbgYMVy8gw38NUCEDZJ0urXR8NVbrbVObIkElYsHncvG
WRDQaQjqTIiCNKZL4wCn9EHn+SsZNx4k8Z7WGk46I+YtVA6NPJv5GWVnLWeQM2tlvI3G+m0W85dZ
p/c20QlCIOyu+sk8t8QaxK6oi0thUOJbQvX0RaJ4R5q7cvToM0zRoTiJ/Mzb5uBKrLfLQ5PER5VG
5Rb1yMj3ddQaQpkFWSvzROb4Z6ehYIaFga1q8e75EO5EgIIXdRTAMOWmZ2NYL3dZeXcxhR+uG/IO
A0gS1Feb1JM34Ueg9QfEnzV0vG3I9caxx4uZZgAQDFhxA/WkJMOpqz3EMCVW5iB3Av+/bCX+7ujT
M16mZdks3N4GAt4VQrkhvRfbmeKVasXwnoPZ+8Xp84czsIbYgU7T+A+IPp6d+g2+Hdzde1cHpxkU
D0vH8ucED0tonoqIib02bCptBO3ZPkCDxwqaOXcB0ywDxcJViaxklIDFmhI8Cdw3Q+Ru/qgkyx8r
EBSDtKBWogKBPFasx+kmZHSuxgZujPleMOdKKMIRQ3csAlZoLdhkojyBI72WAq6yMZmYInMk9ghv
oEvN7hSaj6VuvFoEvjNb5Q9T8Zkyry/LC5gv6GJ1+uzZ1iWpmtsMj4M2n00rf+BqUpFZ8C0BjfQa
aoy9YeQYn9+bGIunYenPUYGLLWFVNg4B3AoWb/sGQulnXVbPemtewjq4Uh9oarQZVyoClyoDP+e9
WnziacX2RU4tjSZCh3b/a6oJmXPESYNoTYmUn9LRuyaU4+LRIoXOQ1ZcHbPf5G30i3TtYxYQfwsw
oeqm8yBc6WNJfCaCsq4VT0B9NAVNMMLLtzns0ojLe851FCthUkL+MEaV7iUizpxwXWmEUEsIQZ61
j6yK8hTzzV160kis7aDh1+o9x8j73JT2zguj56C6DGP14ejUzpszkGgagUtBrcrsPfTm+BrCCqna
YUM6krggznFbvHCseGV6Qaq64/asRcFDKodtmIBMwDMtnu4VkZJToaHKTh24JxzzD+mkxSrudCiZ
uFxQIPVzLNqdXi5EkgYWjQq/1rhwj0IMWrl8TJkuiYGQfJdtxUVZq2F0DDv2fqQVq7vEoX6beiYA
bFxQnSoKuEbtKQZRoEUxdtTAfqBNsvG5AdJ4lHUTvSWgPMLpvKQgpAsPgGBZfxFH4iSHdwJdd7tM
TnZra+fNywe8oNwiIolhG8ttxyOBfL9oyzVLghUeur3ZV1xf9eij4VgXUyEQZGW+gap6tsJqx+SK
Y1xoXUVE95Nzxd7W1BwLksjkMh9dODt+OoP1qY2HtuEYl4CDWcuOQBFPD957qyclBfGfRMN+qcpP
ytHdQ25XA+Y4g573fNxGXvtQhXQ5d1r5JmVymhzisEGrfzbaOD/r8a12KU/x4BSug04826FLIUD9
MFgJgAAdc/+sPUuUhN4aX82WEUxJOJ6bsrfVYvPmiP9m77x668bSNf1XCn1PD3M4mG5gdg7K2boh
tqRt5pz56+dZlF2y7Oru0yVjpjAYo4pg2GJYXFzh+94Ab6TJxkclKsA4ab6+qoGy4te0oV6u1FIm
i5TgEtGl0Wkg2/ZZ4Cn7yMV22SZfW46Bv5MiAsMuKM+s6IQ4nH1jAD1c+7n6SHKGQXT+TJTdnfel
uQiz2NhqsgWWDmmiLMoO2NtgW1KjhY0EhqNmZ7IX1DdpEG1dJ0Rmv6z3MRHPhSH7Ow+6CRloVJvB
elqV8D2Dsxpr+T5VXGfde/iTkSN8SUIUCmNLgsE3ooqS02xg5WYvE6QrtK5Vlr2FmrPBlCPrr0O/
XTDccpGxJMVoY7tTM7CBV77odAluk5KjkWmgW+YTYKsb98ED7F8AI8VNDbCJUyElUKLQrJTdWRYA
ipEMgpPBmOXMKL4kLR9oYxXMJA34pjWCHll3HcdSMvdKsiFBFtKKY1fKFS1t75SjuVJz6bKJ1XTB
r6MlREeYQIa17hHG2aiqy+xuNOAIAuyMbeiTbVsxS2Bw5oR0tp2F3H1kgFvszV3pwwouyCDruguO
tyK8kShDe9U3L5nWoUdWQbHPMEPVbO20aHR7q3hyhwJLtczUhnFB0p/UOYHKOK/OurC8QGFgrRCK
nWG0iYKStIqU4tlwCQWGZvgy9uj/REzogIMrz5ZrHBNLSVddTMqxsa1w3+bydelUG5m0J0xd76KW
vUstkM5cu6VWOxaaASCac2Y5jAXhtSk2NimRF14ghv8cVFh3oQN3EmQe+CN3FUGm5BPVUMEACghV
Hr0gL5K2qXrjjug+tBYnFk5gQ3wWy4QvU2QI4ky7afBGmRG2fUwlVQMhJ+/AKgJ9K8jJeDI4GY2R
iZQLOZxibgaM22QtWhtJK88tWPf1HVpoxGM9E4OLMFnqUPt1VavmyNoVpHHQDKuQlyudF0lWkcMm
ImWGXgQRph3XBFQ3ZCg3rsW8QwpA01llDz+wDta5QIuCyC2WqcXgt2/suQ9nflS3BehcmJt1WTwj
oAIOjqospkyIrwzqzhILr8pVrCpiYwVK8ELrwQ0GIQKSUcjYAm23XedXX9dKrxyXXYfuq+NK0o4P
hRkhc52FYRP7nBbo08FX1FVzpw4FFXDaWTvBAPyTT72izdw1XtCsNAJW21DotnqNckZABgC/MPzO
U9kHQiir8CGQDAVIgX275/nA+oSZx5D2rGqw0JAhKplshMpGH4JhTTi5QHum3XRJMqzJdOU7rdVZ
iLWuZlBjD9s4pwOLMdtosstEgfZNFrrcu5PZ+XR11EjKXQ4yx0wzdC+Jyds4knLdNzsRQuIZr/3d
PkahaMPn6qYSothtAi67cyx30ZWjPVd94j6EoZH0MdWvCz9l2kpm5V4TRiHQy4h1JRg0gVVn1bID
K5oVVZDu7AAoalDT/wCTPCkC6BmkQw2kYoJwzZcHlirAGM7PWxdB8kafKymFOC0avpplp8qHt12q
YaMrlMJUVBtCam8HMP/6+lfTvnBIFGTladrfDnQZCQytYDCX5TRvXomJmA4k623hlBoMumk7COpl
UapYIjl8BTZ+VfBf4Gwhv7VD36pe1BBdF3ZSXMOeSE7h8y/GVqI37QhgF4hvJVYqI5GHqAMU1aXS
QAeU20RblCSU44bkpA/0H1mhJmmqeQYBHW0uRFDzJJLW9ASXSUrHj0WWfIUy2lmAcSosHmL3vTqq
9KddcGKF3gjdjyCviaDH0m/N46gi8ZSn7ZY5gXHSDMG6rO1kmROVkvpr1SugzzK6JQppzjzdxmUs
gMUnEVUcguR2CKtujZfKzKJS7kNdew5UYXxpEIGIhvBGceP8RMrxq1csHycudTfASaYTIG+K4CE+
mW5zoSPzs5dHf6lkULDyNF2NNpacGe5Mm5rQ0Dy3ACvC5prTzGWI8MDBdRq5nyewHlIZBFSGKR0O
QLdyX6nLkHgQaN2mS1AfghPoG7m1jd2G6VIJZ1dG7rmo0HlqWGQM4lTviblvfJFLMEdNN3ZI2qDh
hH5umeYvBdzeSj7zdHVTaExVNNQXLeKeiXEXKaD9o1I7wvS/LplUx0W+B4EdbzXQmy34R4E9xRhT
vcXBE/1MxJoje4vPUknyJDAQ1epvqsHahdFNq6bEW7Tu3G104KCwyZ3wTA6GBQizO4LxzPfJWzOV
TG8HnRZ3zECON+2jnzgX4rK5jY5vDZYDjS4ZkWU4JBlcRCL4JOKGB7eQlzCvMR6Tk2tDt+51iQxO
S1A29uWHtKFlzcbypSu1h5onNEICI3VDowNl5LM/EMPO1OuyPskapEkJVFozfajuxdPNdcINp5Fp
juAW6oPVeheOxOA8M7hLn2aI8UTdnoWezcwN9pds3OQu4x/UV+gp43Tt5jIKhf26VSFj+kHzUnU1
wyvmuUTA6SvVbS7r0r6qb9RQ+BzJCYir2N6qqF8FKuQQn0SNWSQlxJXkiFJATMYEgH06zMIAlJQP
ZcxlVgEYjXS/pgw3ueo8m54x7qucGJTSdKDih6ompW/ix9ohxJ/VBrN7vyTisDYawvS2hIEQ0rPt
pvADEw4nQ2igZaDBjbM4g9AD37pBdIhHQL5yJYqORJF2wEcSiJv0eJZkzFJVlySEBb9FMruFV5vX
ShOuyVLqpyopuLCt4YapxLxdhYCvW5xCLgXrxPtAjjZdlWhqztBAPEXH4L4t5QNtJQ5ZmfYZXhY0
ciSC0qJsBdHpGaOXfCYhs6wi4IvDJwREt7wx9YgAwmAysNHOvTTH0rIDGkW8JoL5bJwoBOs2Jrxa
bAvCpyG1yYVUmEBWX6yIQOiIVwuIFLh/hoRWqTPG84hEhMxbXGg98Edfe8TDhtfj2KD+Hfwliiu3
0V66pMWswyXmmlXwS+oUoj0r4lAQoN8YRdWLisVHZut4WPGRukHL55jdlRaSQEPboRLZAmfTpXVc
3DHJcuYauXuheGHO9a4Mt47rQQ5kSpkkxg0ZdZ1KSvDXATW4GEHCWlYB9w4CaVC1DJ2BrxSf5WYs
FgbuqdQTXold7g0ru5cl4wy1z3hBGCH0x3vA91tV785rxVsFtcmVVVtopTdbSSCIoTTehL5RrGwQ
dgxThUGQpK89D6+jWipoOEMxdme25ajroTIJjKg4KdkbotkPko/mDgpg+rCPLOWkLM3HgiEYzuEI
mTgRjB77qnDMJ2RWZxLVJtWao5qNl3lxYanZctAJA/a4FxF1ao6hAa8nLdwHUeHhpiybwFlKurfV
dGnXVzj0+I1+GUFKlIbwAGFi45jZilsbF41JLM7pZBhIRGIYLKgLeHC3Pur9YMKlqwTFv7x9kjwX
3SKMqEZD3g5FqENi9LQZ/Igz14AGKcw+DbDXiBCh2GA5C1eTNpE5nBGnujQt80KLUbZCYTxNTdRz
tPPpukONeR4QGZ/ZXrwqrezKBwY2w9NspgBvAzePuFEAPhJ0GzY/pK7BoMe3lg8RNok9IWY+HCWn
Xmc2FLSemMqsNwiyGSrA9+aqQrp61soW6u1leuqk7pWp4AU7dOU60Q8OcVwM5IxnAN0X3UDWtixu
wyJcV6W/N1LpTENfIPBpFXvnwiaapNUEirwakhBZ2EMFfUEaMI227S92/CRnk2SWeZOCfajCEJEi
CwGPjKx7iaxwifJWWRJh7eXN2JWPk+gLCDKmkejJ0NBKKXYAHpSOvDsvHQO+gj5u6taFwZhY45Ix
yIkvezvZ0W8MWb/H9naOuxE+t9TGYLBirAasRyyXhMNjPMN7YJaThplJhE8Zky/Jvu5Cw1ySDjzI
DSHjJs5vw7bftcGVbNTPMiJxhhohpFRBvG1P6GjXcd2eo6uHpD8pG2xy8owwsTISl0ThNJkXCtn2
UmIaD9R3lofqGg14QsyZeoo12XKQ9YdilEX2yt1nQNpT/DgbCxC8Z5BLwQ/BKvLPYdPeVxFuemoQ
nGs+JJsam9iuTl9smwhSpDcPdoxyS109FYP+mBTpXRozLGiC28JsP+tWhLlu2l8y1khXzB8tOgDw
xTHaBD7oYYfsBIwUEg1p+WTwPl27V/kYkPHKlCU0zwjhz2svlOrLMJNP8n6hygVEsLzXIKArMcgz
fJyYt41z+L+7TFsEqKbN8qbvcYoJqAlgyMhT5g8E9DG+DGQSXugYS0p0qAsQAS4dBWkxbWXWxSkA
P3hvFAxwghCfno78rep9rqBZyUOxT2tGPrpNTwmEZE/k9cIQvjqWv4WAe0ALCsT8cGMPyoGgGYyQ
rl1LOKTSX6bP4vt2Mw/hgdqcE2LDn1fFe7bXzRsgl9sWYhwfElm4ThtODGFGB6QxQd/NGmhKm41n
1cZ5BZ9o1qjSc1ZwFkO6S2k15aqAfpQwbjFK/R5oAOomZrmUTWXYImA+m4b7Vv2imsSnak8qZ46k
iK75PG1dBioFTeaY7nAYeJZ07qKSlKeqRBtP6vArhsQISwT0K3y50nCAdShbeGTjRtoVSnAbqWja
QFY1mFhdAAQO9g2ZEg2tpGwcychgEJhk7o0TmA+yT17Aw9dxiNy7Wm73ZmXjqVlUe7QlsDhL8yMK
OTQZ6niZhuMaGD/0sCTaZ0yHiCqQCqntAr5RCKoJjlEV4AZrGQurRwjSrZCmj/pNmihLnQz/XEG+
fu4TBgHCrHXI8hj3xRh026JKiNLBoppbwX2hjgjSqNnatVXYFmp0yRAIjMJgPQC82ZRj6cwZbpVz
F0VqFFzIcTfDUpHRRY2bs4HgatsUPU2G+dgTrgDxS7vCy9VhkvpXReEVS2g3Lij+lZl555lfPagj
6qhdr2E7AjCpcjQioZa3VrQUcHCLqDr6gDuyN3OLjCvJoH1eMavIKuMMc2drrdn9LVWhpDO5UA28
1ID9ILoa3nZoNxG3pqsNUjqyAgn2sEcuA3hYsWCwhqRVypPTRG1TsEMukteIQcV8KnwrkDQjBnmW
BGDKdFB3DNNik3so+CIrhQgx7EEkWNuOdKlS63B0I/PCGQCGQPw+jYlbrck5y+tWia6MXHvKEf0+
kY2tE53hL5hfNsq4730E1UmZ1fLIK6kTRjZ0WEmI15jh2eNWz/EryWVjNuYhWCmieXmTMI705Vnp
9Lc1YaFOTa/qrDspWtWck8O/qytEETTjwcmfzRqrMKkKUJpSg6skQLpSI0xXkrMcKmT/3ejSzrz9
SEwEUTlEYojemw2m8PEofUFKn5RS0MFSG3tnnqktuvnNF9VJ8Et3B6ha8q0uPcaReZThPnepmu61
FOSM1gYnI8yjJUrL6IjL2jLoUF8d4zvdoFqnqJRIBNvCscKZJE7R2Ucfu8m9TVfVZ63SY3k/qAQH
63rl+kqwJB6N+gEG1rNRk2kTh3Tha/QhvDXGNuG2arDV8gmiDlD8x8xZm70OMTy11nZ/R3iGGCGs
u5Vdt0+pSlomyd3rrrceFLW/Ixxxi/gtHVzhIM2dmGd92hCLHl6Qfbk344YhTUnWxkPEc540MEUd
aTvmMhqtdoMgRucZC/pQqmlcXYSmjiksUrPwktpVnRrbwiFW79nhYYyZtTXJAyLBVP7msRKy1zWQ
djl3CwZUHQqq6unQkzmQkTO7JDdraenRTFt7DpvPBeLfh4uO6ScGncgqW+d2ACkpGVsFsxZLgXSs
nhuezkCLUKehrfwqAAWMlF/eK0/dkNbzCHWAxAs39H0e/g+3jaOjRKky2IviJF1pKKjacXIRwvtg
dNZeOql63VovVZhgeIT3K6P1p7xuHswQDk+ZnMYGDNua/0cgSzOcHmPIq+OJJjdMc9UKcxVV35Hu
3kToCtToC1QQ5jbM+iTifsuOiVjZL030CIIAHd9EgxKjl9rCkeEn1/7cbdIvRYpOj9N4UAfQN9CF
0EEkJA/aQLnydbne9kIOoUIXoXmyM0QSUEgkmV3MGiGfgKMm4Z6aKRfCCr7LlDbqbm2jOPVVM1jb
tjlDtx5RmOI2EOIM6AVdY98X7QIh3JAKCYdahTXQCFmHUgg8gJJZqyg+pCg/KBoSEOS3rkcPNpjh
nRtCJAKT5YMpZCNatT2vBC+2FHSUGC/juS9kJkb0JhwhPIHk2NxEiSIUkhS+EKfAQhT5SOQqAnQr
AiXekMxxl5mQtDCkjSokLiIhdqGGyF5oQgDDy5caehgT+vj/A7X/LVDbUa2pqJ77//KO2c9A7SHD
/dL721f09vbl73/TzOlvvkK0FVn/REcoMNAy+y0NNsZXiLaiKByyHBthFRsuHzS/bwht45OsaLoJ
/tqUdd1R3xDauvzJcRxqqmxrwLRtjNj+8T9fb+4rd7D6Yfu3tEnggJEU+/vffjBNk23ZAPoKewIw
INfRBNPwOxKFMqoEUZ0C/FyB7vLcEqgSaZX2KMRc4GTzXcl8vfj3F9ME2Ps74slPV/sBDF54mpz3
HVdzT4cvPSShuwxsCj6AlzBCAUEY91m09061dXYDC0N/wDrwCPB7q68SZh7MfOb+SXennPQLawuo
FfYwLDppWWfLbP+vb1Ux5R/4JbKtQOHRFFXTdMfg5cnvi2ZQKgUIi66cWpVMDyuI0pPzEJBHwq+6
BGO79aCW5bUKpiG9QSC830rJ0BIyQexjVwuTrGktBEQ0gzuKOiUI+kWhEyJTmyDaT4tWQcHG1WVw
F2mPO3rX7zSBAk5CklDTvtSlu1VAZi+KEGucKKiCOfCZlvBiwhxDKtLdtLArn3lbOkKSh8OKk4Vw
zArkjKD7RMCdtlsMA3bTZi63BICKDqcuuL2mEYzotOUIGgkVhrdFA4trB9zDXHm4pUfIHOymBfYM
yhojyc3bLriuJPZGNGAZmvfOYnIskmNUCRp4f5RLk0ekOCy8S8QlDatTN0ItYSIuYxeJWZ05Lacd
E9t41PFj9mMFBRC7dGnh2hXat8WOfHS+k0LC59OaI9amzarEnUdR0SdkFpxoPkznSZVhWkAFLEAA
IpXbyUjRO5KM2KEsBG9TnVDX2zb6XM4y7t17aISQoGVVDNjqHdGxekfU4FQOanc17aonW3pbxW7O
tYPPtozZmldHX5AqKJC7ZGvaNS3eNpUifDA6uklJBOWnxzUEezusvX6cT08+vRXSJCdWlQSghXje
6SmnNWxlRPBJ7JTtKF9hXHr99oRqBL/r9bGtuhMATq15yQXf2y0qBAz6nEr69rDTmqLH8YbPgdl1
A69QJqcwraEchFCFPm4Rs/BWWEDeTcfiAAmKKtdmrVqhACRhOt6LLI6P/DPnVmvE03Byf90k05ju
BmhH1ATDsHOUalmbaodKMAQSeTWf9k+7eOMkbhzqPJRViqgQSRsIjcie4JCBdEHVWvPek5B3c7CS
1eGKLiS/ICqnwWDYdZ3FqpeiFxCMpLt6IbIRKGW/63QylRla85a4h6natuKeX9fG5jIx3Hr1XX3F
FoZaO91UlWF0Wrnl6XQ32XRLvy+wccl2jpDWmI66IksdZCRs24FK48Kr2yWZmKuIzWnR/772Rz8B
/IZfczVIC3Sky508UEO9JIKeYOBksDYdErIOVXc6in5FufthM3WZHYO5BEgWtiCGY6ZMWE3DvJj+
xCRAuszj5uHt9NNaTSR208Tt669Kv+Kr6wcEunTKq6v48gexmNamfcQWaL7TMiCS2PpAhsUPccT0
ZkbhxMvXw9/9spaPUisl21C0WdHAVHpa63WQPbg4shNbM4WApVidFoVtHMB+ddAUESKbvR2Y/rp4
2/l2tuk3kp0oszi10VcWJR/9XvymjtovIJurxi+Y4tLPonbRlYC0DdFEkYjFMwpYYDc9muVRP6bn
nRaqhi+h48mwUsSD6yYwypk/iFbv9biPflZQavfZIPSNQu3EHaylIU7y+tvpV9N2ppA+fduc1qZ9
r6f77m9SqUnWA4p88AyY1eId0IfiI/uj07ztUzvNHolD1C+ALKGmIGDji2pqd0a3VGLrMG1hco+s
g6ivYL9wuxKbncL3Nq29LX7cl4hMLvyzYC1RGokkkTycfpOO/pdBPPwf/u30Z29Hsunv3rantR8v
9f6WvEb3ZYdiGHBCw2rlS0ZrtgSuVe40X1lafR5vpFR+0N3AAJxOjnNaMInk42TabMWS2uckaZgJ
QMScRWOGoOIYkG+Qa4wIOhg2NBQsbEO+0kIm36/56CkpLRa4Un7NTL8dSIPiWAV5ju8T15HzDKZa
FfbzUHRzaVdjoFh3akPuuykXjajc00IVHfTb5nf7RK+HV0lPexWLam+5MipsFDJaHSgsD2j0VcYI
0E4IjTj61o4bjLzL+pHiaLeSwhTC9OM14WbE+elpidbRprfX+rkeRdHrNVuRo7amL6jQMyS0UOyD
yY51SmBQPCUMucEorA1CS/VSrQscY0V/2SYV4N9pdcq4TwvILChzmojV20O26rvB3eTt81RAhial
GRPvnLkeTu2iRKZSehXEsipIaCPeZ1VlLJPOELKvhWBIIQ5lH4rKR6kARrwTVcPGSRcNsaqd7t0K
EdBtJUZYvRieOFaTyEDN3KsgQ2Ro2ieqg6bq8absQ264kkZn26knnUIXAhSsQiEjukTK6K5mrDsM
HlO8bp+VSgR6PgGNCWexEIgABXT562JEcMYxzGjT1sOG9Ll9ltvpzFfHG7Le7YrE+67toCcpDHAy
BV4X6aVZif7nJbJBOXI6PYlwgRGYFqKx3Tm4zLxuvh4IhNhPjO+WL2SspsVrDZhWAxMDSjvq8HoC
icpsQzqzfEudC/32BUSUE+TskTtTkeCvQb+1dued1+SwZwawJdLnjFvNxjo3R6wxiB8RCFYS5Qvq
KckS6gfdslgoUy8t1J2mTSb9yno07XWa6S+EDS7SGIpchFbLblorwgQnHTBbuJTwESY8AapxpAV2
3207Mo1d+Lo7gvf4esym6WgNVOnedk1/+HqOpGkZklVA50CgZujmir6lEIs4trWRxByrjR42M7Js
2E/oDSMiucPlCxgDh3IEm15/P631ouea1t4OTL97/ZOxD17iUK2W0z6rKJy1XeorMweVaIuFUGWn
+MQqlV0hd4ARD2O2ejftsyQStvDdTtpBMbbTrumg73XNblrLpMgjgsztxU0JBtuWlyW2Odu0MS56
19RX1BS6dNXfxqWLyYnpRfL8dV9dHj3bK0lIMTKfdhkJMqWy5pCcE3/1duBtszvPGeHq2L8sW2wx
uqUtLagACtijtWK3Z/HaI2Oj7RXcCom83KdHyJqngM0zesd1tTBv4jOmHVcSCuuEwkjdXJFd8/t1
HS5ZUd19Ye7wKh7Kq6o7KQNAfCROFqG3G9q7Rj20UFX9aE1oK1JhkqONca6EaziQibTPwnMrXNcq
38zaUvZ2W80AXjrpSRqeFf1JA5YTQLkDwnhfS1sblVHj0kMDFDptsI2SLVZIxFBWWHi0K3OXniAC
MdJjz+vnEdT5MvlC3K+s1+gwW9KjwBzw/Ne1tSWfNpeH84FoanSvog4ZzryFf4uZYvFEvlpH7FO9
QarOT8gGzkFqkpBQgWGuzGima2tLXpkJam9LL1jhEVLo53YyC2/L8AJsZnwqr/LZibHLD5jNnSFb
yyc6RzR0h8z5PHwcThDV+TKsyLYBqlhmC4mUCE5fs/4RGOMcIMCLcpkuu230IC/yu2JhL/AERpX4
XNu0G/Lxs+DCWpogPC+YdOKSs4WUc6ps8qeAiWV9hpY/hgjkVWL0uKEadTPzBOR/jmokI+x6kZGP
XzxVM+083Rqr8cYc56hwXkpn3nF48e/yL9lJgaHsDAWHZfIAs9Jkmn1b40R7pt5UD/riWG/G/bZ5
dLfcFTL7a8gZl3xzxi672Gn9xlojiz/oS1kIa9FlLRBr1tZpgs7jQx1uAv8Kb1u1QGZwZRYbd+UI
jGGyTnqyLNbcvB7BbNVz+UXPLn3Ctp89pInlpQnzeoA4MIPl3DUb0vMaUFprFhIc6HeCJFbNERDJ
FQCu5WO5P7EuHR4r3Zrz9NrsdzYQ52WwxaRccu81fKa89TgsaSFhSFq3MI3cE3/jXGJGceqt+kcU
bcnhnyDhk+BK5CCIsCCRNlyj7WhikYwjmLPs3G1YzTLzSsiiHkCiyuPqM4TnUL1Mo02eneFS+5xL
y3xcguSU6SGAsIMzerJeLHK4iMRCA7LgJuxdhsLdXDtHQia6K4b53rhppZm0V1b5AvObF9wmZyRr
QSk7J+6VJy+sz206H9BVe4QWKWnioL7X9U37ONw4+Ymqb+QTxl6X8aNylOs5kQn5yUnn8a49yNTK
4kTJ5ox+kMVc5IimbvFnCcn9IO8GwlZhyjhT71PUsLHhm1l35lN7mVzYD8W2P4VgSC4gT0/4/KV2
awOQu8bgO3FnzYs3L4+CH6ksU3MOfKNXVnG2gl3KHXL6GE06gPCn2k67TIHJgSFIEACcBUeEeA7S
c3yhL7M5k7Qb9cF7iW7w4wOE1wCbntVz9yy6L+7hD1wSHYAYtMQNhlT3WbaBpDs+xFv97G64Mq6l
jXYRHgn8Wh5pyxkB+C9kO81dv0LUvSbZuC5vkSq5VDeovm6jYFbeYfbVoj89i7bVop/pS+kBszdr
5S7qWbNo8NCd0RYqc2YFIfKf8QJvC0LQIJ+o9HCaH5Mt/kcqKTITNv0M/eAFbeq9jsrSzLvOUAgz
59kymUEBAi627mYQ/Fb2Jr10PqP2ckeYezFuosdkbSwlfDvtc9zfZcgdcxrNhQfUbt4t0GEDQHbC
5xauCNLho0CQjHp4AjUW76IlIQnyDR7h3/V4FvqQxVfGur98djfeCTPPTboZ+VBjstwX9UbedrQ8
5UoXakazBHMauAWL4poy3dZ7iLnRAtQfyoqDtwGr4BGilhchn/WF81DAy+4RF5gX2grHK42ar86K
MwuzmDkUIiQqCe+svWU0L9bh5+40K2+Ze4VgczkjwiT3SjvPqHvQDE/shbctTtxVsjPvdO55jTjC
Boct/Djm1r7AV2Kj0afM4ZpYc49wJImOcHkczrFRPOgX0a136q39pxRyzVkfo/n61v3ZaUHAZ+oi
NZqNpI3rDcGjnaxb5drX3DPFZmBTixmOK8B1IE8gWXYdtr+YKS4D1SaTgT63wFp3KgKgkGE1ImA7
MlBgWcWaJyYk01qHCQpqz2Jnh5CCvAzjdh/pVYh4NL+Jp9nNP/9rjeTVvKhUATo0wkXWmHOsrisc
8b5AWbWYUPkOtkC/L8JSRhVTQ8RwWpsOVFX+CK4ZLFtBvhfnbfxjx3GFkJu6rYhc2Z2kYO6r01JO
qwhljPDAYCrjqlDpy8pnwNkVLnB3GwCFn1sxLjypT4ZYIwYRTtuuxSFLixdDhEW7WToMp2UBVXVs
QkXTWo2BOWGf37chiDP78OW92YJjy2Ekz1SBlpXFwhK42GntbR9CiR2em82FK7cLZBmquTnwgpme
MNMtUhz0hlCR1q53PikH2sCfyfinypaUc7VuxFh6WtQRpHx8Y1adiC68LTwxFXzbVHFeWPnY1k9R
tl7M2qa1chJSfNupm6ghWUHpL1Ux9zNVbFd0lA6ncHAtQoLTGpnEahdEqrxJMOlTTOUa4Q53ZTuE
pvK+jQBh0E0gw1zsS1lRVrpGe9zc9cXQIdndrSSjd9ZvASTZTpv5EJniYwzwJAqKetzhBihgOyWt
uoPss68y8mxadGiNRnvdlLsA1wSGSk7r3kwSmn7Soxvrj8pNXtrFihxAvyMP0ONH3mtrLbA33ije
eKkb98mAvmkb9wAyQxGv0yOsgC1QWQs7a5mpiDf3tnjb17bygCD6SYqi3E5pS0DOepMNi0EvoFhV
ZxazHs1yzc2kdjuF6EQWBIKYcCsW4WQdNVA+2il4/BZMVtX20TAsGlYpAwYHinaXYiXP3NenZS2e
hjpy+EYaZBSySrtvK1th5sZCTtCLkbtmWZWmspzCqtMLnhZvm1DbAh6SiaHMmHx6vYqY2oODUpgY
FeCW8qGzUea0Ce9MuqCvCxFDNvKSnR45yAS9yxk4GXcujQoRuinCGqoh1jvTti33yfL/rWTc16yi
yJUtJ02jy+ZYDlfHqonr35NT4uiUlbrJ/tyPvmW5/vhEX/Nx/ya9p0IBIgn1P34613TH/+oc8QGx
puYFqSZd/4QwneWQiiMxxz9ybEBlYSxNhyXb+GRphKQc5+vx1wt+V0j/rBh+uqs/KKp//Zt3T/Cc
NYAHeA9ekKXfJyz57P97ZfDDGd7KQHM+GTKGKrJQYfv+4R2HRCYac4YtvxYO2miU9v/5hz+8kKZd
BFVdBs/19w+v6PZPUlzTC/lPqoD8ifypohukeKd/P1YB5xOXMWEaGq/HyTX+5UrBJsf8oQ+BSiCq
ONKKXx+Sp/y+LtjmJxQH4SWgZDj9e611f6m64Ng/Zvv/47qgfsKf1jQsXX99Smr896XgaHwqMohC
+evx/1vNwT//IkwkuD5aF+xPuq1bKgaUr6XACd+Vgv1Js2kZaDReK8trsf+F6oKq6EArPvZF6OYn
wAMCX2H/cSnoQm1PkzWB7/hrNQgq4n+vbfUb8OU//RQ04xOa2Yhlf/3e5R8rgcWnMKFY6Bynf3+1
UtA0GvUPVgJN+aSbmq3bCrlE8e/HUnA+aVCn+FLU10J4FYb8C30KmonG6gdLgVGSqTmOoQG0+fau
v28QbIdRkuoYhgOqSfz7DwYK/42i+n3YSZIzfpkGnMGx+qNx6T/7wbeB1s/Hvw6yBPRLjKTe/VCM
P1+vfZxGwmL7H+9a3mks9N3Bb2Oj6Tpf//zrA/586XfX+vZU33ZugmN5KJ/9YTowfL3NV33R/xUf
ng7J4d1AaCrztzv5+9/e3ed37//fnLiKfjivDnTqw+ctYc+n70/siG/z4yeODml1qL6dSbxGBTzc
t+0/nEH8Pk76V0UxP8TBF3C9wbu7poYzLvroXSNll5WHl+zbmcRdW6YA3H38zGl6fK6D5+bdMNkC
pvjxky+O8aE7lMdvZxK3bWM18m37zxf2t6H9b9mX3yicJnl6X+xou/2CWkjYugxe3r1PWnWN3vuj
xb4+ZnCF359ZlWWa3Y+eeUOJB8G380zVWzPFPO2jJ96+HPx3FVDRoSH/gvPGcQCp9/0X+TpL+/At
py/B4YdWBKn2X/D+tln3/uXp01Tioze8/7lteh2df/jEnKB5joZvr2uqFyal/G3Hn/8UBXm6+qmY
HdX+BXXj9BCk71oPxs+/ons5PSB6fEhfvj29KA5V1sVs8KMlfXqoqgOcteqIQfK3072e3xBS8R8+
f/DsB97hfUTnNa718VPTF1RZ/a5mf50YffzcVRXwH3pc38pgKhQFwOe3HX++Dp5y6qwpfzy1mNF9
+MaztP6hDUHX33Y+fuaz41N5+GH0pKo2GuwfvumzY3t432+htSTQ/h8tjbNj99vmkKAkGbzv1jm/
8wu+HnH+3bGsjsO3e51qCe5kv+jkp8c+eH7Xjama8it6dHHnn7My+uG+TeXbjj9fu8/Ij/i/zQ9l
Rk/5/uPUTOWXXWBxABb74+nVXzAkOfeD9yWOUNIv6HjOo5gRyftZzdc4xker+TkIqx+D5saveJUX
R5xchrg9/DBNUA1T/QWdw5WfvRx/2+Ip/0PfZpnmL3iR1wgS/3FFJHCi/IJX+nqBnyuiOP0vmI/c
UPrHqjq+G1Jomqz+gpbx5ti/n1V+DSZ9tCre1gf/WxMi2kJoYuovGM3fHcuEnu3dmemKf0GHefdH
NiYEgn5B/bs/0O+kHlbd7+/b1n9BI/hvPVh+j+j8uVDJfVA9ZynIhHf3/hpr+2gluf/ntMR/edd/
FGn6PV33c/zpNaf7b39ABEyc+Dk+Hsp//G8AAAD//w==</cx:binary>
              </cx:geoCache>
            </cx:geography>
          </cx:layoutPr>
          <cx:valueColors>
            <cx:minColor>
              <a:srgbClr val="12C0CF"/>
            </cx:minColor>
            <cx:midColor>
              <a:schemeClr val="accent6">
                <a:lumMod val="60000"/>
                <a:lumOff val="40000"/>
              </a:schemeClr>
            </cx:midColor>
            <cx:maxColor>
              <a:schemeClr val="bg2"/>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2.emf"/><Relationship Id="rId13" Type="http://schemas.microsoft.com/office/2014/relationships/chartEx" Target="../charts/chartEx3.xml"/><Relationship Id="rId3" Type="http://schemas.openxmlformats.org/officeDocument/2006/relationships/chart" Target="../charts/chart12.xml"/><Relationship Id="rId7" Type="http://schemas.openxmlformats.org/officeDocument/2006/relationships/chart" Target="../charts/chart16.xml"/><Relationship Id="rId12" Type="http://schemas.openxmlformats.org/officeDocument/2006/relationships/chart" Target="../charts/chart17.xml"/><Relationship Id="rId2" Type="http://schemas.openxmlformats.org/officeDocument/2006/relationships/image" Target="../media/image1.emf"/><Relationship Id="rId16" Type="http://schemas.openxmlformats.org/officeDocument/2006/relationships/chart" Target="../charts/chart19.xml"/><Relationship Id="rId1" Type="http://schemas.openxmlformats.org/officeDocument/2006/relationships/chart" Target="../charts/chart11.xml"/><Relationship Id="rId6" Type="http://schemas.openxmlformats.org/officeDocument/2006/relationships/chart" Target="../charts/chart15.xml"/><Relationship Id="rId11" Type="http://schemas.openxmlformats.org/officeDocument/2006/relationships/image" Target="../media/image5.emf"/><Relationship Id="rId5" Type="http://schemas.openxmlformats.org/officeDocument/2006/relationships/chart" Target="../charts/chart14.xml"/><Relationship Id="rId15" Type="http://schemas.microsoft.com/office/2014/relationships/chartEx" Target="../charts/chartEx4.xml"/><Relationship Id="rId10" Type="http://schemas.openxmlformats.org/officeDocument/2006/relationships/image" Target="../media/image4.emf"/><Relationship Id="rId4" Type="http://schemas.openxmlformats.org/officeDocument/2006/relationships/chart" Target="../charts/chart13.xml"/><Relationship Id="rId9" Type="http://schemas.openxmlformats.org/officeDocument/2006/relationships/image" Target="../media/image3.emf"/><Relationship Id="rId14"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304800</xdr:colOff>
      <xdr:row>2</xdr:row>
      <xdr:rowOff>68580</xdr:rowOff>
    </xdr:from>
    <xdr:to>
      <xdr:col>18</xdr:col>
      <xdr:colOff>121920</xdr:colOff>
      <xdr:row>22</xdr:row>
      <xdr:rowOff>30480</xdr:rowOff>
    </xdr:to>
    <xdr:graphicFrame macro="">
      <xdr:nvGraphicFramePr>
        <xdr:cNvPr id="2" name="Chart 1">
          <a:extLst>
            <a:ext uri="{FF2B5EF4-FFF2-40B4-BE49-F238E27FC236}">
              <a16:creationId xmlns:a16="http://schemas.microsoft.com/office/drawing/2014/main" id="{44844837-ED77-4E09-1D7F-F00F35E508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342900</xdr:colOff>
      <xdr:row>6</xdr:row>
      <xdr:rowOff>11430</xdr:rowOff>
    </xdr:from>
    <xdr:to>
      <xdr:col>14</xdr:col>
      <xdr:colOff>38100</xdr:colOff>
      <xdr:row>21</xdr:row>
      <xdr:rowOff>11430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C3F1D2F-7A05-473A-365E-7217571B8D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087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236220</xdr:colOff>
      <xdr:row>9</xdr:row>
      <xdr:rowOff>22860</xdr:rowOff>
    </xdr:from>
    <xdr:to>
      <xdr:col>5</xdr:col>
      <xdr:colOff>556260</xdr:colOff>
      <xdr:row>22</xdr:row>
      <xdr:rowOff>112395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98147B7D-666B-FFEA-DE5B-FBC468346B0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575560" y="1668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556260</xdr:colOff>
      <xdr:row>9</xdr:row>
      <xdr:rowOff>60960</xdr:rowOff>
    </xdr:from>
    <xdr:to>
      <xdr:col>3</xdr:col>
      <xdr:colOff>45720</xdr:colOff>
      <xdr:row>22</xdr:row>
      <xdr:rowOff>150495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0F7D674D-32CA-C49A-865C-9AD008DB726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56260" y="1706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220980</xdr:colOff>
      <xdr:row>5</xdr:row>
      <xdr:rowOff>152400</xdr:rowOff>
    </xdr:from>
    <xdr:to>
      <xdr:col>18</xdr:col>
      <xdr:colOff>220980</xdr:colOff>
      <xdr:row>19</xdr:row>
      <xdr:rowOff>59055</xdr:rowOff>
    </xdr:to>
    <mc:AlternateContent xmlns:mc="http://schemas.openxmlformats.org/markup-compatibility/2006" xmlns:a14="http://schemas.microsoft.com/office/drawing/2010/main">
      <mc:Choice Requires="a14">
        <xdr:graphicFrame macro="">
          <xdr:nvGraphicFramePr>
            <xdr:cNvPr id="5" name="Quarters (Order Date)">
              <a:extLst>
                <a:ext uri="{FF2B5EF4-FFF2-40B4-BE49-F238E27FC236}">
                  <a16:creationId xmlns:a16="http://schemas.microsoft.com/office/drawing/2014/main" id="{6D24F8DD-86F8-CBE2-E19C-0241FCCD20AE}"/>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10165080" y="1066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548640</xdr:colOff>
      <xdr:row>8</xdr:row>
      <xdr:rowOff>125730</xdr:rowOff>
    </xdr:from>
    <xdr:to>
      <xdr:col>10</xdr:col>
      <xdr:colOff>243840</xdr:colOff>
      <xdr:row>23</xdr:row>
      <xdr:rowOff>125730</xdr:rowOff>
    </xdr:to>
    <xdr:graphicFrame macro="">
      <xdr:nvGraphicFramePr>
        <xdr:cNvPr id="2" name="Chart 1">
          <a:extLst>
            <a:ext uri="{FF2B5EF4-FFF2-40B4-BE49-F238E27FC236}">
              <a16:creationId xmlns:a16="http://schemas.microsoft.com/office/drawing/2014/main" id="{E977427D-B937-01E2-A7E7-F1881DBDC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525780</xdr:colOff>
      <xdr:row>8</xdr:row>
      <xdr:rowOff>125730</xdr:rowOff>
    </xdr:from>
    <xdr:to>
      <xdr:col>10</xdr:col>
      <xdr:colOff>220980</xdr:colOff>
      <xdr:row>23</xdr:row>
      <xdr:rowOff>125730</xdr:rowOff>
    </xdr:to>
    <xdr:graphicFrame macro="">
      <xdr:nvGraphicFramePr>
        <xdr:cNvPr id="3" name="Chart 2">
          <a:extLst>
            <a:ext uri="{FF2B5EF4-FFF2-40B4-BE49-F238E27FC236}">
              <a16:creationId xmlns:a16="http://schemas.microsoft.com/office/drawing/2014/main" id="{455F950C-C32B-9C9D-8714-12A301BC3B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480060</xdr:colOff>
      <xdr:row>3</xdr:row>
      <xdr:rowOff>171450</xdr:rowOff>
    </xdr:from>
    <xdr:to>
      <xdr:col>14</xdr:col>
      <xdr:colOff>175260</xdr:colOff>
      <xdr:row>18</xdr:row>
      <xdr:rowOff>171450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44362936-B40B-1D1A-91D4-C0ABDC6709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89220" y="7200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502920</xdr:colOff>
      <xdr:row>6</xdr:row>
      <xdr:rowOff>11430</xdr:rowOff>
    </xdr:from>
    <xdr:to>
      <xdr:col>14</xdr:col>
      <xdr:colOff>121920</xdr:colOff>
      <xdr:row>22</xdr:row>
      <xdr:rowOff>99060</xdr:rowOff>
    </xdr:to>
    <xdr:graphicFrame macro="">
      <xdr:nvGraphicFramePr>
        <xdr:cNvPr id="2" name="Chart 1">
          <a:extLst>
            <a:ext uri="{FF2B5EF4-FFF2-40B4-BE49-F238E27FC236}">
              <a16:creationId xmlns:a16="http://schemas.microsoft.com/office/drawing/2014/main" id="{B9D3A65A-34DF-9731-00C9-38D6B10C06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15240</xdr:rowOff>
    </xdr:from>
    <xdr:to>
      <xdr:col>2</xdr:col>
      <xdr:colOff>91440</xdr:colOff>
      <xdr:row>21</xdr:row>
      <xdr:rowOff>38100</xdr:rowOff>
    </xdr:to>
    <xdr:graphicFrame macro="">
      <xdr:nvGraphicFramePr>
        <xdr:cNvPr id="2" name="Chart 1">
          <a:extLst>
            <a:ext uri="{FF2B5EF4-FFF2-40B4-BE49-F238E27FC236}">
              <a16:creationId xmlns:a16="http://schemas.microsoft.com/office/drawing/2014/main" id="{6B18B792-FCDC-DE8D-1CD7-1357B0F21C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38100</xdr:colOff>
      <xdr:row>17</xdr:row>
      <xdr:rowOff>114300</xdr:rowOff>
    </xdr:from>
    <xdr:to>
      <xdr:col>5</xdr:col>
      <xdr:colOff>792480</xdr:colOff>
      <xdr:row>20</xdr:row>
      <xdr:rowOff>152400</xdr:rowOff>
    </xdr:to>
    <xdr:graphicFrame macro="">
      <xdr:nvGraphicFramePr>
        <xdr:cNvPr id="4" name="Chart 3">
          <a:extLst>
            <a:ext uri="{FF2B5EF4-FFF2-40B4-BE49-F238E27FC236}">
              <a16:creationId xmlns:a16="http://schemas.microsoft.com/office/drawing/2014/main" id="{7AAA8D57-4A0D-113D-17B5-A3E9A9D13C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15240</xdr:colOff>
      <xdr:row>18</xdr:row>
      <xdr:rowOff>68580</xdr:rowOff>
    </xdr:from>
    <xdr:to>
      <xdr:col>8</xdr:col>
      <xdr:colOff>967740</xdr:colOff>
      <xdr:row>21</xdr:row>
      <xdr:rowOff>38100</xdr:rowOff>
    </xdr:to>
    <xdr:graphicFrame macro="">
      <xdr:nvGraphicFramePr>
        <xdr:cNvPr id="5" name="Chart 4">
          <a:extLst>
            <a:ext uri="{FF2B5EF4-FFF2-40B4-BE49-F238E27FC236}">
              <a16:creationId xmlns:a16="http://schemas.microsoft.com/office/drawing/2014/main" id="{E0E9E020-6F83-C778-7A01-B53FAEC81D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53340</xdr:colOff>
      <xdr:row>18</xdr:row>
      <xdr:rowOff>76200</xdr:rowOff>
    </xdr:from>
    <xdr:to>
      <xdr:col>11</xdr:col>
      <xdr:colOff>853440</xdr:colOff>
      <xdr:row>21</xdr:row>
      <xdr:rowOff>91440</xdr:rowOff>
    </xdr:to>
    <xdr:graphicFrame macro="">
      <xdr:nvGraphicFramePr>
        <xdr:cNvPr id="8" name="Chart 7">
          <a:extLst>
            <a:ext uri="{FF2B5EF4-FFF2-40B4-BE49-F238E27FC236}">
              <a16:creationId xmlns:a16="http://schemas.microsoft.com/office/drawing/2014/main" id="{CF820128-BC14-6773-2522-DD47A2F010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426720</xdr:colOff>
      <xdr:row>17</xdr:row>
      <xdr:rowOff>167640</xdr:rowOff>
    </xdr:from>
    <xdr:to>
      <xdr:col>14</xdr:col>
      <xdr:colOff>1203960</xdr:colOff>
      <xdr:row>21</xdr:row>
      <xdr:rowOff>7620</xdr:rowOff>
    </xdr:to>
    <xdr:graphicFrame macro="">
      <xdr:nvGraphicFramePr>
        <xdr:cNvPr id="10" name="Chart 9">
          <a:extLst>
            <a:ext uri="{FF2B5EF4-FFF2-40B4-BE49-F238E27FC236}">
              <a16:creationId xmlns:a16="http://schemas.microsoft.com/office/drawing/2014/main" id="{1745665A-B28D-8694-8BB2-C3E56BB772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579120</xdr:colOff>
      <xdr:row>21</xdr:row>
      <xdr:rowOff>137160</xdr:rowOff>
    </xdr:from>
    <xdr:to>
      <xdr:col>2</xdr:col>
      <xdr:colOff>114300</xdr:colOff>
      <xdr:row>24</xdr:row>
      <xdr:rowOff>30480</xdr:rowOff>
    </xdr:to>
    <xdr:sp macro="" textlink="$B$17">
      <xdr:nvSpPr>
        <xdr:cNvPr id="12" name="Rectangle: Rounded Corners 11">
          <a:extLst>
            <a:ext uri="{FF2B5EF4-FFF2-40B4-BE49-F238E27FC236}">
              <a16:creationId xmlns:a16="http://schemas.microsoft.com/office/drawing/2014/main" id="{0ED80931-9B64-ABCF-7569-41DF981D5C35}"/>
            </a:ext>
          </a:extLst>
        </xdr:cNvPr>
        <xdr:cNvSpPr/>
      </xdr:nvSpPr>
      <xdr:spPr>
        <a:xfrm>
          <a:off x="579120" y="3977640"/>
          <a:ext cx="1219200" cy="4419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F5CC4E6-0A1D-495E-A68F-553AEA4018DF}" type="TxLink">
            <a:rPr lang="en-US" sz="1100" b="0" i="0" u="none" strike="noStrike">
              <a:solidFill>
                <a:srgbClr val="000000"/>
              </a:solidFill>
              <a:latin typeface="Calibri"/>
              <a:ea typeface="Calibri"/>
              <a:cs typeface="Calibri"/>
            </a:rPr>
            <a:pPr algn="ctr"/>
            <a:t>$ 21461.10</a:t>
          </a:fld>
          <a:endParaRPr lang="en-IN" sz="1100"/>
        </a:p>
      </xdr:txBody>
    </xdr:sp>
    <xdr:clientData/>
  </xdr:twoCellAnchor>
  <xdr:twoCellAnchor>
    <xdr:from>
      <xdr:col>4</xdr:col>
      <xdr:colOff>15240</xdr:colOff>
      <xdr:row>17</xdr:row>
      <xdr:rowOff>121920</xdr:rowOff>
    </xdr:from>
    <xdr:to>
      <xdr:col>5</xdr:col>
      <xdr:colOff>769620</xdr:colOff>
      <xdr:row>20</xdr:row>
      <xdr:rowOff>160020</xdr:rowOff>
    </xdr:to>
    <xdr:graphicFrame macro="">
      <xdr:nvGraphicFramePr>
        <xdr:cNvPr id="13" name="Chart 12">
          <a:extLst>
            <a:ext uri="{FF2B5EF4-FFF2-40B4-BE49-F238E27FC236}">
              <a16:creationId xmlns:a16="http://schemas.microsoft.com/office/drawing/2014/main" id="{F9E8DAFE-4712-6230-E36F-6D0C212F0B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228600</xdr:colOff>
      <xdr:row>7</xdr:row>
      <xdr:rowOff>129540</xdr:rowOff>
    </xdr:from>
    <xdr:to>
      <xdr:col>3</xdr:col>
      <xdr:colOff>449580</xdr:colOff>
      <xdr:row>10</xdr:row>
      <xdr:rowOff>83820</xdr:rowOff>
    </xdr:to>
    <xdr:graphicFrame macro="">
      <xdr:nvGraphicFramePr>
        <xdr:cNvPr id="8" name="Chart 7">
          <a:extLst>
            <a:ext uri="{FF2B5EF4-FFF2-40B4-BE49-F238E27FC236}">
              <a16:creationId xmlns:a16="http://schemas.microsoft.com/office/drawing/2014/main" id="{B06C8E2B-8251-4B84-8F29-6D0EC72DCB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210566</xdr:colOff>
          <xdr:row>10</xdr:row>
          <xdr:rowOff>15240</xdr:rowOff>
        </xdr:from>
        <xdr:to>
          <xdr:col>3</xdr:col>
          <xdr:colOff>342900</xdr:colOff>
          <xdr:row>11</xdr:row>
          <xdr:rowOff>36562</xdr:rowOff>
        </xdr:to>
        <xdr:pic>
          <xdr:nvPicPr>
            <xdr:cNvPr id="32" name="Picture 31">
              <a:extLst>
                <a:ext uri="{FF2B5EF4-FFF2-40B4-BE49-F238E27FC236}">
                  <a16:creationId xmlns:a16="http://schemas.microsoft.com/office/drawing/2014/main" id="{E66572D3-7DF0-DD02-2DDD-DD5C3C62181B}"/>
                </a:ext>
              </a:extLst>
            </xdr:cNvPr>
            <xdr:cNvPicPr>
              <a:picLocks noChangeAspect="1" noChangeArrowheads="1"/>
              <a:extLst>
                <a:ext uri="{84589F7E-364E-4C9E-8A38-B11213B215E9}">
                  <a14:cameraTool cellRange="'KPI Q2Q'!$B$8" spid="_x0000_s9398"/>
                </a:ext>
              </a:extLst>
            </xdr:cNvPicPr>
          </xdr:nvPicPr>
          <xdr:blipFill>
            <a:blip xmlns:r="http://schemas.openxmlformats.org/officeDocument/2006/relationships" r:embed="rId2"/>
            <a:srcRect/>
            <a:stretch>
              <a:fillRect/>
            </a:stretch>
          </xdr:blipFill>
          <xdr:spPr bwMode="auto">
            <a:xfrm>
              <a:off x="1429766" y="1836420"/>
              <a:ext cx="741934" cy="20420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121920</xdr:colOff>
      <xdr:row>0</xdr:row>
      <xdr:rowOff>114300</xdr:rowOff>
    </xdr:from>
    <xdr:to>
      <xdr:col>23</xdr:col>
      <xdr:colOff>350521</xdr:colOff>
      <xdr:row>11</xdr:row>
      <xdr:rowOff>68580</xdr:rowOff>
    </xdr:to>
    <xdr:grpSp>
      <xdr:nvGrpSpPr>
        <xdr:cNvPr id="42" name="Group 41">
          <a:extLst>
            <a:ext uri="{FF2B5EF4-FFF2-40B4-BE49-F238E27FC236}">
              <a16:creationId xmlns:a16="http://schemas.microsoft.com/office/drawing/2014/main" id="{53AFC8D9-670D-2F13-13CC-AC99D85C08F8}"/>
            </a:ext>
          </a:extLst>
        </xdr:cNvPr>
        <xdr:cNvGrpSpPr/>
      </xdr:nvGrpSpPr>
      <xdr:grpSpPr>
        <a:xfrm>
          <a:off x="121920" y="114300"/>
          <a:ext cx="14249401" cy="1942737"/>
          <a:chOff x="83820" y="68580"/>
          <a:chExt cx="11978641" cy="2286000"/>
        </a:xfrm>
      </xdr:grpSpPr>
      <xdr:sp macro="" textlink="">
        <xdr:nvSpPr>
          <xdr:cNvPr id="4" name="Rectangle: Rounded Corners 3">
            <a:extLst>
              <a:ext uri="{FF2B5EF4-FFF2-40B4-BE49-F238E27FC236}">
                <a16:creationId xmlns:a16="http://schemas.microsoft.com/office/drawing/2014/main" id="{FDEDF2B5-690C-3795-253B-4F8DDE9B0B19}"/>
              </a:ext>
            </a:extLst>
          </xdr:cNvPr>
          <xdr:cNvSpPr/>
        </xdr:nvSpPr>
        <xdr:spPr>
          <a:xfrm>
            <a:off x="137160" y="68580"/>
            <a:ext cx="11861893" cy="4572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ECOMMERCE</a:t>
            </a:r>
            <a:r>
              <a:rPr lang="en-IN" sz="1800" b="1" baseline="0"/>
              <a:t> SALES ANALYSIS</a:t>
            </a:r>
            <a:endParaRPr lang="en-IN" sz="1800" b="1"/>
          </a:p>
        </xdr:txBody>
      </xdr:sp>
      <xdr:sp macro="" textlink="">
        <xdr:nvSpPr>
          <xdr:cNvPr id="5" name="Rectangle: Rounded Corners 4">
            <a:extLst>
              <a:ext uri="{FF2B5EF4-FFF2-40B4-BE49-F238E27FC236}">
                <a16:creationId xmlns:a16="http://schemas.microsoft.com/office/drawing/2014/main" id="{D883793A-5B30-78BB-E754-D7DAD4DF7EE6}"/>
              </a:ext>
            </a:extLst>
          </xdr:cNvPr>
          <xdr:cNvSpPr/>
        </xdr:nvSpPr>
        <xdr:spPr>
          <a:xfrm>
            <a:off x="152400" y="601980"/>
            <a:ext cx="2295119" cy="311619"/>
          </a:xfrm>
          <a:prstGeom prst="roundRect">
            <a:avLst/>
          </a:prstGeom>
          <a:gradFill>
            <a:gsLst>
              <a:gs pos="100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SALES</a:t>
            </a:r>
            <a:endParaRPr lang="en-IN" sz="1100" b="1"/>
          </a:p>
        </xdr:txBody>
      </xdr:sp>
      <xdr:sp macro="" textlink="">
        <xdr:nvSpPr>
          <xdr:cNvPr id="6" name="Rectangle: Rounded Corners 5">
            <a:extLst>
              <a:ext uri="{FF2B5EF4-FFF2-40B4-BE49-F238E27FC236}">
                <a16:creationId xmlns:a16="http://schemas.microsoft.com/office/drawing/2014/main" id="{851ADFAC-B4DC-25D6-E0D0-0A6BB7B5101D}"/>
              </a:ext>
            </a:extLst>
          </xdr:cNvPr>
          <xdr:cNvSpPr/>
        </xdr:nvSpPr>
        <xdr:spPr>
          <a:xfrm>
            <a:off x="83820" y="937260"/>
            <a:ext cx="2402134" cy="1417320"/>
          </a:xfrm>
          <a:prstGeom prst="roundRect">
            <a:avLst/>
          </a:prstGeom>
          <a:gradFill>
            <a:gsLst>
              <a:gs pos="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7" name="Rectangle: Rounded Corners 6">
            <a:extLst>
              <a:ext uri="{FF2B5EF4-FFF2-40B4-BE49-F238E27FC236}">
                <a16:creationId xmlns:a16="http://schemas.microsoft.com/office/drawing/2014/main" id="{711C752C-E091-DC9C-9C22-BD7E761079D0}"/>
              </a:ext>
            </a:extLst>
          </xdr:cNvPr>
          <xdr:cNvSpPr/>
        </xdr:nvSpPr>
        <xdr:spPr>
          <a:xfrm>
            <a:off x="205740" y="1013460"/>
            <a:ext cx="2042160" cy="304800"/>
          </a:xfrm>
          <a:prstGeom prst="roundRect">
            <a:avLst>
              <a:gd name="adj" fmla="val 18889"/>
            </a:avLst>
          </a:prstGeom>
          <a:gradFill>
            <a:gsLst>
              <a:gs pos="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0131780-FECC-4876-97DF-43FFB9488516}" type="TxLink">
              <a:rPr lang="en-US" sz="1600" b="0" i="0" u="none" strike="noStrike">
                <a:solidFill>
                  <a:schemeClr val="bg1"/>
                </a:solidFill>
                <a:latin typeface="Arial Black" panose="020B0A04020102020204" pitchFamily="34" charset="0"/>
                <a:ea typeface="Calibri"/>
                <a:cs typeface="Calibri"/>
              </a:rPr>
              <a:pPr algn="ctr"/>
              <a:t>$ 21461.10</a:t>
            </a:fld>
            <a:endParaRPr lang="en-IN" sz="1600">
              <a:solidFill>
                <a:schemeClr val="bg1"/>
              </a:solidFill>
              <a:latin typeface="Arial Black" panose="020B0A04020102020204" pitchFamily="34" charset="0"/>
            </a:endParaRPr>
          </a:p>
        </xdr:txBody>
      </xdr:sp>
      <xdr:sp macro="" textlink="">
        <xdr:nvSpPr>
          <xdr:cNvPr id="11" name="Rectangle: Rounded Corners 10">
            <a:extLst>
              <a:ext uri="{FF2B5EF4-FFF2-40B4-BE49-F238E27FC236}">
                <a16:creationId xmlns:a16="http://schemas.microsoft.com/office/drawing/2014/main" id="{DE614D7D-7D40-46A2-4D1D-A3E897EF6B64}"/>
              </a:ext>
            </a:extLst>
          </xdr:cNvPr>
          <xdr:cNvSpPr/>
        </xdr:nvSpPr>
        <xdr:spPr>
          <a:xfrm>
            <a:off x="220980" y="1973580"/>
            <a:ext cx="2065020" cy="262904"/>
          </a:xfrm>
          <a:prstGeom prst="roundRect">
            <a:avLst>
              <a:gd name="adj" fmla="val 18889"/>
            </a:avLst>
          </a:prstGeom>
          <a:gradFill>
            <a:gsLst>
              <a:gs pos="0">
                <a:schemeClr val="accent1">
                  <a:lumMod val="60000"/>
                  <a:lumOff val="40000"/>
                </a:schemeClr>
              </a:gs>
              <a:gs pos="100000">
                <a:schemeClr val="bg2">
                  <a:lumMod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0" i="0" u="none" strike="noStrike">
                <a:solidFill>
                  <a:schemeClr val="bg1"/>
                </a:solidFill>
                <a:latin typeface="Arial Black" panose="020B0A04020102020204" pitchFamily="34" charset="0"/>
                <a:ea typeface="Calibri"/>
                <a:cs typeface="Calibri"/>
              </a:rPr>
              <a:t> </a:t>
            </a:r>
            <a:r>
              <a:rPr lang="en-IN" sz="1000" b="0" i="0" u="none" strike="noStrike">
                <a:solidFill>
                  <a:schemeClr val="bg1"/>
                </a:solidFill>
                <a:latin typeface="Arial Black" panose="020B0A04020102020204" pitchFamily="34" charset="0"/>
                <a:ea typeface="Calibri"/>
                <a:cs typeface="Calibri"/>
              </a:rPr>
              <a:t>Q2Q</a:t>
            </a:r>
            <a:r>
              <a:rPr lang="en-IN" sz="1000" b="0" i="0" u="none" strike="noStrike" baseline="0">
                <a:solidFill>
                  <a:schemeClr val="bg1"/>
                </a:solidFill>
                <a:latin typeface="Arial Black" panose="020B0A04020102020204" pitchFamily="34" charset="0"/>
                <a:ea typeface="Calibri"/>
                <a:cs typeface="Calibri"/>
              </a:rPr>
              <a:t> GROWTH </a:t>
            </a:r>
            <a:endParaRPr lang="en-IN" sz="1000" b="0" i="0" u="none" strike="noStrike">
              <a:solidFill>
                <a:schemeClr val="bg1"/>
              </a:solidFill>
              <a:latin typeface="Arial Black" panose="020B0A04020102020204" pitchFamily="34" charset="0"/>
              <a:ea typeface="Calibri"/>
              <a:cs typeface="Calibri"/>
            </a:endParaRPr>
          </a:p>
        </xdr:txBody>
      </xdr:sp>
      <xdr:sp macro="" textlink="">
        <xdr:nvSpPr>
          <xdr:cNvPr id="19" name="Rectangle: Rounded Corners 18">
            <a:extLst>
              <a:ext uri="{FF2B5EF4-FFF2-40B4-BE49-F238E27FC236}">
                <a16:creationId xmlns:a16="http://schemas.microsoft.com/office/drawing/2014/main" id="{861845DC-9EE0-4767-D9E9-9D2A08C16C4F}"/>
              </a:ext>
            </a:extLst>
          </xdr:cNvPr>
          <xdr:cNvSpPr/>
        </xdr:nvSpPr>
        <xdr:spPr>
          <a:xfrm>
            <a:off x="2567940" y="609600"/>
            <a:ext cx="2268902" cy="286209"/>
          </a:xfrm>
          <a:prstGeom prst="roundRect">
            <a:avLst/>
          </a:prstGeom>
          <a:gradFill>
            <a:gsLst>
              <a:gs pos="100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PROFIT</a:t>
            </a:r>
            <a:endParaRPr lang="en-IN" sz="1100" b="1"/>
          </a:p>
        </xdr:txBody>
      </xdr:sp>
      <xdr:sp macro="" textlink="">
        <xdr:nvSpPr>
          <xdr:cNvPr id="20" name="Rectangle: Rounded Corners 19">
            <a:extLst>
              <a:ext uri="{FF2B5EF4-FFF2-40B4-BE49-F238E27FC236}">
                <a16:creationId xmlns:a16="http://schemas.microsoft.com/office/drawing/2014/main" id="{155627EF-9596-D0FC-5E8E-A68F490AD8C6}"/>
              </a:ext>
            </a:extLst>
          </xdr:cNvPr>
          <xdr:cNvSpPr/>
        </xdr:nvSpPr>
        <xdr:spPr>
          <a:xfrm>
            <a:off x="4930140" y="609600"/>
            <a:ext cx="2244779" cy="295104"/>
          </a:xfrm>
          <a:prstGeom prst="roundRect">
            <a:avLst/>
          </a:prstGeom>
          <a:gradFill>
            <a:gsLst>
              <a:gs pos="100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QUANTITY</a:t>
            </a:r>
            <a:endParaRPr lang="en-IN" sz="1100" b="1"/>
          </a:p>
        </xdr:txBody>
      </xdr:sp>
      <xdr:sp macro="" textlink="">
        <xdr:nvSpPr>
          <xdr:cNvPr id="21" name="Rectangle: Rounded Corners 20">
            <a:extLst>
              <a:ext uri="{FF2B5EF4-FFF2-40B4-BE49-F238E27FC236}">
                <a16:creationId xmlns:a16="http://schemas.microsoft.com/office/drawing/2014/main" id="{6D4EC66D-8135-E11C-DBB7-873E8CE14DFB}"/>
              </a:ext>
            </a:extLst>
          </xdr:cNvPr>
          <xdr:cNvSpPr/>
        </xdr:nvSpPr>
        <xdr:spPr>
          <a:xfrm>
            <a:off x="7277410" y="579120"/>
            <a:ext cx="2354271" cy="281109"/>
          </a:xfrm>
          <a:prstGeom prst="roundRect">
            <a:avLst/>
          </a:prstGeom>
          <a:gradFill>
            <a:gsLst>
              <a:gs pos="100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NO</a:t>
            </a:r>
            <a:r>
              <a:rPr lang="en-IN" sz="1400" b="1" baseline="0"/>
              <a:t> OF ORDERS</a:t>
            </a:r>
            <a:endParaRPr lang="en-IN" sz="1100" b="1"/>
          </a:p>
        </xdr:txBody>
      </xdr:sp>
      <xdr:sp macro="" textlink="">
        <xdr:nvSpPr>
          <xdr:cNvPr id="22" name="Rectangle: Rounded Corners 21">
            <a:extLst>
              <a:ext uri="{FF2B5EF4-FFF2-40B4-BE49-F238E27FC236}">
                <a16:creationId xmlns:a16="http://schemas.microsoft.com/office/drawing/2014/main" id="{AD9B5BB7-5D13-9602-937B-48BFF0767A95}"/>
              </a:ext>
            </a:extLst>
          </xdr:cNvPr>
          <xdr:cNvSpPr/>
        </xdr:nvSpPr>
        <xdr:spPr>
          <a:xfrm>
            <a:off x="2522220" y="929640"/>
            <a:ext cx="2346651" cy="1417320"/>
          </a:xfrm>
          <a:prstGeom prst="roundRect">
            <a:avLst/>
          </a:prstGeom>
          <a:gradFill>
            <a:gsLst>
              <a:gs pos="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Rectangle: Rounded Corners 22">
            <a:extLst>
              <a:ext uri="{FF2B5EF4-FFF2-40B4-BE49-F238E27FC236}">
                <a16:creationId xmlns:a16="http://schemas.microsoft.com/office/drawing/2014/main" id="{E8B31970-9BF8-D38D-1AFF-7F38BCA24D22}"/>
              </a:ext>
            </a:extLst>
          </xdr:cNvPr>
          <xdr:cNvSpPr/>
        </xdr:nvSpPr>
        <xdr:spPr>
          <a:xfrm>
            <a:off x="4907280" y="922020"/>
            <a:ext cx="2308860" cy="1417320"/>
          </a:xfrm>
          <a:prstGeom prst="roundRect">
            <a:avLst/>
          </a:prstGeom>
          <a:gradFill>
            <a:gsLst>
              <a:gs pos="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4" name="Rectangle: Rounded Corners 23">
            <a:extLst>
              <a:ext uri="{FF2B5EF4-FFF2-40B4-BE49-F238E27FC236}">
                <a16:creationId xmlns:a16="http://schemas.microsoft.com/office/drawing/2014/main" id="{5174BEEF-63C4-3457-0597-F6F106B9D96A}"/>
              </a:ext>
            </a:extLst>
          </xdr:cNvPr>
          <xdr:cNvSpPr/>
        </xdr:nvSpPr>
        <xdr:spPr>
          <a:xfrm>
            <a:off x="7245382" y="906780"/>
            <a:ext cx="2439638" cy="1417320"/>
          </a:xfrm>
          <a:prstGeom prst="roundRect">
            <a:avLst/>
          </a:prstGeom>
          <a:gradFill>
            <a:gsLst>
              <a:gs pos="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5" name="Rectangle: Rounded Corners 24">
            <a:extLst>
              <a:ext uri="{FF2B5EF4-FFF2-40B4-BE49-F238E27FC236}">
                <a16:creationId xmlns:a16="http://schemas.microsoft.com/office/drawing/2014/main" id="{7FD4758D-8B7F-9DF0-A0FE-EBA30CF442FD}"/>
              </a:ext>
            </a:extLst>
          </xdr:cNvPr>
          <xdr:cNvSpPr/>
        </xdr:nvSpPr>
        <xdr:spPr>
          <a:xfrm>
            <a:off x="9782866" y="560056"/>
            <a:ext cx="2202180" cy="273490"/>
          </a:xfrm>
          <a:prstGeom prst="roundRect">
            <a:avLst/>
          </a:prstGeom>
          <a:gradFill>
            <a:gsLst>
              <a:gs pos="100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PROFIT</a:t>
            </a:r>
            <a:r>
              <a:rPr lang="en-IN" sz="1400" b="1" baseline="0"/>
              <a:t> MARGIN</a:t>
            </a:r>
            <a:endParaRPr lang="en-IN" sz="1100" b="1"/>
          </a:p>
        </xdr:txBody>
      </xdr:sp>
      <xdr:sp macro="" textlink="">
        <xdr:nvSpPr>
          <xdr:cNvPr id="26" name="Rectangle: Rounded Corners 25">
            <a:extLst>
              <a:ext uri="{FF2B5EF4-FFF2-40B4-BE49-F238E27FC236}">
                <a16:creationId xmlns:a16="http://schemas.microsoft.com/office/drawing/2014/main" id="{5F6EB0FB-3257-DDB7-4800-0F2A42EC010F}"/>
              </a:ext>
            </a:extLst>
          </xdr:cNvPr>
          <xdr:cNvSpPr/>
        </xdr:nvSpPr>
        <xdr:spPr>
          <a:xfrm>
            <a:off x="9724384" y="886915"/>
            <a:ext cx="2338077" cy="1437186"/>
          </a:xfrm>
          <a:prstGeom prst="roundRect">
            <a:avLst/>
          </a:prstGeom>
          <a:gradFill>
            <a:gsLst>
              <a:gs pos="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F17">
        <xdr:nvSpPr>
          <xdr:cNvPr id="28" name="Rectangle: Rounded Corners 27">
            <a:extLst>
              <a:ext uri="{FF2B5EF4-FFF2-40B4-BE49-F238E27FC236}">
                <a16:creationId xmlns:a16="http://schemas.microsoft.com/office/drawing/2014/main" id="{C0B58EC9-A7F4-94AE-627A-96DADFE09A35}"/>
              </a:ext>
            </a:extLst>
          </xdr:cNvPr>
          <xdr:cNvSpPr/>
        </xdr:nvSpPr>
        <xdr:spPr>
          <a:xfrm>
            <a:off x="2636520" y="1013460"/>
            <a:ext cx="2042160" cy="304800"/>
          </a:xfrm>
          <a:prstGeom prst="roundRect">
            <a:avLst>
              <a:gd name="adj" fmla="val 18889"/>
            </a:avLst>
          </a:prstGeom>
          <a:gradFill>
            <a:gsLst>
              <a:gs pos="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04A1267-300B-4FA7-96F9-6E67C5D143AF}" type="TxLink">
              <a:rPr lang="en-US" sz="1600" b="0" i="0" u="none" strike="noStrike">
                <a:solidFill>
                  <a:schemeClr val="bg1"/>
                </a:solidFill>
                <a:latin typeface="Arial Black" panose="020B0A04020102020204" pitchFamily="34" charset="0"/>
                <a:ea typeface="Calibri"/>
                <a:cs typeface="Calibri"/>
              </a:rPr>
              <a:pPr algn="ctr"/>
              <a:t>$ 2741.66</a:t>
            </a:fld>
            <a:endParaRPr lang="en-IN" sz="2400">
              <a:solidFill>
                <a:schemeClr val="bg1"/>
              </a:solidFill>
              <a:latin typeface="Arial Black" panose="020B0A04020102020204" pitchFamily="34" charset="0"/>
            </a:endParaRPr>
          </a:p>
        </xdr:txBody>
      </xdr:sp>
      <xdr:sp macro="" textlink="KPI!I17">
        <xdr:nvSpPr>
          <xdr:cNvPr id="29" name="Rectangle: Rounded Corners 28">
            <a:extLst>
              <a:ext uri="{FF2B5EF4-FFF2-40B4-BE49-F238E27FC236}">
                <a16:creationId xmlns:a16="http://schemas.microsoft.com/office/drawing/2014/main" id="{086B0547-714E-745D-4590-EB2E6D102DBA}"/>
              </a:ext>
            </a:extLst>
          </xdr:cNvPr>
          <xdr:cNvSpPr/>
        </xdr:nvSpPr>
        <xdr:spPr>
          <a:xfrm>
            <a:off x="5013960" y="1013460"/>
            <a:ext cx="2042160" cy="304800"/>
          </a:xfrm>
          <a:prstGeom prst="roundRect">
            <a:avLst>
              <a:gd name="adj" fmla="val 18889"/>
            </a:avLst>
          </a:prstGeom>
          <a:gradFill>
            <a:gsLst>
              <a:gs pos="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B7C69E4-B1FE-4D75-B45B-2A17D140AB86}" type="TxLink">
              <a:rPr lang="en-US" sz="1600" b="0" i="0" u="none" strike="noStrike">
                <a:solidFill>
                  <a:schemeClr val="bg1"/>
                </a:solidFill>
                <a:latin typeface="Arial Black" panose="020B0A04020102020204" pitchFamily="34" charset="0"/>
                <a:ea typeface="Calibri"/>
                <a:cs typeface="Calibri"/>
              </a:rPr>
              <a:pPr algn="ctr"/>
              <a:t>$ 292.00</a:t>
            </a:fld>
            <a:endParaRPr lang="en-IN" sz="2400">
              <a:solidFill>
                <a:schemeClr val="bg1"/>
              </a:solidFill>
              <a:latin typeface="Arial Black" panose="020B0A04020102020204" pitchFamily="34" charset="0"/>
            </a:endParaRPr>
          </a:p>
        </xdr:txBody>
      </xdr:sp>
      <xdr:sp macro="" textlink="KPI!L17">
        <xdr:nvSpPr>
          <xdr:cNvPr id="30" name="Rectangle: Rounded Corners 29">
            <a:extLst>
              <a:ext uri="{FF2B5EF4-FFF2-40B4-BE49-F238E27FC236}">
                <a16:creationId xmlns:a16="http://schemas.microsoft.com/office/drawing/2014/main" id="{ACB09A2F-1DCC-D294-2D4A-A1D607673606}"/>
              </a:ext>
            </a:extLst>
          </xdr:cNvPr>
          <xdr:cNvSpPr/>
        </xdr:nvSpPr>
        <xdr:spPr>
          <a:xfrm>
            <a:off x="7322250" y="990600"/>
            <a:ext cx="2240851" cy="304800"/>
          </a:xfrm>
          <a:prstGeom prst="roundRect">
            <a:avLst>
              <a:gd name="adj" fmla="val 18889"/>
            </a:avLst>
          </a:prstGeom>
          <a:gradFill>
            <a:gsLst>
              <a:gs pos="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70943C1-9D13-4B01-8D1E-2261529C66B6}" type="TxLink">
              <a:rPr lang="en-US" sz="1600" b="0" i="0" u="none" strike="noStrike">
                <a:solidFill>
                  <a:schemeClr val="bg1"/>
                </a:solidFill>
                <a:latin typeface="Arial Black" panose="020B0A04020102020204" pitchFamily="34" charset="0"/>
                <a:ea typeface="Calibri"/>
                <a:cs typeface="Calibri"/>
              </a:rPr>
              <a:pPr algn="ctr"/>
              <a:t># 81</a:t>
            </a:fld>
            <a:endParaRPr lang="en-IN" sz="2400">
              <a:solidFill>
                <a:schemeClr val="bg1"/>
              </a:solidFill>
              <a:latin typeface="Arial Black" panose="020B0A04020102020204" pitchFamily="34" charset="0"/>
            </a:endParaRPr>
          </a:p>
        </xdr:txBody>
      </xdr:sp>
      <xdr:sp macro="" textlink="KPI!O17">
        <xdr:nvSpPr>
          <xdr:cNvPr id="31" name="Rectangle: Rounded Corners 30">
            <a:extLst>
              <a:ext uri="{FF2B5EF4-FFF2-40B4-BE49-F238E27FC236}">
                <a16:creationId xmlns:a16="http://schemas.microsoft.com/office/drawing/2014/main" id="{292220E0-4AA3-F2AA-5072-E3F6112969C7}"/>
              </a:ext>
            </a:extLst>
          </xdr:cNvPr>
          <xdr:cNvSpPr/>
        </xdr:nvSpPr>
        <xdr:spPr>
          <a:xfrm>
            <a:off x="9898380" y="982980"/>
            <a:ext cx="2042160" cy="304800"/>
          </a:xfrm>
          <a:prstGeom prst="roundRect">
            <a:avLst>
              <a:gd name="adj" fmla="val 18889"/>
            </a:avLst>
          </a:prstGeom>
          <a:gradFill>
            <a:gsLst>
              <a:gs pos="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5126D7D-3FFA-4499-9BE4-E8BA3094B084}" type="TxLink">
              <a:rPr lang="en-US" sz="1600" b="0" i="0" u="none" strike="noStrike">
                <a:solidFill>
                  <a:schemeClr val="bg1"/>
                </a:solidFill>
                <a:latin typeface="Arial Black" panose="020B0A04020102020204" pitchFamily="34" charset="0"/>
                <a:ea typeface="Calibri"/>
                <a:cs typeface="Calibri"/>
              </a:rPr>
              <a:pPr algn="ctr"/>
              <a:t>12.78%</a:t>
            </a:fld>
            <a:endParaRPr lang="en-IN" sz="2400">
              <a:solidFill>
                <a:schemeClr val="bg1"/>
              </a:solidFill>
              <a:latin typeface="Arial Black" panose="020B0A04020102020204" pitchFamily="34" charset="0"/>
            </a:endParaRPr>
          </a:p>
        </xdr:txBody>
      </xdr:sp>
      <xdr:sp macro="" textlink="">
        <xdr:nvSpPr>
          <xdr:cNvPr id="33" name="Rectangle: Rounded Corners 32">
            <a:extLst>
              <a:ext uri="{FF2B5EF4-FFF2-40B4-BE49-F238E27FC236}">
                <a16:creationId xmlns:a16="http://schemas.microsoft.com/office/drawing/2014/main" id="{D8620DED-FCB3-21C1-C87C-9956035C4941}"/>
              </a:ext>
            </a:extLst>
          </xdr:cNvPr>
          <xdr:cNvSpPr/>
        </xdr:nvSpPr>
        <xdr:spPr>
          <a:xfrm>
            <a:off x="2658907" y="1958341"/>
            <a:ext cx="2116738" cy="227237"/>
          </a:xfrm>
          <a:prstGeom prst="roundRect">
            <a:avLst>
              <a:gd name="adj" fmla="val 18889"/>
            </a:avLst>
          </a:prstGeom>
          <a:gradFill>
            <a:gsLst>
              <a:gs pos="0">
                <a:schemeClr val="accent1">
                  <a:lumMod val="60000"/>
                  <a:lumOff val="40000"/>
                </a:schemeClr>
              </a:gs>
              <a:gs pos="100000">
                <a:schemeClr val="bg2">
                  <a:lumMod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0" i="0" u="none" strike="noStrike">
                <a:solidFill>
                  <a:schemeClr val="bg1"/>
                </a:solidFill>
                <a:latin typeface="Arial Black" panose="020B0A04020102020204" pitchFamily="34" charset="0"/>
                <a:ea typeface="Calibri"/>
                <a:cs typeface="Calibri"/>
              </a:rPr>
              <a:t> </a:t>
            </a:r>
            <a:r>
              <a:rPr lang="en-IN" sz="1000" b="0" i="0" u="none" strike="noStrike">
                <a:solidFill>
                  <a:schemeClr val="bg1"/>
                </a:solidFill>
                <a:latin typeface="Arial Black" panose="020B0A04020102020204" pitchFamily="34" charset="0"/>
                <a:ea typeface="Calibri"/>
                <a:cs typeface="Calibri"/>
              </a:rPr>
              <a:t>Q2Q</a:t>
            </a:r>
            <a:r>
              <a:rPr lang="en-IN" sz="1000" b="0" i="0" u="none" strike="noStrike" baseline="0">
                <a:solidFill>
                  <a:schemeClr val="bg1"/>
                </a:solidFill>
                <a:latin typeface="Arial Black" panose="020B0A04020102020204" pitchFamily="34" charset="0"/>
                <a:ea typeface="Calibri"/>
                <a:cs typeface="Calibri"/>
              </a:rPr>
              <a:t> GROWTH </a:t>
            </a:r>
            <a:endParaRPr lang="en-IN" sz="1000" b="0" i="0" u="none" strike="noStrike">
              <a:solidFill>
                <a:schemeClr val="bg1"/>
              </a:solidFill>
              <a:latin typeface="Arial Black" panose="020B0A04020102020204" pitchFamily="34" charset="0"/>
              <a:ea typeface="Calibri"/>
              <a:cs typeface="Calibri"/>
            </a:endParaRPr>
          </a:p>
        </xdr:txBody>
      </xdr:sp>
      <xdr:sp macro="" textlink="">
        <xdr:nvSpPr>
          <xdr:cNvPr id="34" name="Rectangle: Rounded Corners 33">
            <a:extLst>
              <a:ext uri="{FF2B5EF4-FFF2-40B4-BE49-F238E27FC236}">
                <a16:creationId xmlns:a16="http://schemas.microsoft.com/office/drawing/2014/main" id="{8999DC39-BB84-EA4D-4A76-4E4B6F613E6D}"/>
              </a:ext>
            </a:extLst>
          </xdr:cNvPr>
          <xdr:cNvSpPr/>
        </xdr:nvSpPr>
        <xdr:spPr>
          <a:xfrm>
            <a:off x="4998720" y="1943100"/>
            <a:ext cx="2065020" cy="259080"/>
          </a:xfrm>
          <a:prstGeom prst="roundRect">
            <a:avLst>
              <a:gd name="adj" fmla="val 18889"/>
            </a:avLst>
          </a:prstGeom>
          <a:gradFill>
            <a:gsLst>
              <a:gs pos="0">
                <a:schemeClr val="accent1">
                  <a:lumMod val="60000"/>
                  <a:lumOff val="40000"/>
                </a:schemeClr>
              </a:gs>
              <a:gs pos="100000">
                <a:schemeClr val="bg2">
                  <a:lumMod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0" i="0" u="none" strike="noStrike">
                <a:solidFill>
                  <a:schemeClr val="bg1"/>
                </a:solidFill>
                <a:latin typeface="Arial Black" panose="020B0A04020102020204" pitchFamily="34" charset="0"/>
                <a:ea typeface="Calibri"/>
                <a:cs typeface="Calibri"/>
              </a:rPr>
              <a:t> </a:t>
            </a:r>
            <a:r>
              <a:rPr lang="en-IN" sz="1000" b="0" i="0" u="none" strike="noStrike">
                <a:solidFill>
                  <a:schemeClr val="bg1"/>
                </a:solidFill>
                <a:latin typeface="Arial Black" panose="020B0A04020102020204" pitchFamily="34" charset="0"/>
                <a:ea typeface="Calibri"/>
                <a:cs typeface="Calibri"/>
              </a:rPr>
              <a:t>Q2Q</a:t>
            </a:r>
            <a:r>
              <a:rPr lang="en-IN" sz="1000" b="0" i="0" u="none" strike="noStrike" baseline="0">
                <a:solidFill>
                  <a:schemeClr val="bg1"/>
                </a:solidFill>
                <a:latin typeface="Arial Black" panose="020B0A04020102020204" pitchFamily="34" charset="0"/>
                <a:ea typeface="Calibri"/>
                <a:cs typeface="Calibri"/>
              </a:rPr>
              <a:t> GROWTH </a:t>
            </a:r>
            <a:endParaRPr lang="en-IN" sz="1000" b="0" i="0" u="none" strike="noStrike">
              <a:solidFill>
                <a:schemeClr val="bg1"/>
              </a:solidFill>
              <a:latin typeface="Arial Black" panose="020B0A04020102020204" pitchFamily="34" charset="0"/>
              <a:ea typeface="Calibri"/>
              <a:cs typeface="Calibri"/>
            </a:endParaRPr>
          </a:p>
        </xdr:txBody>
      </xdr:sp>
      <xdr:sp macro="" textlink="">
        <xdr:nvSpPr>
          <xdr:cNvPr id="35" name="Rectangle: Rounded Corners 34">
            <a:extLst>
              <a:ext uri="{FF2B5EF4-FFF2-40B4-BE49-F238E27FC236}">
                <a16:creationId xmlns:a16="http://schemas.microsoft.com/office/drawing/2014/main" id="{15604A4C-213F-47A5-DB2F-E65926A93317}"/>
              </a:ext>
            </a:extLst>
          </xdr:cNvPr>
          <xdr:cNvSpPr/>
        </xdr:nvSpPr>
        <xdr:spPr>
          <a:xfrm>
            <a:off x="7411929" y="1935480"/>
            <a:ext cx="2174031" cy="214516"/>
          </a:xfrm>
          <a:prstGeom prst="roundRect">
            <a:avLst>
              <a:gd name="adj" fmla="val 18889"/>
            </a:avLst>
          </a:prstGeom>
          <a:gradFill>
            <a:gsLst>
              <a:gs pos="0">
                <a:schemeClr val="accent1">
                  <a:lumMod val="60000"/>
                  <a:lumOff val="40000"/>
                </a:schemeClr>
              </a:gs>
              <a:gs pos="100000">
                <a:schemeClr val="bg2">
                  <a:lumMod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0" i="0" u="none" strike="noStrike">
                <a:solidFill>
                  <a:schemeClr val="bg1"/>
                </a:solidFill>
                <a:latin typeface="Arial Black" panose="020B0A04020102020204" pitchFamily="34" charset="0"/>
                <a:ea typeface="Calibri"/>
                <a:cs typeface="Calibri"/>
              </a:rPr>
              <a:t> </a:t>
            </a:r>
            <a:r>
              <a:rPr lang="en-IN" sz="1000" b="0" i="0" u="none" strike="noStrike">
                <a:solidFill>
                  <a:schemeClr val="bg1"/>
                </a:solidFill>
                <a:latin typeface="Arial Black" panose="020B0A04020102020204" pitchFamily="34" charset="0"/>
                <a:ea typeface="Calibri"/>
                <a:cs typeface="Calibri"/>
              </a:rPr>
              <a:t>Q2Q</a:t>
            </a:r>
            <a:r>
              <a:rPr lang="en-IN" sz="1000" b="0" i="0" u="none" strike="noStrike" baseline="0">
                <a:solidFill>
                  <a:schemeClr val="bg1"/>
                </a:solidFill>
                <a:latin typeface="Arial Black" panose="020B0A04020102020204" pitchFamily="34" charset="0"/>
                <a:ea typeface="Calibri"/>
                <a:cs typeface="Calibri"/>
              </a:rPr>
              <a:t> GROWTH </a:t>
            </a:r>
            <a:endParaRPr lang="en-IN" sz="1000" b="0" i="0" u="none" strike="noStrike">
              <a:solidFill>
                <a:schemeClr val="bg1"/>
              </a:solidFill>
              <a:latin typeface="Arial Black" panose="020B0A04020102020204" pitchFamily="34" charset="0"/>
              <a:ea typeface="Calibri"/>
              <a:cs typeface="Calibri"/>
            </a:endParaRPr>
          </a:p>
        </xdr:txBody>
      </xdr:sp>
      <xdr:sp macro="" textlink="">
        <xdr:nvSpPr>
          <xdr:cNvPr id="36" name="Rectangle: Rounded Corners 35">
            <a:extLst>
              <a:ext uri="{FF2B5EF4-FFF2-40B4-BE49-F238E27FC236}">
                <a16:creationId xmlns:a16="http://schemas.microsoft.com/office/drawing/2014/main" id="{2168C8D7-C19D-1F7F-10AC-05796CB185B4}"/>
              </a:ext>
            </a:extLst>
          </xdr:cNvPr>
          <xdr:cNvSpPr/>
        </xdr:nvSpPr>
        <xdr:spPr>
          <a:xfrm>
            <a:off x="9875520" y="1927860"/>
            <a:ext cx="2065020" cy="259080"/>
          </a:xfrm>
          <a:prstGeom prst="roundRect">
            <a:avLst>
              <a:gd name="adj" fmla="val 18889"/>
            </a:avLst>
          </a:prstGeom>
          <a:gradFill>
            <a:gsLst>
              <a:gs pos="0">
                <a:schemeClr val="accent1">
                  <a:lumMod val="60000"/>
                  <a:lumOff val="40000"/>
                </a:schemeClr>
              </a:gs>
              <a:gs pos="100000">
                <a:schemeClr val="bg2">
                  <a:lumMod val="2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0" i="0" u="none" strike="noStrike">
                <a:solidFill>
                  <a:schemeClr val="bg1"/>
                </a:solidFill>
                <a:latin typeface="Arial Black" panose="020B0A04020102020204" pitchFamily="34" charset="0"/>
                <a:ea typeface="Calibri"/>
                <a:cs typeface="Calibri"/>
              </a:rPr>
              <a:t> </a:t>
            </a:r>
            <a:r>
              <a:rPr lang="en-IN" sz="1000" b="0" i="0" u="none" strike="noStrike">
                <a:solidFill>
                  <a:schemeClr val="bg1"/>
                </a:solidFill>
                <a:latin typeface="Arial Black" panose="020B0A04020102020204" pitchFamily="34" charset="0"/>
                <a:ea typeface="Calibri"/>
                <a:cs typeface="Calibri"/>
              </a:rPr>
              <a:t>Q2Q</a:t>
            </a:r>
            <a:r>
              <a:rPr lang="en-IN" sz="1000" b="0" i="0" u="none" strike="noStrike" baseline="0">
                <a:solidFill>
                  <a:schemeClr val="bg1"/>
                </a:solidFill>
                <a:latin typeface="Arial Black" panose="020B0A04020102020204" pitchFamily="34" charset="0"/>
                <a:ea typeface="Calibri"/>
                <a:cs typeface="Calibri"/>
              </a:rPr>
              <a:t> GROWTH </a:t>
            </a:r>
            <a:endParaRPr lang="en-IN" sz="1000" b="0" i="0" u="none" strike="noStrike">
              <a:solidFill>
                <a:schemeClr val="bg1"/>
              </a:solidFill>
              <a:latin typeface="Arial Black" panose="020B0A04020102020204" pitchFamily="34" charset="0"/>
              <a:ea typeface="Calibri"/>
              <a:cs typeface="Calibri"/>
            </a:endParaRPr>
          </a:p>
        </xdr:txBody>
      </xdr:sp>
      <xdr:graphicFrame macro="">
        <xdr:nvGraphicFramePr>
          <xdr:cNvPr id="40" name="Chart 39">
            <a:extLst>
              <a:ext uri="{FF2B5EF4-FFF2-40B4-BE49-F238E27FC236}">
                <a16:creationId xmlns:a16="http://schemas.microsoft.com/office/drawing/2014/main" id="{354B7B23-B82B-4DE1-9235-A7A3BFF48CCC}"/>
              </a:ext>
            </a:extLst>
          </xdr:cNvPr>
          <xdr:cNvGraphicFramePr>
            <a:graphicFrameLocks/>
          </xdr:cNvGraphicFramePr>
        </xdr:nvGraphicFramePr>
        <xdr:xfrm>
          <a:off x="7373495" y="1372164"/>
          <a:ext cx="2133502" cy="56388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19</xdr:col>
      <xdr:colOff>129540</xdr:colOff>
      <xdr:row>6</xdr:row>
      <xdr:rowOff>30480</xdr:rowOff>
    </xdr:from>
    <xdr:to>
      <xdr:col>23</xdr:col>
      <xdr:colOff>320040</xdr:colOff>
      <xdr:row>9</xdr:row>
      <xdr:rowOff>45720</xdr:rowOff>
    </xdr:to>
    <xdr:graphicFrame macro="">
      <xdr:nvGraphicFramePr>
        <xdr:cNvPr id="41" name="Chart 40">
          <a:extLst>
            <a:ext uri="{FF2B5EF4-FFF2-40B4-BE49-F238E27FC236}">
              <a16:creationId xmlns:a16="http://schemas.microsoft.com/office/drawing/2014/main" id="{905F7A6F-F31F-47C9-928E-6C00F28B5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220980</xdr:colOff>
      <xdr:row>6</xdr:row>
      <xdr:rowOff>121920</xdr:rowOff>
    </xdr:from>
    <xdr:to>
      <xdr:col>4</xdr:col>
      <xdr:colOff>434340</xdr:colOff>
      <xdr:row>9</xdr:row>
      <xdr:rowOff>76200</xdr:rowOff>
    </xdr:to>
    <xdr:graphicFrame macro="">
      <xdr:nvGraphicFramePr>
        <xdr:cNvPr id="43" name="Chart 42">
          <a:extLst>
            <a:ext uri="{FF2B5EF4-FFF2-40B4-BE49-F238E27FC236}">
              <a16:creationId xmlns:a16="http://schemas.microsoft.com/office/drawing/2014/main" id="{6441A235-6D68-495A-88AD-971318562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38100</xdr:colOff>
      <xdr:row>6</xdr:row>
      <xdr:rowOff>76200</xdr:rowOff>
    </xdr:from>
    <xdr:to>
      <xdr:col>9</xdr:col>
      <xdr:colOff>167640</xdr:colOff>
      <xdr:row>9</xdr:row>
      <xdr:rowOff>129540</xdr:rowOff>
    </xdr:to>
    <xdr:graphicFrame macro="">
      <xdr:nvGraphicFramePr>
        <xdr:cNvPr id="44" name="Chart 43">
          <a:extLst>
            <a:ext uri="{FF2B5EF4-FFF2-40B4-BE49-F238E27FC236}">
              <a16:creationId xmlns:a16="http://schemas.microsoft.com/office/drawing/2014/main" id="{20FB0B7B-4A1F-4A90-90EE-FB5936D3E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464820</xdr:colOff>
      <xdr:row>6</xdr:row>
      <xdr:rowOff>76200</xdr:rowOff>
    </xdr:from>
    <xdr:to>
      <xdr:col>13</xdr:col>
      <xdr:colOff>441960</xdr:colOff>
      <xdr:row>9</xdr:row>
      <xdr:rowOff>121920</xdr:rowOff>
    </xdr:to>
    <xdr:graphicFrame macro="">
      <xdr:nvGraphicFramePr>
        <xdr:cNvPr id="45" name="Chart 44">
          <a:extLst>
            <a:ext uri="{FF2B5EF4-FFF2-40B4-BE49-F238E27FC236}">
              <a16:creationId xmlns:a16="http://schemas.microsoft.com/office/drawing/2014/main" id="{3306BB10-44A1-4738-A967-0AC58D046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419100</xdr:colOff>
          <xdr:row>9</xdr:row>
          <xdr:rowOff>103254</xdr:rowOff>
        </xdr:from>
        <xdr:to>
          <xdr:col>4</xdr:col>
          <xdr:colOff>167640</xdr:colOff>
          <xdr:row>10</xdr:row>
          <xdr:rowOff>174141</xdr:rowOff>
        </xdr:to>
        <xdr:pic>
          <xdr:nvPicPr>
            <xdr:cNvPr id="48" name="Picture 47">
              <a:extLst>
                <a:ext uri="{FF2B5EF4-FFF2-40B4-BE49-F238E27FC236}">
                  <a16:creationId xmlns:a16="http://schemas.microsoft.com/office/drawing/2014/main" id="{FDB4AD1B-12C3-8F4C-F809-27F2104E377C}"/>
                </a:ext>
              </a:extLst>
            </xdr:cNvPr>
            <xdr:cNvPicPr>
              <a:picLocks noChangeAspect="1" noChangeArrowheads="1"/>
              <a:extLst>
                <a:ext uri="{84589F7E-364E-4C9E-8A38-B11213B215E9}">
                  <a14:cameraTool cellRange="'KPI Q2Q'!$B$8" spid="_x0000_s9399"/>
                </a:ext>
              </a:extLst>
            </xdr:cNvPicPr>
          </xdr:nvPicPr>
          <xdr:blipFill>
            <a:blip xmlns:r="http://schemas.openxmlformats.org/officeDocument/2006/relationships" r:embed="rId2"/>
            <a:srcRect/>
            <a:stretch>
              <a:fillRect/>
            </a:stretch>
          </xdr:blipFill>
          <xdr:spPr bwMode="auto">
            <a:xfrm>
              <a:off x="1638300" y="1741554"/>
              <a:ext cx="967740" cy="25376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304800</xdr:colOff>
          <xdr:row>9</xdr:row>
          <xdr:rowOff>90488</xdr:rowOff>
        </xdr:from>
        <xdr:to>
          <xdr:col>9</xdr:col>
          <xdr:colOff>83820</xdr:colOff>
          <xdr:row>10</xdr:row>
          <xdr:rowOff>155258</xdr:rowOff>
        </xdr:to>
        <xdr:pic>
          <xdr:nvPicPr>
            <xdr:cNvPr id="53" name="Picture 52">
              <a:extLst>
                <a:ext uri="{FF2B5EF4-FFF2-40B4-BE49-F238E27FC236}">
                  <a16:creationId xmlns:a16="http://schemas.microsoft.com/office/drawing/2014/main" id="{7D5497D7-5730-86E8-7706-D4A0F0465827}"/>
                </a:ext>
              </a:extLst>
            </xdr:cNvPr>
            <xdr:cNvPicPr>
              <a:picLocks noChangeAspect="1" noChangeArrowheads="1"/>
              <a:extLst>
                <a:ext uri="{84589F7E-364E-4C9E-8A38-B11213B215E9}">
                  <a14:cameraTool cellRange="'KPI Q2Q'!$C$8" spid="_x0000_s9400"/>
                </a:ext>
              </a:extLst>
            </xdr:cNvPicPr>
          </xdr:nvPicPr>
          <xdr:blipFill>
            <a:blip xmlns:r="http://schemas.openxmlformats.org/officeDocument/2006/relationships" r:embed="rId8"/>
            <a:srcRect/>
            <a:stretch>
              <a:fillRect/>
            </a:stretch>
          </xdr:blipFill>
          <xdr:spPr bwMode="auto">
            <a:xfrm>
              <a:off x="4572000" y="1728788"/>
              <a:ext cx="998220" cy="2476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7620</xdr:colOff>
          <xdr:row>9</xdr:row>
          <xdr:rowOff>76199</xdr:rowOff>
        </xdr:from>
        <xdr:to>
          <xdr:col>13</xdr:col>
          <xdr:colOff>358140</xdr:colOff>
          <xdr:row>10</xdr:row>
          <xdr:rowOff>172966</xdr:rowOff>
        </xdr:to>
        <xdr:pic>
          <xdr:nvPicPr>
            <xdr:cNvPr id="54" name="Picture 53">
              <a:extLst>
                <a:ext uri="{FF2B5EF4-FFF2-40B4-BE49-F238E27FC236}">
                  <a16:creationId xmlns:a16="http://schemas.microsoft.com/office/drawing/2014/main" id="{B4D02706-AC27-08A7-9283-9E2D1BE1E672}"/>
                </a:ext>
              </a:extLst>
            </xdr:cNvPr>
            <xdr:cNvPicPr>
              <a:picLocks noChangeAspect="1" noChangeArrowheads="1"/>
              <a:extLst>
                <a:ext uri="{84589F7E-364E-4C9E-8A38-B11213B215E9}">
                  <a14:cameraTool cellRange="'KPI Q2Q'!$D$8" spid="_x0000_s9401"/>
                </a:ext>
              </a:extLst>
            </xdr:cNvPicPr>
          </xdr:nvPicPr>
          <xdr:blipFill>
            <a:blip xmlns:r="http://schemas.openxmlformats.org/officeDocument/2006/relationships" r:embed="rId9"/>
            <a:srcRect/>
            <a:stretch>
              <a:fillRect/>
            </a:stretch>
          </xdr:blipFill>
          <xdr:spPr bwMode="auto">
            <a:xfrm>
              <a:off x="7322820" y="1714499"/>
              <a:ext cx="960120" cy="27964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579119</xdr:colOff>
          <xdr:row>9</xdr:row>
          <xdr:rowOff>76200</xdr:rowOff>
        </xdr:from>
        <xdr:to>
          <xdr:col>18</xdr:col>
          <xdr:colOff>378850</xdr:colOff>
          <xdr:row>10</xdr:row>
          <xdr:rowOff>160019</xdr:rowOff>
        </xdr:to>
        <xdr:pic>
          <xdr:nvPicPr>
            <xdr:cNvPr id="55" name="Picture 54">
              <a:extLst>
                <a:ext uri="{FF2B5EF4-FFF2-40B4-BE49-F238E27FC236}">
                  <a16:creationId xmlns:a16="http://schemas.microsoft.com/office/drawing/2014/main" id="{6F2877B2-7D95-A0C5-670A-3D36D4F8DD19}"/>
                </a:ext>
              </a:extLst>
            </xdr:cNvPr>
            <xdr:cNvPicPr>
              <a:picLocks noChangeAspect="1" noChangeArrowheads="1"/>
              <a:extLst>
                <a:ext uri="{84589F7E-364E-4C9E-8A38-B11213B215E9}">
                  <a14:cameraTool cellRange="'KPI Q2Q'!$E$8" spid="_x0000_s9402"/>
                </a:ext>
              </a:extLst>
            </xdr:cNvPicPr>
          </xdr:nvPicPr>
          <xdr:blipFill>
            <a:blip xmlns:r="http://schemas.openxmlformats.org/officeDocument/2006/relationships" r:embed="rId10"/>
            <a:srcRect/>
            <a:stretch>
              <a:fillRect/>
            </a:stretch>
          </xdr:blipFill>
          <xdr:spPr bwMode="auto">
            <a:xfrm>
              <a:off x="10332719" y="1714500"/>
              <a:ext cx="1018931" cy="26669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396240</xdr:colOff>
          <xdr:row>9</xdr:row>
          <xdr:rowOff>76200</xdr:rowOff>
        </xdr:from>
        <xdr:to>
          <xdr:col>23</xdr:col>
          <xdr:colOff>83820</xdr:colOff>
          <xdr:row>10</xdr:row>
          <xdr:rowOff>160020</xdr:rowOff>
        </xdr:to>
        <xdr:pic>
          <xdr:nvPicPr>
            <xdr:cNvPr id="58" name="Picture 57">
              <a:extLst>
                <a:ext uri="{FF2B5EF4-FFF2-40B4-BE49-F238E27FC236}">
                  <a16:creationId xmlns:a16="http://schemas.microsoft.com/office/drawing/2014/main" id="{0F97A7E4-DD88-6FDA-9061-FA006D157353}"/>
                </a:ext>
              </a:extLst>
            </xdr:cNvPr>
            <xdr:cNvPicPr>
              <a:picLocks noChangeAspect="1" noChangeArrowheads="1"/>
              <a:extLst>
                <a:ext uri="{84589F7E-364E-4C9E-8A38-B11213B215E9}">
                  <a14:cameraTool cellRange="'KPI Q2Q'!$F$8" spid="_x0000_s9403"/>
                </a:ext>
              </a:extLst>
            </xdr:cNvPicPr>
          </xdr:nvPicPr>
          <xdr:blipFill>
            <a:blip xmlns:r="http://schemas.openxmlformats.org/officeDocument/2006/relationships" r:embed="rId11"/>
            <a:srcRect/>
            <a:stretch>
              <a:fillRect/>
            </a:stretch>
          </xdr:blipFill>
          <xdr:spPr bwMode="auto">
            <a:xfrm>
              <a:off x="13197840" y="1714500"/>
              <a:ext cx="906780" cy="2667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167640</xdr:colOff>
      <xdr:row>11</xdr:row>
      <xdr:rowOff>106680</xdr:rowOff>
    </xdr:from>
    <xdr:to>
      <xdr:col>9</xdr:col>
      <xdr:colOff>426720</xdr:colOff>
      <xdr:row>23</xdr:row>
      <xdr:rowOff>60960</xdr:rowOff>
    </xdr:to>
    <xdr:sp macro="" textlink="">
      <xdr:nvSpPr>
        <xdr:cNvPr id="59" name="Rectangle: Rounded Corners 58">
          <a:extLst>
            <a:ext uri="{FF2B5EF4-FFF2-40B4-BE49-F238E27FC236}">
              <a16:creationId xmlns:a16="http://schemas.microsoft.com/office/drawing/2014/main" id="{2ABF8F40-AB94-6E3D-C028-F43B12AD2DA8}"/>
            </a:ext>
          </a:extLst>
        </xdr:cNvPr>
        <xdr:cNvSpPr/>
      </xdr:nvSpPr>
      <xdr:spPr>
        <a:xfrm>
          <a:off x="167640" y="2110740"/>
          <a:ext cx="5745480" cy="2148840"/>
        </a:xfrm>
        <a:prstGeom prst="roundRect">
          <a:avLst>
            <a:gd name="adj" fmla="val 4381"/>
          </a:avLst>
        </a:prstGeom>
        <a:gradFill>
          <a:gsLst>
            <a:gs pos="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457200</xdr:colOff>
      <xdr:row>11</xdr:row>
      <xdr:rowOff>68580</xdr:rowOff>
    </xdr:from>
    <xdr:to>
      <xdr:col>18</xdr:col>
      <xdr:colOff>388620</xdr:colOff>
      <xdr:row>23</xdr:row>
      <xdr:rowOff>22860</xdr:rowOff>
    </xdr:to>
    <xdr:sp macro="" textlink="">
      <xdr:nvSpPr>
        <xdr:cNvPr id="60" name="Rectangle: Rounded Corners 59">
          <a:extLst>
            <a:ext uri="{FF2B5EF4-FFF2-40B4-BE49-F238E27FC236}">
              <a16:creationId xmlns:a16="http://schemas.microsoft.com/office/drawing/2014/main" id="{40FE6099-B2D9-2730-FC47-8129C8DA07B4}"/>
            </a:ext>
          </a:extLst>
        </xdr:cNvPr>
        <xdr:cNvSpPr/>
      </xdr:nvSpPr>
      <xdr:spPr>
        <a:xfrm>
          <a:off x="5943600" y="2072640"/>
          <a:ext cx="5417820" cy="2148840"/>
        </a:xfrm>
        <a:prstGeom prst="roundRect">
          <a:avLst>
            <a:gd name="adj" fmla="val 4381"/>
          </a:avLst>
        </a:prstGeom>
        <a:gradFill>
          <a:gsLst>
            <a:gs pos="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403860</xdr:colOff>
      <xdr:row>11</xdr:row>
      <xdr:rowOff>60960</xdr:rowOff>
    </xdr:from>
    <xdr:to>
      <xdr:col>23</xdr:col>
      <xdr:colOff>320040</xdr:colOff>
      <xdr:row>23</xdr:row>
      <xdr:rowOff>15240</xdr:rowOff>
    </xdr:to>
    <xdr:sp macro="" textlink="">
      <xdr:nvSpPr>
        <xdr:cNvPr id="61" name="Rectangle: Rounded Corners 60">
          <a:extLst>
            <a:ext uri="{FF2B5EF4-FFF2-40B4-BE49-F238E27FC236}">
              <a16:creationId xmlns:a16="http://schemas.microsoft.com/office/drawing/2014/main" id="{B6E79384-A87F-1881-D346-E29B88FD702A}"/>
            </a:ext>
          </a:extLst>
        </xdr:cNvPr>
        <xdr:cNvSpPr/>
      </xdr:nvSpPr>
      <xdr:spPr>
        <a:xfrm>
          <a:off x="11376660" y="2065020"/>
          <a:ext cx="2964180" cy="2148840"/>
        </a:xfrm>
        <a:prstGeom prst="roundRect">
          <a:avLst>
            <a:gd name="adj" fmla="val 5591"/>
          </a:avLst>
        </a:prstGeom>
        <a:gradFill>
          <a:gsLst>
            <a:gs pos="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198120</xdr:colOff>
      <xdr:row>23</xdr:row>
      <xdr:rowOff>76200</xdr:rowOff>
    </xdr:from>
    <xdr:to>
      <xdr:col>16</xdr:col>
      <xdr:colOff>556260</xdr:colOff>
      <xdr:row>37</xdr:row>
      <xdr:rowOff>53340</xdr:rowOff>
    </xdr:to>
    <xdr:sp macro="" textlink="">
      <xdr:nvSpPr>
        <xdr:cNvPr id="62" name="Rectangle: Rounded Corners 61">
          <a:extLst>
            <a:ext uri="{FF2B5EF4-FFF2-40B4-BE49-F238E27FC236}">
              <a16:creationId xmlns:a16="http://schemas.microsoft.com/office/drawing/2014/main" id="{D680FFBE-FE7F-8618-47F4-15911B3093AD}"/>
            </a:ext>
          </a:extLst>
        </xdr:cNvPr>
        <xdr:cNvSpPr/>
      </xdr:nvSpPr>
      <xdr:spPr>
        <a:xfrm>
          <a:off x="6294120" y="4274820"/>
          <a:ext cx="4015740" cy="2537460"/>
        </a:xfrm>
        <a:prstGeom prst="roundRect">
          <a:avLst>
            <a:gd name="adj" fmla="val 4381"/>
          </a:avLst>
        </a:prstGeom>
        <a:gradFill>
          <a:gsLst>
            <a:gs pos="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152400</xdr:colOff>
      <xdr:row>23</xdr:row>
      <xdr:rowOff>91440</xdr:rowOff>
    </xdr:from>
    <xdr:to>
      <xdr:col>10</xdr:col>
      <xdr:colOff>167640</xdr:colOff>
      <xdr:row>37</xdr:row>
      <xdr:rowOff>45720</xdr:rowOff>
    </xdr:to>
    <xdr:sp macro="" textlink="">
      <xdr:nvSpPr>
        <xdr:cNvPr id="63" name="Rectangle: Rounded Corners 62">
          <a:extLst>
            <a:ext uri="{FF2B5EF4-FFF2-40B4-BE49-F238E27FC236}">
              <a16:creationId xmlns:a16="http://schemas.microsoft.com/office/drawing/2014/main" id="{3285C5BA-C7FB-4ACC-70C1-845FCD871477}"/>
            </a:ext>
          </a:extLst>
        </xdr:cNvPr>
        <xdr:cNvSpPr/>
      </xdr:nvSpPr>
      <xdr:spPr>
        <a:xfrm>
          <a:off x="152400" y="4290060"/>
          <a:ext cx="6111240" cy="2514600"/>
        </a:xfrm>
        <a:prstGeom prst="roundRect">
          <a:avLst>
            <a:gd name="adj" fmla="val 4381"/>
          </a:avLst>
        </a:prstGeom>
        <a:gradFill>
          <a:gsLst>
            <a:gs pos="2000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7620</xdr:colOff>
      <xdr:row>23</xdr:row>
      <xdr:rowOff>53340</xdr:rowOff>
    </xdr:from>
    <xdr:to>
      <xdr:col>23</xdr:col>
      <xdr:colOff>358140</xdr:colOff>
      <xdr:row>37</xdr:row>
      <xdr:rowOff>7620</xdr:rowOff>
    </xdr:to>
    <xdr:sp macro="" textlink="">
      <xdr:nvSpPr>
        <xdr:cNvPr id="64" name="Rectangle: Rounded Corners 63">
          <a:extLst>
            <a:ext uri="{FF2B5EF4-FFF2-40B4-BE49-F238E27FC236}">
              <a16:creationId xmlns:a16="http://schemas.microsoft.com/office/drawing/2014/main" id="{B58F1C9E-B5BC-E3BB-A9E1-388B09BA1B5E}"/>
            </a:ext>
          </a:extLst>
        </xdr:cNvPr>
        <xdr:cNvSpPr/>
      </xdr:nvSpPr>
      <xdr:spPr>
        <a:xfrm>
          <a:off x="10370820" y="4251960"/>
          <a:ext cx="4008120" cy="2514600"/>
        </a:xfrm>
        <a:prstGeom prst="roundRect">
          <a:avLst>
            <a:gd name="adj" fmla="val 4381"/>
          </a:avLst>
        </a:prstGeom>
        <a:gradFill>
          <a:gsLst>
            <a:gs pos="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213360</xdr:colOff>
      <xdr:row>11</xdr:row>
      <xdr:rowOff>175260</xdr:rowOff>
    </xdr:from>
    <xdr:to>
      <xdr:col>5</xdr:col>
      <xdr:colOff>266700</xdr:colOff>
      <xdr:row>13</xdr:row>
      <xdr:rowOff>137160</xdr:rowOff>
    </xdr:to>
    <xdr:sp macro="" textlink="">
      <xdr:nvSpPr>
        <xdr:cNvPr id="65" name="Rectangle: Rounded Corners 64">
          <a:extLst>
            <a:ext uri="{FF2B5EF4-FFF2-40B4-BE49-F238E27FC236}">
              <a16:creationId xmlns:a16="http://schemas.microsoft.com/office/drawing/2014/main" id="{E118E4B8-1C2C-7AB0-FA35-B89837AF4503}"/>
            </a:ext>
          </a:extLst>
        </xdr:cNvPr>
        <xdr:cNvSpPr/>
      </xdr:nvSpPr>
      <xdr:spPr>
        <a:xfrm>
          <a:off x="213360" y="2179320"/>
          <a:ext cx="3101340" cy="327660"/>
        </a:xfrm>
        <a:prstGeom prst="roundRect">
          <a:avLst/>
        </a:prstGeom>
        <a:gradFill>
          <a:gsLst>
            <a:gs pos="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SALES AND PROFIT ANALYSIS</a:t>
          </a:r>
        </a:p>
      </xdr:txBody>
    </xdr:sp>
    <xdr:clientData/>
  </xdr:twoCellAnchor>
  <xdr:twoCellAnchor>
    <xdr:from>
      <xdr:col>9</xdr:col>
      <xdr:colOff>548640</xdr:colOff>
      <xdr:row>11</xdr:row>
      <xdr:rowOff>121920</xdr:rowOff>
    </xdr:from>
    <xdr:to>
      <xdr:col>15</xdr:col>
      <xdr:colOff>129540</xdr:colOff>
      <xdr:row>12</xdr:row>
      <xdr:rowOff>137160</xdr:rowOff>
    </xdr:to>
    <xdr:sp macro="" textlink="">
      <xdr:nvSpPr>
        <xdr:cNvPr id="66" name="Rectangle: Rounded Corners 65">
          <a:extLst>
            <a:ext uri="{FF2B5EF4-FFF2-40B4-BE49-F238E27FC236}">
              <a16:creationId xmlns:a16="http://schemas.microsoft.com/office/drawing/2014/main" id="{712D5B5B-C4C2-9B36-04F7-AFA0D141E46E}"/>
            </a:ext>
          </a:extLst>
        </xdr:cNvPr>
        <xdr:cNvSpPr/>
      </xdr:nvSpPr>
      <xdr:spPr>
        <a:xfrm>
          <a:off x="6035040" y="2125980"/>
          <a:ext cx="3238500" cy="198120"/>
        </a:xfrm>
        <a:prstGeom prst="roundRect">
          <a:avLst/>
        </a:prstGeom>
        <a:gradFill>
          <a:gsLst>
            <a:gs pos="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Arial Black" panose="020B0A04020102020204" pitchFamily="34" charset="0"/>
            </a:rPr>
            <a:t>CATEGORY</a:t>
          </a:r>
          <a:r>
            <a:rPr lang="en-IN" sz="1100" baseline="0">
              <a:latin typeface="Arial Black" panose="020B0A04020102020204" pitchFamily="34" charset="0"/>
            </a:rPr>
            <a:t> WISE PROFIT</a:t>
          </a:r>
          <a:endParaRPr lang="en-IN" sz="1100">
            <a:latin typeface="Arial Black" panose="020B0A04020102020204" pitchFamily="34" charset="0"/>
          </a:endParaRPr>
        </a:p>
      </xdr:txBody>
    </xdr:sp>
    <xdr:clientData/>
  </xdr:twoCellAnchor>
  <xdr:twoCellAnchor>
    <xdr:from>
      <xdr:col>18</xdr:col>
      <xdr:colOff>434340</xdr:colOff>
      <xdr:row>11</xdr:row>
      <xdr:rowOff>106680</xdr:rowOff>
    </xdr:from>
    <xdr:to>
      <xdr:col>23</xdr:col>
      <xdr:colOff>297180</xdr:colOff>
      <xdr:row>13</xdr:row>
      <xdr:rowOff>76200</xdr:rowOff>
    </xdr:to>
    <xdr:sp macro="" textlink="">
      <xdr:nvSpPr>
        <xdr:cNvPr id="67" name="Rectangle: Rounded Corners 66">
          <a:extLst>
            <a:ext uri="{FF2B5EF4-FFF2-40B4-BE49-F238E27FC236}">
              <a16:creationId xmlns:a16="http://schemas.microsoft.com/office/drawing/2014/main" id="{46EBD214-4A25-D442-010C-3C4A923F767B}"/>
            </a:ext>
          </a:extLst>
        </xdr:cNvPr>
        <xdr:cNvSpPr/>
      </xdr:nvSpPr>
      <xdr:spPr>
        <a:xfrm>
          <a:off x="11407140" y="2110740"/>
          <a:ext cx="2910840" cy="335280"/>
        </a:xfrm>
        <a:prstGeom prst="roundRect">
          <a:avLst/>
        </a:prstGeom>
        <a:gradFill>
          <a:gsLst>
            <a:gs pos="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CATEGORY WISE SALES SHARE %</a:t>
          </a:r>
        </a:p>
      </xdr:txBody>
    </xdr:sp>
    <xdr:clientData/>
  </xdr:twoCellAnchor>
  <xdr:twoCellAnchor>
    <xdr:from>
      <xdr:col>0</xdr:col>
      <xdr:colOff>213360</xdr:colOff>
      <xdr:row>24</xdr:row>
      <xdr:rowOff>15240</xdr:rowOff>
    </xdr:from>
    <xdr:to>
      <xdr:col>5</xdr:col>
      <xdr:colOff>266700</xdr:colOff>
      <xdr:row>25</xdr:row>
      <xdr:rowOff>160020</xdr:rowOff>
    </xdr:to>
    <xdr:sp macro="" textlink="">
      <xdr:nvSpPr>
        <xdr:cNvPr id="68" name="Rectangle: Rounded Corners 67">
          <a:extLst>
            <a:ext uri="{FF2B5EF4-FFF2-40B4-BE49-F238E27FC236}">
              <a16:creationId xmlns:a16="http://schemas.microsoft.com/office/drawing/2014/main" id="{D96DACDB-B00B-503F-C918-89DA70412FD8}"/>
            </a:ext>
          </a:extLst>
        </xdr:cNvPr>
        <xdr:cNvSpPr/>
      </xdr:nvSpPr>
      <xdr:spPr>
        <a:xfrm>
          <a:off x="213360" y="4396740"/>
          <a:ext cx="3101340" cy="327660"/>
        </a:xfrm>
        <a:prstGeom prst="roundRect">
          <a:avLst/>
        </a:prstGeom>
        <a:gradFill>
          <a:gsLst>
            <a:gs pos="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SALES BY STATE</a:t>
          </a:r>
        </a:p>
      </xdr:txBody>
    </xdr:sp>
    <xdr:clientData/>
  </xdr:twoCellAnchor>
  <xdr:twoCellAnchor>
    <xdr:from>
      <xdr:col>10</xdr:col>
      <xdr:colOff>213360</xdr:colOff>
      <xdr:row>23</xdr:row>
      <xdr:rowOff>144780</xdr:rowOff>
    </xdr:from>
    <xdr:to>
      <xdr:col>15</xdr:col>
      <xdr:colOff>266700</xdr:colOff>
      <xdr:row>25</xdr:row>
      <xdr:rowOff>106680</xdr:rowOff>
    </xdr:to>
    <xdr:sp macro="" textlink="">
      <xdr:nvSpPr>
        <xdr:cNvPr id="69" name="Rectangle: Rounded Corners 68">
          <a:extLst>
            <a:ext uri="{FF2B5EF4-FFF2-40B4-BE49-F238E27FC236}">
              <a16:creationId xmlns:a16="http://schemas.microsoft.com/office/drawing/2014/main" id="{60B8F680-185A-AC31-0997-0813A64FF4B6}"/>
            </a:ext>
          </a:extLst>
        </xdr:cNvPr>
        <xdr:cNvSpPr/>
      </xdr:nvSpPr>
      <xdr:spPr>
        <a:xfrm>
          <a:off x="6309360" y="4343400"/>
          <a:ext cx="3101340" cy="327660"/>
        </a:xfrm>
        <a:prstGeom prst="roundRect">
          <a:avLst/>
        </a:prstGeom>
        <a:gradFill>
          <a:gsLst>
            <a:gs pos="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TOP</a:t>
          </a:r>
          <a:r>
            <a:rPr lang="en-IN" sz="1100" baseline="0">
              <a:latin typeface="Arial Black" panose="020B0A04020102020204" pitchFamily="34" charset="0"/>
            </a:rPr>
            <a:t> 5 SUB-CATEGORIES</a:t>
          </a:r>
          <a:endParaRPr lang="en-IN" sz="1100">
            <a:latin typeface="Arial Black" panose="020B0A04020102020204" pitchFamily="34" charset="0"/>
          </a:endParaRPr>
        </a:p>
      </xdr:txBody>
    </xdr:sp>
    <xdr:clientData/>
  </xdr:twoCellAnchor>
  <xdr:twoCellAnchor>
    <xdr:from>
      <xdr:col>17</xdr:col>
      <xdr:colOff>76200</xdr:colOff>
      <xdr:row>24</xdr:row>
      <xdr:rowOff>0</xdr:rowOff>
    </xdr:from>
    <xdr:to>
      <xdr:col>22</xdr:col>
      <xdr:colOff>129540</xdr:colOff>
      <xdr:row>25</xdr:row>
      <xdr:rowOff>144780</xdr:rowOff>
    </xdr:to>
    <xdr:sp macro="" textlink="">
      <xdr:nvSpPr>
        <xdr:cNvPr id="70" name="Rectangle: Rounded Corners 69">
          <a:extLst>
            <a:ext uri="{FF2B5EF4-FFF2-40B4-BE49-F238E27FC236}">
              <a16:creationId xmlns:a16="http://schemas.microsoft.com/office/drawing/2014/main" id="{7955D140-1A7A-0D8C-A729-06F10DE2A319}"/>
            </a:ext>
          </a:extLst>
        </xdr:cNvPr>
        <xdr:cNvSpPr/>
      </xdr:nvSpPr>
      <xdr:spPr>
        <a:xfrm>
          <a:off x="10439400" y="4381500"/>
          <a:ext cx="3101340" cy="327660"/>
        </a:xfrm>
        <a:prstGeom prst="roundRect">
          <a:avLst/>
        </a:prstGeom>
        <a:gradFill>
          <a:gsLst>
            <a:gs pos="0">
              <a:schemeClr val="accent1">
                <a:lumMod val="60000"/>
                <a:lumOff val="4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FILTERS</a:t>
          </a:r>
        </a:p>
      </xdr:txBody>
    </xdr:sp>
    <xdr:clientData/>
  </xdr:twoCellAnchor>
  <xdr:twoCellAnchor>
    <xdr:from>
      <xdr:col>0</xdr:col>
      <xdr:colOff>274320</xdr:colOff>
      <xdr:row>14</xdr:row>
      <xdr:rowOff>0</xdr:rowOff>
    </xdr:from>
    <xdr:to>
      <xdr:col>9</xdr:col>
      <xdr:colOff>327660</xdr:colOff>
      <xdr:row>22</xdr:row>
      <xdr:rowOff>106680</xdr:rowOff>
    </xdr:to>
    <xdr:graphicFrame macro="">
      <xdr:nvGraphicFramePr>
        <xdr:cNvPr id="71" name="Chart 70">
          <a:extLst>
            <a:ext uri="{FF2B5EF4-FFF2-40B4-BE49-F238E27FC236}">
              <a16:creationId xmlns:a16="http://schemas.microsoft.com/office/drawing/2014/main" id="{0BAE8041-CFC9-437B-AFFD-1C28930B1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571500</xdr:colOff>
      <xdr:row>12</xdr:row>
      <xdr:rowOff>152400</xdr:rowOff>
    </xdr:from>
    <xdr:to>
      <xdr:col>18</xdr:col>
      <xdr:colOff>396240</xdr:colOff>
      <xdr:row>22</xdr:row>
      <xdr:rowOff>152400</xdr:rowOff>
    </xdr:to>
    <mc:AlternateContent xmlns:mc="http://schemas.openxmlformats.org/markup-compatibility/2006">
      <mc:Choice xmlns:cx1="http://schemas.microsoft.com/office/drawing/2015/9/8/chartex" Requires="cx1">
        <xdr:graphicFrame macro="">
          <xdr:nvGraphicFramePr>
            <xdr:cNvPr id="72" name="Chart 71">
              <a:extLst>
                <a:ext uri="{FF2B5EF4-FFF2-40B4-BE49-F238E27FC236}">
                  <a16:creationId xmlns:a16="http://schemas.microsoft.com/office/drawing/2014/main" id="{3383F8BC-9F37-4352-A67A-A7ED168C0F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6057900" y="2339340"/>
              <a:ext cx="5311140" cy="1828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556260</xdr:colOff>
      <xdr:row>13</xdr:row>
      <xdr:rowOff>137160</xdr:rowOff>
    </xdr:from>
    <xdr:to>
      <xdr:col>23</xdr:col>
      <xdr:colOff>259080</xdr:colOff>
      <xdr:row>22</xdr:row>
      <xdr:rowOff>175260</xdr:rowOff>
    </xdr:to>
    <xdr:graphicFrame macro="">
      <xdr:nvGraphicFramePr>
        <xdr:cNvPr id="73" name="Chart 72">
          <a:extLst>
            <a:ext uri="{FF2B5EF4-FFF2-40B4-BE49-F238E27FC236}">
              <a16:creationId xmlns:a16="http://schemas.microsoft.com/office/drawing/2014/main" id="{17B39E7E-6AC0-49F0-969A-99C6A8F31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220980</xdr:colOff>
      <xdr:row>26</xdr:row>
      <xdr:rowOff>60960</xdr:rowOff>
    </xdr:from>
    <xdr:to>
      <xdr:col>9</xdr:col>
      <xdr:colOff>213360</xdr:colOff>
      <xdr:row>36</xdr:row>
      <xdr:rowOff>38100</xdr:rowOff>
    </xdr:to>
    <mc:AlternateContent xmlns:mc="http://schemas.openxmlformats.org/markup-compatibility/2006">
      <mc:Choice xmlns:cx4="http://schemas.microsoft.com/office/drawing/2016/5/10/chartex" Requires="cx4">
        <xdr:graphicFrame macro="">
          <xdr:nvGraphicFramePr>
            <xdr:cNvPr id="74" name="Chart 73">
              <a:extLst>
                <a:ext uri="{FF2B5EF4-FFF2-40B4-BE49-F238E27FC236}">
                  <a16:creationId xmlns:a16="http://schemas.microsoft.com/office/drawing/2014/main" id="{0E45BFC0-B949-48EC-B501-2FB3374BD7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220980" y="4808220"/>
              <a:ext cx="5478780" cy="18059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274320</xdr:colOff>
      <xdr:row>26</xdr:row>
      <xdr:rowOff>7620</xdr:rowOff>
    </xdr:from>
    <xdr:to>
      <xdr:col>16</xdr:col>
      <xdr:colOff>457200</xdr:colOff>
      <xdr:row>36</xdr:row>
      <xdr:rowOff>91440</xdr:rowOff>
    </xdr:to>
    <xdr:graphicFrame macro="">
      <xdr:nvGraphicFramePr>
        <xdr:cNvPr id="75" name="Chart 74">
          <a:extLst>
            <a:ext uri="{FF2B5EF4-FFF2-40B4-BE49-F238E27FC236}">
              <a16:creationId xmlns:a16="http://schemas.microsoft.com/office/drawing/2014/main" id="{0FE2E3E2-84A7-4E2B-BDBB-D6BB65E90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19</xdr:col>
      <xdr:colOff>15240</xdr:colOff>
      <xdr:row>26</xdr:row>
      <xdr:rowOff>30480</xdr:rowOff>
    </xdr:from>
    <xdr:to>
      <xdr:col>21</xdr:col>
      <xdr:colOff>91440</xdr:colOff>
      <xdr:row>36</xdr:row>
      <xdr:rowOff>15239</xdr:rowOff>
    </xdr:to>
    <mc:AlternateContent xmlns:mc="http://schemas.openxmlformats.org/markup-compatibility/2006" xmlns:a14="http://schemas.microsoft.com/office/drawing/2010/main">
      <mc:Choice Requires="a14">
        <xdr:graphicFrame macro="">
          <xdr:nvGraphicFramePr>
            <xdr:cNvPr id="76" name="Segment 1">
              <a:extLst>
                <a:ext uri="{FF2B5EF4-FFF2-40B4-BE49-F238E27FC236}">
                  <a16:creationId xmlns:a16="http://schemas.microsoft.com/office/drawing/2014/main" id="{AC09542B-75F0-4C1A-A52E-41DD0EA1B80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626309" y="4730737"/>
              <a:ext cx="1298418" cy="17954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144780</xdr:colOff>
      <xdr:row>26</xdr:row>
      <xdr:rowOff>60960</xdr:rowOff>
    </xdr:from>
    <xdr:to>
      <xdr:col>18</xdr:col>
      <xdr:colOff>525780</xdr:colOff>
      <xdr:row>36</xdr:row>
      <xdr:rowOff>15240</xdr:rowOff>
    </xdr:to>
    <mc:AlternateContent xmlns:mc="http://schemas.openxmlformats.org/markup-compatibility/2006" xmlns:a14="http://schemas.microsoft.com/office/drawing/2010/main">
      <mc:Choice Requires="a14">
        <xdr:graphicFrame macro="">
          <xdr:nvGraphicFramePr>
            <xdr:cNvPr id="77" name="Region 1">
              <a:extLst>
                <a:ext uri="{FF2B5EF4-FFF2-40B4-BE49-F238E27FC236}">
                  <a16:creationId xmlns:a16="http://schemas.microsoft.com/office/drawing/2014/main" id="{F4D9C888-33E1-475D-A270-075AF5D14DC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533631" y="4761217"/>
              <a:ext cx="992109" cy="17649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167640</xdr:colOff>
      <xdr:row>26</xdr:row>
      <xdr:rowOff>30480</xdr:rowOff>
    </xdr:from>
    <xdr:to>
      <xdr:col>23</xdr:col>
      <xdr:colOff>266700</xdr:colOff>
      <xdr:row>35</xdr:row>
      <xdr:rowOff>175260</xdr:rowOff>
    </xdr:to>
    <mc:AlternateContent xmlns:mc="http://schemas.openxmlformats.org/markup-compatibility/2006" xmlns:a14="http://schemas.microsoft.com/office/drawing/2010/main">
      <mc:Choice Requires="a14">
        <xdr:graphicFrame macro="">
          <xdr:nvGraphicFramePr>
            <xdr:cNvPr id="78" name="Quarters (Order Date) 1">
              <a:extLst>
                <a:ext uri="{FF2B5EF4-FFF2-40B4-BE49-F238E27FC236}">
                  <a16:creationId xmlns:a16="http://schemas.microsoft.com/office/drawing/2014/main" id="{4C03E98F-8A6D-4044-B0B9-07AD46D92948}"/>
                </a:ext>
              </a:extLst>
            </xdr:cNvPr>
            <xdr:cNvGraphicFramePr/>
          </xdr:nvGraphicFramePr>
          <xdr:xfrm>
            <a:off x="0" y="0"/>
            <a:ext cx="0" cy="0"/>
          </xdr:xfrm>
          <a:graphic>
            <a:graphicData uri="http://schemas.microsoft.com/office/drawing/2010/slicer">
              <sle:slicer xmlns:sle="http://schemas.microsoft.com/office/drawing/2010/slicer" name="Quarters (Order Date) 1"/>
            </a:graphicData>
          </a:graphic>
        </xdr:graphicFrame>
      </mc:Choice>
      <mc:Fallback xmlns="">
        <xdr:sp macro="" textlink="">
          <xdr:nvSpPr>
            <xdr:cNvPr id="0" name=""/>
            <xdr:cNvSpPr>
              <a:spLocks noTextEdit="1"/>
            </xdr:cNvSpPr>
          </xdr:nvSpPr>
          <xdr:spPr>
            <a:xfrm>
              <a:off x="13000927" y="4730737"/>
              <a:ext cx="1321278" cy="17744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44.09887037037" createdVersion="8" refreshedVersion="8" minRefreshableVersion="3" recordCount="3312" xr:uid="{00000000-000A-0000-FFFF-FFFF12000000}">
  <cacheSource type="worksheet">
    <worksheetSource ref="A1:T3313" sheet="US  E-commerce records 2020"/>
  </cacheSource>
  <cacheFields count="24">
    <cacheField name="Order Date" numFmtId="14">
      <sharedItems containsSemiMixedTypes="0" containsNonDate="0" containsDate="1" containsString="0" minDate="2020-01-01T00:00:00" maxDate="2020-12-31T00:00:00" count="322">
        <d v="2020-01-01T00:00:00"/>
        <d v="2020-01-02T00:00:00"/>
        <d v="2020-01-03T00:00:00"/>
        <d v="2020-01-06T00:00:00"/>
        <d v="2020-01-07T00:00:00"/>
        <d v="2020-01-08T00:00:00"/>
        <d v="2020-01-09T00:00:00"/>
        <d v="2020-01-12T00:00:00"/>
        <d v="2020-01-13T00:00:00"/>
        <d v="2020-01-14T00:00:00"/>
        <d v="2020-01-15T00:00:00"/>
        <d v="2020-01-16T00:00:00"/>
        <d v="2020-01-19T00:00:00"/>
        <d v="2020-01-20T00:00:00"/>
        <d v="2020-01-21T00:00:00"/>
        <d v="2020-01-22T00:00:00"/>
        <d v="2020-01-23T00:00:00"/>
        <d v="2020-01-24T00:00:00"/>
        <d v="2020-01-26T00:00:00"/>
        <d v="2020-01-27T00:00:00"/>
        <d v="2020-01-28T00:00:00"/>
        <d v="2020-01-29T00:00:00"/>
        <d v="2020-01-30T00:00:00"/>
        <d v="2020-02-02T00:00:00"/>
        <d v="2020-02-03T00:00:00"/>
        <d v="2020-02-04T00:00:00"/>
        <d v="2020-02-05T00:00:00"/>
        <d v="2020-02-06T00:00:00"/>
        <d v="2020-02-09T00:00:00"/>
        <d v="2020-02-10T00:00:00"/>
        <d v="2020-02-11T00:00:00"/>
        <d v="2020-02-13T00:00:00"/>
        <d v="2020-02-16T00:00:00"/>
        <d v="2020-02-17T00:00:00"/>
        <d v="2020-02-18T00:00:00"/>
        <d v="2020-02-19T00:00:00"/>
        <d v="2020-02-20T00:00:00"/>
        <d v="2020-02-21T00:00:00"/>
        <d v="2020-02-23T00:00:00"/>
        <d v="2020-02-24T00:00:00"/>
        <d v="2020-02-25T00:00:00"/>
        <d v="2020-02-26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6T00:00:00"/>
        <d v="2020-03-17T00:00:00"/>
        <d v="2020-03-18T00:00:00"/>
        <d v="2020-03-19T00:00:00"/>
        <d v="2020-03-20T00:00:00"/>
        <d v="2020-03-21T00:00:00"/>
        <d v="2020-03-23T00:00:00"/>
        <d v="2020-03-24T00:00:00"/>
        <d v="2020-03-25T00:00:00"/>
        <d v="2020-03-26T00:00:00"/>
        <d v="2020-03-27T00:00:00"/>
        <d v="2020-03-28T00:00:00"/>
        <d v="2020-03-29T00:00:00"/>
        <d v="2020-03-30T00:00:00"/>
        <d v="2020-03-31T00:00:00"/>
        <d v="2020-04-01T00:00:00"/>
        <d v="2020-04-02T00:00:00"/>
        <d v="2020-04-03T00:00:00"/>
        <d v="2020-04-04T00:00:00"/>
        <d v="2020-04-06T00:00:00"/>
        <d v="2020-04-07T00:00:00"/>
        <d v="2020-04-08T00:00:00"/>
        <d v="2020-04-09T00:00:00"/>
        <d v="2020-04-10T00:00:00"/>
        <d v="2020-04-11T00:00:00"/>
        <d v="2020-04-12T00:00:00"/>
        <d v="2020-04-13T00:00:00"/>
        <d v="2020-04-14T00:00:00"/>
        <d v="2020-04-15T00:00:00"/>
        <d v="2020-04-16T00:00:00"/>
        <d v="2020-04-17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1T00:00:00"/>
        <d v="2020-05-12T00:00:00"/>
        <d v="2020-05-13T00:00:00"/>
        <d v="2020-05-14T00:00:00"/>
        <d v="2020-05-15T00:00:00"/>
        <d v="2020-05-16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1T00:00:00"/>
        <d v="2020-06-22T00:00:00"/>
        <d v="2020-06-24T00:00:00"/>
        <d v="2020-06-25T00:00:00"/>
        <d v="2020-06-26T00:00:00"/>
        <d v="2020-06-27T00:00:00"/>
        <d v="2020-06-29T00:00:00"/>
        <d v="2020-06-30T00:00:00"/>
        <d v="2020-07-01T00:00:00"/>
        <d v="2020-07-02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20T00:00:00"/>
        <d v="2020-07-21T00:00:00"/>
        <d v="2020-07-22T00:00:00"/>
        <d v="2020-07-23T00:00:00"/>
        <d v="2020-07-24T00:00:00"/>
        <d v="2020-07-25T00:00:00"/>
        <d v="2020-07-26T00:00:00"/>
        <d v="2020-07-27T00:00:00"/>
        <d v="2020-07-28T00:00:00"/>
        <d v="2020-07-29T00:00:00"/>
        <d v="2020-07-30T00:00:00"/>
        <d v="2020-07-31T00:00:00"/>
        <d v="2020-08-01T00:00:00"/>
        <d v="2020-08-03T00:00:00"/>
        <d v="2020-08-04T00:00:00"/>
        <d v="2020-08-05T00:00:00"/>
        <d v="2020-08-06T00:00:00"/>
        <d v="2020-08-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1T00:00:00"/>
        <d v="2020-09-01T00:00:00"/>
        <d v="2020-09-02T00:00:00"/>
        <d v="2020-09-03T00:00:00"/>
        <d v="2020-09-04T00:00:00"/>
        <d v="2020-09-05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8T00:00:00"/>
        <d v="2020-09-29T00:00:00"/>
        <d v="2020-09-30T00:00:00"/>
        <d v="2020-10-01T00:00:00"/>
        <d v="2020-10-02T00:00:00"/>
        <d v="2020-10-03T00:00:00"/>
        <d v="2020-10-04T00:00:00"/>
        <d v="2020-10-05T00:00:00"/>
        <d v="2020-10-06T00:00:00"/>
        <d v="2020-10-07T00:00:00"/>
        <d v="2020-10-08T00:00:00"/>
        <d v="2020-10-09T00:00:00"/>
        <d v="2020-10-10T00:00:00"/>
        <d v="2020-10-12T00:00:00"/>
        <d v="2020-10-13T00:00:00"/>
        <d v="2020-10-14T00:00:00"/>
        <d v="2020-10-15T00:00:00"/>
        <d v="2020-10-16T00:00:00"/>
        <d v="2020-10-17T00:00:00"/>
        <d v="2020-10-19T00:00:00"/>
        <d v="2020-10-20T00:00:00"/>
        <d v="2020-10-21T00:00:00"/>
        <d v="2020-10-22T00:00:00"/>
        <d v="2020-10-23T00:00:00"/>
        <d v="2020-10-24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sharedItems>
      <fieldGroup par="23"/>
    </cacheField>
    <cacheField name="Year" numFmtId="14">
      <sharedItems/>
    </cacheField>
    <cacheField name="Row ID" numFmtId="0">
      <sharedItems containsSemiMixedTypes="0" containsString="0" containsNumber="1" containsInteger="1" minValue="13" maxValue="9994"/>
    </cacheField>
    <cacheField name="Order ID" numFmtId="0">
      <sharedItems count="1687">
        <s v="CA-2017-107503"/>
        <s v="CA-2017-144463"/>
        <s v="CA-2017-154466"/>
        <s v="CA-2017-151750"/>
        <s v="CA-2017-113481"/>
        <s v="CA-2017-147207"/>
        <s v="CA-2017-118668"/>
        <s v="US-2017-114034"/>
        <s v="CA-2017-111738"/>
        <s v="CA-2017-150931"/>
        <s v="CA-2017-159366"/>
        <s v="US-2017-168690"/>
        <s v="US-2017-123862"/>
        <s v="CA-2017-115154"/>
        <s v="CA-2017-154760"/>
        <s v="US-2017-158512"/>
        <s v="CA-2017-108000"/>
        <s v="US-2017-148551"/>
        <s v="US-2017-167402"/>
        <s v="CA-2017-138779"/>
        <s v="US-2017-106131"/>
        <s v="CA-2017-127306"/>
        <s v="CA-2017-149076"/>
        <s v="CA-2017-113278"/>
        <s v="CA-2017-167752"/>
        <s v="CA-2017-152961"/>
        <s v="CA-2017-160934"/>
        <s v="US-2017-104661"/>
        <s v="CA-2017-125913"/>
        <s v="CA-2017-138289"/>
        <s v="CA-2017-154718"/>
        <s v="CA-2017-153045"/>
        <s v="US-2017-127292"/>
        <s v="CA-2017-157252"/>
        <s v="CA-2017-161809"/>
        <s v="CA-2017-144589"/>
        <s v="US-2017-120649"/>
        <s v="CA-2017-152079"/>
        <s v="CA-2017-131954"/>
        <s v="CA-2017-160423"/>
        <s v="CA-2017-127026"/>
        <s v="CA-2017-141782"/>
        <s v="CA-2017-127432"/>
        <s v="CA-2017-152499"/>
        <s v="CA-2017-145142"/>
        <s v="CA-2017-139080"/>
        <s v="CA-2017-161893"/>
        <s v="CA-2017-119669"/>
        <s v="CA-2017-104619"/>
        <s v="CA-2017-134649"/>
        <s v="CA-2017-164098"/>
        <s v="CA-2017-150469"/>
        <s v="US-2017-105935"/>
        <s v="CA-2017-117870"/>
        <s v="US-2017-104437"/>
        <s v="CA-2017-115994"/>
        <s v="US-2017-147984"/>
        <s v="US-2017-166037"/>
        <s v="US-2017-127341"/>
        <s v="CA-2017-139304"/>
        <s v="CA-2017-131653"/>
        <s v="CA-2017-145338"/>
        <s v="CA-2017-160927"/>
        <s v="CA-2017-104220"/>
        <s v="CA-2017-164329"/>
        <s v="CA-2017-112725"/>
        <s v="CA-2017-148999"/>
        <s v="CA-2017-121790"/>
        <s v="CA-2017-157273"/>
        <s v="US-2017-164147"/>
        <s v="CA-2017-161333"/>
        <s v="CA-2017-128076"/>
        <s v="CA-2017-167703"/>
        <s v="CA-2017-126354"/>
        <s v="CA-2017-127474"/>
        <s v="CA-2017-169474"/>
        <s v="CA-2017-131282"/>
        <s v="CA-2017-107517"/>
        <s v="CA-2017-122994"/>
        <s v="CA-2017-115105"/>
        <s v="US-2017-101840"/>
        <s v="CA-2017-154102"/>
        <s v="CA-2017-118773"/>
        <s v="CA-2017-150602"/>
        <s v="CA-2017-145807"/>
        <s v="CA-2017-124086"/>
        <s v="CA-2017-123659"/>
        <s v="CA-2017-116204"/>
        <s v="CA-2017-131828"/>
        <s v="US-2017-118535"/>
        <s v="CA-2017-138156"/>
        <s v="CA-2017-104801"/>
        <s v="CA-2017-151176"/>
        <s v="CA-2017-104906"/>
        <s v="CA-2017-154809"/>
        <s v="CA-2017-118521"/>
        <s v="CA-2017-120019"/>
        <s v="CA-2017-163265"/>
        <s v="CA-2017-154039"/>
        <s v="US-2017-163195"/>
        <s v="CA-2017-132647"/>
        <s v="CA-2017-159149"/>
        <s v="CA-2017-109085"/>
        <s v="CA-2017-164707"/>
        <s v="CA-2017-122693"/>
        <s v="CA-2017-166415"/>
        <s v="CA-2017-134838"/>
        <s v="CA-2017-105809"/>
        <s v="CA-2017-150525"/>
        <s v="CA-2017-105445"/>
        <s v="CA-2017-135937"/>
        <s v="CA-2017-124940"/>
        <s v="CA-2017-104647"/>
        <s v="CA-2017-136007"/>
        <s v="CA-2017-111374"/>
        <s v="CA-2017-127397"/>
        <s v="CA-2017-125878"/>
        <s v="US-2017-134642"/>
        <s v="CA-2017-117212"/>
        <s v="CA-2017-121706"/>
        <s v="CA-2017-121258"/>
        <s v="CA-2017-101959"/>
        <s v="CA-2017-146024"/>
        <s v="CA-2017-163902"/>
        <s v="CA-2017-104885"/>
        <s v="CA-2017-152261"/>
        <s v="CA-2017-155712"/>
        <s v="CA-2017-124114"/>
        <s v="CA-2017-121804"/>
        <s v="CA-2017-127621"/>
        <s v="CA-2017-111815"/>
        <s v="CA-2017-123085"/>
        <s v="CA-2017-117513"/>
        <s v="CA-2017-110478"/>
        <s v="CA-2017-142174"/>
        <s v="US-2017-119816"/>
        <s v="CA-2017-147753"/>
        <s v="CA-2017-168123"/>
        <s v="CA-2017-161046"/>
        <s v="CA-2017-168193"/>
        <s v="US-2017-119039"/>
        <s v="CA-2017-125101"/>
        <s v="CA-2017-167640"/>
        <s v="CA-2017-148642"/>
        <s v="CA-2017-136672"/>
        <s v="CA-2017-110884"/>
        <s v="CA-2017-155698"/>
        <s v="CA-2017-104080"/>
        <s v="CA-2017-102834"/>
        <s v="CA-2017-147354"/>
        <s v="CA-2017-144638"/>
        <s v="CA-2017-130967"/>
        <s v="CA-2017-155824"/>
        <s v="CA-2017-140494"/>
        <s v="CA-2017-132290"/>
        <s v="CA-2017-147291"/>
        <s v="US-2017-141558"/>
        <s v="US-2017-133081"/>
        <s v="CA-2017-159352"/>
        <s v="CA-2017-116288"/>
        <s v="CA-2017-152786"/>
        <s v="CA-2017-166296"/>
        <s v="CA-2017-106859"/>
        <s v="CA-2017-105851"/>
        <s v="CA-2017-157966"/>
        <s v="CA-2017-153843"/>
        <s v="CA-2017-107713"/>
        <s v="US-2017-146906"/>
        <s v="CA-2017-162474"/>
        <s v="CA-2017-114370"/>
        <s v="US-2017-101539"/>
        <s v="CA-2017-152135"/>
        <s v="CA-2017-161172"/>
        <s v="CA-2017-129294"/>
        <s v="CA-2017-129567"/>
        <s v="CA-2017-140949"/>
        <s v="CA-2017-142867"/>
        <s v="US-2017-129224"/>
        <s v="US-2017-119438"/>
        <s v="CA-2017-160087"/>
        <s v="CA-2017-148145"/>
        <s v="CA-2017-162075"/>
        <s v="CA-2017-143084"/>
        <s v="CA-2017-122007"/>
        <s v="US-2017-104955"/>
        <s v="CA-2017-105410"/>
        <s v="CA-2017-124436"/>
        <s v="CA-2017-140515"/>
        <s v="CA-2017-166499"/>
        <s v="CA-2017-154214"/>
        <s v="CA-2017-165491"/>
        <s v="US-2017-143770"/>
        <s v="CA-2017-122763"/>
        <s v="CA-2017-169285"/>
        <s v="CA-2017-119452"/>
        <s v="CA-2017-108539"/>
        <s v="CA-2017-156272"/>
        <s v="CA-2017-117156"/>
        <s v="CA-2017-111591"/>
        <s v="CA-2017-155985"/>
        <s v="CA-2017-135650"/>
        <s v="US-2017-140074"/>
        <s v="CA-2017-136511"/>
        <s v="CA-2017-120719"/>
        <s v="CA-2017-140151"/>
        <s v="CA-2017-167101"/>
        <s v="CA-2017-166184"/>
        <s v="CA-2017-122308"/>
        <s v="CA-2017-101637"/>
        <s v="CA-2017-112039"/>
        <s v="US-2017-117534"/>
        <s v="CA-2017-155880"/>
        <s v="CA-2017-101077"/>
        <s v="CA-2017-143651"/>
        <s v="CA-2017-105193"/>
        <s v="US-2017-121251"/>
        <s v="CA-2017-147144"/>
        <s v="CA-2017-113208"/>
        <s v="CA-2017-162033"/>
        <s v="US-2017-141677"/>
        <s v="CA-2017-139416"/>
        <s v="CA-2017-124716"/>
        <s v="CA-2017-113705"/>
        <s v="CA-2017-144491"/>
        <s v="US-2017-166611"/>
        <s v="US-2017-147886"/>
        <s v="CA-2017-126550"/>
        <s v="CA-2017-113474"/>
        <s v="US-2017-154851"/>
        <s v="CA-2017-129910"/>
        <s v="US-2017-120147"/>
        <s v="CA-2017-126634"/>
        <s v="CA-2017-154907"/>
        <s v="CA-2017-100524"/>
        <s v="CA-2017-102771"/>
        <s v="US-2017-159205"/>
        <s v="CA-2017-114524"/>
        <s v="CA-2017-133263"/>
        <s v="CA-2017-144680"/>
        <s v="US-2017-160143"/>
        <s v="CA-2017-145877"/>
        <s v="CA-2017-147942"/>
        <s v="CA-2017-149881"/>
        <s v="CA-2017-118360"/>
        <s v="CA-2017-134495"/>
        <s v="CA-2017-129028"/>
        <s v="US-2017-123281"/>
        <s v="CA-2017-121419"/>
        <s v="CA-2017-106355"/>
        <s v="CA-2017-145275"/>
        <s v="CA-2017-131156"/>
        <s v="CA-2017-127264"/>
        <s v="CA-2017-157903"/>
        <s v="CA-2017-144848"/>
        <s v="CA-2017-109211"/>
        <s v="CA-2017-140536"/>
        <s v="CA-2017-107265"/>
        <s v="CA-2017-161592"/>
        <s v="US-2017-100930"/>
        <s v="CA-2017-165904"/>
        <s v="CA-2017-157854"/>
        <s v="CA-2017-112333"/>
        <s v="CA-2017-150987"/>
        <s v="US-2017-136721"/>
        <s v="CA-2017-135279"/>
        <s v="CA-2017-122154"/>
        <s v="CA-2017-112900"/>
        <s v="CA-2017-169404"/>
        <s v="CA-2017-161984"/>
        <s v="CA-2017-125115"/>
        <s v="CA-2017-115070"/>
        <s v="CA-2017-150623"/>
        <s v="CA-2017-135069"/>
        <s v="CA-2017-166128"/>
        <s v="US-2017-143028"/>
        <s v="US-2017-100482"/>
        <s v="CA-2017-130904"/>
        <s v="CA-2017-122735"/>
        <s v="CA-2017-155460"/>
        <s v="CA-2017-135076"/>
        <s v="CA-2017-141663"/>
        <s v="CA-2017-144932"/>
        <s v="CA-2017-159604"/>
        <s v="CA-2017-131233"/>
        <s v="US-2017-126060"/>
        <s v="CA-2017-127117"/>
        <s v="CA-2017-114412"/>
        <s v="CA-2017-126774"/>
        <s v="CA-2017-118857"/>
        <s v="CA-2017-134635"/>
        <s v="US-2017-141698"/>
        <s v="CA-2017-161851"/>
        <s v="CA-2017-109946"/>
        <s v="CA-2017-136497"/>
        <s v="CA-2017-108070"/>
        <s v="CA-2017-122707"/>
        <s v="US-2017-156356"/>
        <s v="US-2017-138086"/>
        <s v="CA-2017-134845"/>
        <s v="CA-2017-119389"/>
        <s v="CA-2017-128965"/>
        <s v="US-2017-129203"/>
        <s v="CA-2017-166849"/>
        <s v="CA-2017-151484"/>
        <s v="CA-2017-100615"/>
        <s v="CA-2017-119655"/>
        <s v="US-2017-166324"/>
        <s v="US-2017-152366"/>
        <s v="US-2017-145863"/>
        <s v="CA-2017-166198"/>
        <s v="CA-2017-128853"/>
        <s v="CA-2017-140802"/>
        <s v="CA-2017-135783"/>
        <s v="CA-2017-169054"/>
        <s v="CA-2017-146192"/>
        <s v="CA-2017-108553"/>
        <s v="CA-2017-146360"/>
        <s v="CA-2017-104010"/>
        <s v="CA-2017-157112"/>
        <s v="CA-2017-136651"/>
        <s v="US-2017-132031"/>
        <s v="CA-2017-101700"/>
        <s v="CA-2017-149489"/>
        <s v="CA-2017-168102"/>
        <s v="CA-2017-166933"/>
        <s v="CA-2017-116953"/>
        <s v="US-2017-128832"/>
        <s v="CA-2017-125269"/>
        <s v="CA-2017-151071"/>
        <s v="CA-2017-132213"/>
        <s v="CA-2017-129707"/>
        <s v="CA-2017-120222"/>
        <s v="CA-2017-125381"/>
        <s v="CA-2017-159226"/>
        <s v="CA-2017-160045"/>
        <s v="CA-2017-143665"/>
        <s v="CA-2017-135692"/>
        <s v="CA-2017-168228"/>
        <s v="CA-2017-151281"/>
        <s v="CA-2017-160962"/>
        <s v="CA-2017-120894"/>
        <s v="CA-2017-137631"/>
        <s v="US-2017-164056"/>
        <s v="CA-2017-126718"/>
        <s v="CA-2017-151911"/>
        <s v="CA-2017-144526"/>
        <s v="CA-2017-124597"/>
        <s v="CA-2017-108322"/>
        <s v="US-2017-150847"/>
        <s v="US-2017-107636"/>
        <s v="US-2017-144582"/>
        <s v="US-2017-136784"/>
        <s v="CA-2017-137876"/>
        <s v="CA-2017-154501"/>
        <s v="CA-2017-150609"/>
        <s v="US-2017-108315"/>
        <s v="CA-2017-110212"/>
        <s v="CA-2017-102204"/>
        <s v="CA-2017-110198"/>
        <s v="CA-2017-123134"/>
        <s v="US-2017-128398"/>
        <s v="CA-2017-147844"/>
        <s v="CA-2017-132178"/>
        <s v="CA-2017-163209"/>
        <s v="CA-2017-132199"/>
        <s v="CA-2017-162978"/>
        <s v="CA-2017-128755"/>
        <s v="CA-2017-168900"/>
        <s v="CA-2017-133067"/>
        <s v="CA-2017-119914"/>
        <s v="US-2017-141943"/>
        <s v="CA-2017-105991"/>
        <s v="CA-2017-160724"/>
        <s v="CA-2017-107552"/>
        <s v="CA-2017-140242"/>
        <s v="CA-2017-167668"/>
        <s v="CA-2017-156769"/>
        <s v="US-2017-133200"/>
        <s v="CA-2017-144498"/>
        <s v="CA-2017-133487"/>
        <s v="CA-2017-145779"/>
        <s v="US-2017-162124"/>
        <s v="CA-2017-141733"/>
        <s v="CA-2017-159688"/>
        <s v="CA-2017-102820"/>
        <s v="CA-2017-149181"/>
        <s v="CA-2017-133865"/>
        <s v="CA-2017-156895"/>
        <s v="US-2017-104451"/>
        <s v="CA-2017-107797"/>
        <s v="CA-2017-134810"/>
        <s v="CA-2017-118199"/>
        <s v="CA-2017-133823"/>
        <s v="CA-2017-140298"/>
        <s v="US-2017-139647"/>
        <s v="CA-2017-115322"/>
        <s v="US-2017-158218"/>
        <s v="CA-2017-104577"/>
        <s v="US-2017-106796"/>
        <s v="CA-2017-117632"/>
        <s v="CA-2017-152226"/>
        <s v="CA-2017-122175"/>
        <s v="CA-2017-100748"/>
        <s v="CA-2017-149048"/>
        <s v="CA-2017-161655"/>
        <s v="CA-2017-104318"/>
        <s v="CA-2017-137785"/>
        <s v="CA-2017-143686"/>
        <s v="CA-2017-133641"/>
        <s v="CA-2017-115546"/>
        <s v="CA-2017-129357"/>
        <s v="CA-2017-161774"/>
        <s v="US-2017-133361"/>
        <s v="US-2017-154872"/>
        <s v="CA-2017-102414"/>
        <s v="US-2017-110604"/>
        <s v="US-2017-152569"/>
        <s v="CA-2017-166576"/>
        <s v="CA-2017-112865"/>
        <s v="CA-2017-117863"/>
        <s v="CA-2017-112536"/>
        <s v="CA-2017-159464"/>
        <s v="CA-2017-121643"/>
        <s v="CA-2017-117401"/>
        <s v="CA-2017-155642"/>
        <s v="CA-2017-153787"/>
        <s v="US-2017-100048"/>
        <s v="CA-2017-138975"/>
        <s v="CA-2017-113530"/>
        <s v="US-2017-120607"/>
        <s v="US-2017-108700"/>
        <s v="CA-2017-122077"/>
        <s v="CA-2017-145702"/>
        <s v="US-2017-147998"/>
        <s v="CA-2017-127803"/>
        <s v="CA-2017-111332"/>
        <s v="CA-2017-166695"/>
        <s v="CA-2017-149468"/>
        <s v="US-2017-166688"/>
        <s v="CA-2017-167899"/>
        <s v="US-2017-150595"/>
        <s v="CA-2017-153080"/>
        <s v="US-2017-151127"/>
        <s v="CA-2017-130106"/>
        <s v="CA-2017-167003"/>
        <s v="CA-2017-164042"/>
        <s v="CA-2017-161088"/>
        <s v="CA-2017-120168"/>
        <s v="CA-2017-112473"/>
        <s v="CA-2017-123687"/>
        <s v="CA-2017-152968"/>
        <s v="CA-2017-107853"/>
        <s v="US-2017-132297"/>
        <s v="CA-2017-160458"/>
        <s v="CA-2017-134152"/>
        <s v="US-2017-116897"/>
        <s v="CA-2017-136882"/>
        <s v="CA-2017-151855"/>
        <s v="CA-2017-140088"/>
        <s v="US-2017-112613"/>
        <s v="CA-2017-141572"/>
        <s v="US-2017-118556"/>
        <s v="CA-2017-145765"/>
        <s v="CA-2017-100055"/>
        <s v="CA-2017-161340"/>
        <s v="CA-2017-104745"/>
        <s v="CA-2017-168739"/>
        <s v="CA-2017-144568"/>
        <s v="CA-2017-121580"/>
        <s v="CA-2017-125472"/>
        <s v="CA-2017-121125"/>
        <s v="CA-2017-120614"/>
        <s v="CA-2017-142461"/>
        <s v="CA-2017-116498"/>
        <s v="US-2017-112928"/>
        <s v="CA-2017-106831"/>
        <s v="CA-2017-146493"/>
        <s v="CA-2017-157413"/>
        <s v="CA-2017-121559"/>
        <s v="CA-2017-127705"/>
        <s v="CA-2017-140760"/>
        <s v="CA-2017-158883"/>
        <s v="CA-2017-143294"/>
        <s v="CA-2017-126382"/>
        <s v="CA-2017-150420"/>
        <s v="CA-2017-145772"/>
        <s v="CA-2017-140872"/>
        <s v="CA-2017-113908"/>
        <s v="CA-2017-145506"/>
        <s v="CA-2017-158407"/>
        <s v="CA-2017-100426"/>
        <s v="CA-2017-158106"/>
        <s v="CA-2017-158953"/>
        <s v="CA-2017-133095"/>
        <s v="CA-2017-149720"/>
        <s v="CA-2017-126788"/>
        <s v="CA-2017-141614"/>
        <s v="US-2017-131849"/>
        <s v="US-2017-155299"/>
        <s v="CA-2017-132682"/>
        <s v="CA-2017-117436"/>
        <s v="US-2017-106579"/>
        <s v="US-2017-109316"/>
        <s v="US-2017-107979"/>
        <s v="US-2017-106663"/>
        <s v="CA-2017-100951"/>
        <s v="US-2017-146822"/>
        <s v="CA-2017-140963"/>
        <s v="CA-2017-106103"/>
        <s v="CA-2017-143343"/>
        <s v="US-2017-131583"/>
        <s v="CA-2017-107167"/>
        <s v="CA-2017-167080"/>
        <s v="CA-2017-158071"/>
        <s v="CA-2017-137001"/>
        <s v="CA-2017-112172"/>
        <s v="US-2017-152002"/>
        <s v="US-2017-120418"/>
        <s v="CA-2017-102554"/>
        <s v="CA-2017-134565"/>
        <s v="CA-2017-141481"/>
        <s v="CA-2017-133928"/>
        <s v="CA-2017-148474"/>
        <s v="CA-2017-108441"/>
        <s v="CA-2017-143861"/>
        <s v="CA-2017-117821"/>
        <s v="CA-2017-119424"/>
        <s v="CA-2017-124191"/>
        <s v="CA-2017-102337"/>
        <s v="CA-2017-122056"/>
        <s v="CA-2017-104850"/>
        <s v="CA-2017-169901"/>
        <s v="CA-2017-111178"/>
        <s v="CA-2017-135167"/>
        <s v="CA-2017-169691"/>
        <s v="CA-2017-118864"/>
        <s v="CA-2017-119284"/>
        <s v="CA-2017-126914"/>
        <s v="CA-2017-136826"/>
        <s v="CA-2017-129462"/>
        <s v="CA-2017-105214"/>
        <s v="CA-2017-155873"/>
        <s v="US-2017-132206"/>
        <s v="CA-2017-111269"/>
        <s v="CA-2017-157833"/>
        <s v="CA-2017-118437"/>
        <s v="CA-2017-131618"/>
        <s v="CA-2017-146346"/>
        <s v="CA-2017-165323"/>
        <s v="CA-2017-112753"/>
        <s v="CA-2017-162712"/>
        <s v="CA-2017-140844"/>
        <s v="CA-2017-141992"/>
        <s v="US-2017-102288"/>
        <s v="CA-2017-128944"/>
        <s v="CA-2017-154011"/>
        <s v="CA-2017-169999"/>
        <s v="CA-2017-138870"/>
        <s v="CA-2017-101434"/>
        <s v="CA-2017-132934"/>
        <s v="CA-2017-106852"/>
        <s v="CA-2017-151218"/>
        <s v="US-2017-135986"/>
        <s v="CA-2017-101049"/>
        <s v="CA-2017-124744"/>
        <s v="US-2017-133781"/>
        <s v="CA-2017-165757"/>
        <s v="CA-2017-155936"/>
        <s v="CA-2017-105823"/>
        <s v="CA-2017-105074"/>
        <s v="CA-2017-122105"/>
        <s v="CA-2017-100384"/>
        <s v="CA-2017-136350"/>
        <s v="US-2017-151316"/>
        <s v="CA-2017-159107"/>
        <s v="CA-2017-132955"/>
        <s v="CA-2017-133648"/>
        <s v="US-2017-124821"/>
        <s v="CA-2017-134796"/>
        <s v="CA-2017-116127"/>
        <s v="CA-2017-115364"/>
        <s v="CA-2017-133256"/>
        <s v="CA-2017-157091"/>
        <s v="CA-2017-138310"/>
        <s v="CA-2017-163531"/>
        <s v="CA-2017-161410"/>
        <s v="CA-2017-148810"/>
        <s v="CA-2017-100636"/>
        <s v="CA-2017-107132"/>
        <s v="CA-2017-123638"/>
        <s v="CA-2017-151190"/>
        <s v="CA-2017-116988"/>
        <s v="CA-2017-100650"/>
        <s v="CA-2017-147039"/>
        <s v="CA-2017-137085"/>
        <s v="US-2017-126081"/>
        <s v="CA-2017-138149"/>
        <s v="CA-2017-143574"/>
        <s v="CA-2017-137449"/>
        <s v="CA-2017-102946"/>
        <s v="US-2017-102890"/>
        <s v="CA-2017-131695"/>
        <s v="CA-2017-163006"/>
        <s v="CA-2017-125745"/>
        <s v="CA-2017-109393"/>
        <s v="US-2017-113201"/>
        <s v="CA-2017-164112"/>
        <s v="US-2017-148362"/>
        <s v="CA-2017-107958"/>
        <s v="US-2017-126179"/>
        <s v="CA-2017-124828"/>
        <s v="CA-2017-111647"/>
        <s v="CA-2017-121503"/>
        <s v="CA-2017-140053"/>
        <s v="US-2017-111024"/>
        <s v="CA-2017-168109"/>
        <s v="US-2017-129777"/>
        <s v="CA-2017-169124"/>
        <s v="CA-2017-139437"/>
        <s v="US-2017-166233"/>
        <s v="CA-2017-106747"/>
        <s v="CA-2017-100223"/>
        <s v="CA-2017-104388"/>
        <s v="US-2017-124303"/>
        <s v="US-2017-152492"/>
        <s v="US-2017-101784"/>
        <s v="CA-2017-105053"/>
        <s v="CA-2017-155152"/>
        <s v="US-2017-169551"/>
        <s v="CA-2017-106824"/>
        <s v="CA-2017-134306"/>
        <s v="CA-2017-133249"/>
        <s v="CA-2017-108560"/>
        <s v="CA-2017-150189"/>
        <s v="CA-2017-138464"/>
        <s v="CA-2017-140480"/>
        <s v="CA-2017-111759"/>
        <s v="US-2017-100209"/>
        <s v="CA-2017-115651"/>
        <s v="CA-2017-132122"/>
        <s v="CA-2017-145128"/>
        <s v="CA-2017-121083"/>
        <s v="CA-2017-128629"/>
        <s v="CA-2017-127460"/>
        <s v="CA-2017-169012"/>
        <s v="CA-2017-164959"/>
        <s v="CA-2017-156818"/>
        <s v="CA-2017-127656"/>
        <s v="CA-2017-162015"/>
        <s v="CA-2017-136623"/>
        <s v="CA-2017-106047"/>
        <s v="CA-2017-136364"/>
        <s v="CA-2017-102155"/>
        <s v="CA-2017-121048"/>
        <s v="US-2017-161935"/>
        <s v="CA-2017-166142"/>
        <s v="CA-2017-164378"/>
        <s v="US-2017-128951"/>
        <s v="US-2017-156909"/>
        <s v="CA-2017-109778"/>
        <s v="US-2017-152842"/>
        <s v="CA-2017-139948"/>
        <s v="US-2017-105046"/>
        <s v="CA-2017-126662"/>
        <s v="CA-2017-142342"/>
        <s v="US-2017-142573"/>
        <s v="US-2017-165358"/>
        <s v="CA-2017-118640"/>
        <s v="CA-2017-122035"/>
        <s v="CA-2017-150497"/>
        <s v="US-2017-108343"/>
        <s v="US-2017-127719"/>
        <s v="US-2017-158505"/>
        <s v="US-2017-160465"/>
        <s v="CA-2017-104731"/>
        <s v="CA-2017-145429"/>
        <s v="US-2017-123204"/>
        <s v="CA-2017-118724"/>
        <s v="US-2017-123834"/>
        <s v="CA-2017-103478"/>
        <s v="CA-2017-145093"/>
        <s v="CA-2017-109750"/>
        <s v="US-2017-106551"/>
        <s v="CA-2017-117240"/>
        <s v="US-2017-169320"/>
        <s v="CA-2017-103506"/>
        <s v="CA-2017-125367"/>
        <s v="US-2017-101721"/>
        <s v="CA-2017-118346"/>
        <s v="CA-2017-133718"/>
        <s v="CA-2017-110940"/>
        <s v="US-2017-135013"/>
        <s v="CA-2017-169810"/>
        <s v="CA-2017-125640"/>
        <s v="CA-2017-121293"/>
        <s v="CA-2017-167549"/>
        <s v="US-2017-167318"/>
        <s v="CA-2017-123239"/>
        <s v="CA-2017-108791"/>
        <s v="CA-2017-133046"/>
        <s v="CA-2017-107209"/>
        <s v="CA-2017-130841"/>
        <s v="CA-2017-101483"/>
        <s v="US-2017-113852"/>
        <s v="CA-2017-130771"/>
        <s v="CA-2017-146031"/>
        <s v="US-2017-130953"/>
        <s v="US-2017-115301"/>
        <s v="CA-2017-167913"/>
        <s v="CA-2017-155740"/>
        <s v="CA-2017-141103"/>
        <s v="CA-2017-121909"/>
        <s v="CA-2017-125752"/>
        <s v="CA-2017-115805"/>
        <s v="CA-2017-161102"/>
        <s v="US-2017-165869"/>
        <s v="CA-2017-126144"/>
        <s v="CA-2017-147032"/>
        <s v="CA-2017-135034"/>
        <s v="CA-2017-133235"/>
        <s v="CA-2017-162691"/>
        <s v="CA-2017-124576"/>
        <s v="CA-2017-168942"/>
        <s v="CA-2017-165386"/>
        <s v="CA-2017-168396"/>
        <s v="US-2017-143175"/>
        <s v="CA-2017-140781"/>
        <s v="CA-2017-141747"/>
        <s v="CA-2017-163566"/>
        <s v="CA-2017-132738"/>
        <s v="CA-2017-146367"/>
        <s v="CA-2017-117695"/>
        <s v="CA-2017-154676"/>
        <s v="CA-2017-128328"/>
        <s v="CA-2017-161200"/>
        <s v="CA-2017-136609"/>
        <s v="CA-2017-151981"/>
        <s v="CA-2017-168172"/>
        <s v="CA-2017-163321"/>
        <s v="CA-2017-117023"/>
        <s v="US-2017-155999"/>
        <s v="CA-2017-158344"/>
        <s v="CA-2017-115175"/>
        <s v="CA-2017-110821"/>
        <s v="CA-2017-156776"/>
        <s v="CA-2017-143063"/>
        <s v="CA-2017-145443"/>
        <s v="CA-2017-139311"/>
        <s v="CA-2017-160899"/>
        <s v="CA-2017-100433"/>
        <s v="CA-2017-106537"/>
        <s v="CA-2017-158169"/>
        <s v="US-2017-118941"/>
        <s v="CA-2017-152310"/>
        <s v="US-2017-103828"/>
        <s v="CA-2017-167542"/>
        <s v="CA-2017-100580"/>
        <s v="CA-2017-128363"/>
        <s v="CA-2017-169264"/>
        <s v="CA-2017-105921"/>
        <s v="CA-2017-138548"/>
        <s v="US-2017-117723"/>
        <s v="CA-2017-144883"/>
        <s v="CA-2017-122987"/>
        <s v="US-2017-111423"/>
        <s v="CA-2017-151211"/>
        <s v="CA-2017-133102"/>
        <s v="CA-2017-118892"/>
        <s v="CA-2017-166093"/>
        <s v="CA-2017-117947"/>
        <s v="CA-2017-112809"/>
        <s v="CA-2017-151358"/>
        <s v="CA-2017-121027"/>
        <s v="CA-2017-119809"/>
        <s v="CA-2017-163069"/>
        <s v="CA-2017-122028"/>
        <s v="CA-2017-162936"/>
        <s v="CA-2017-132339"/>
        <s v="CA-2017-101728"/>
        <s v="CA-2017-115777"/>
        <s v="US-2017-100398"/>
        <s v="US-2017-111241"/>
        <s v="CA-2017-137344"/>
        <s v="CA-2017-119011"/>
        <s v="CA-2017-105326"/>
        <s v="US-2017-114356"/>
        <s v="CA-2017-155705"/>
        <s v="CA-2017-126956"/>
        <s v="US-2017-109253"/>
        <s v="CA-2017-112956"/>
        <s v="CA-2017-144750"/>
        <s v="CA-2017-121489"/>
        <s v="US-2017-102183"/>
        <s v="CA-2017-117646"/>
        <s v="CA-2017-131037"/>
        <s v="US-2017-132381"/>
        <s v="CA-2017-129021"/>
        <s v="CA-2017-123043"/>
        <s v="CA-2017-139717"/>
        <s v="CA-2017-114636"/>
        <s v="CA-2017-101210"/>
        <s v="US-2017-105697"/>
        <s v="CA-2017-159793"/>
        <s v="CA-2017-128475"/>
        <s v="CA-2017-157350"/>
        <s v="CA-2017-132584"/>
        <s v="US-2017-134481"/>
        <s v="US-2017-139465"/>
        <s v="CA-2017-155047"/>
        <s v="US-2017-162208"/>
        <s v="CA-2017-161956"/>
        <s v="CA-2017-133501"/>
        <s v="CA-2017-101273"/>
        <s v="CA-2017-130036"/>
        <s v="CA-2017-163097"/>
        <s v="CA-2017-126067"/>
        <s v="CA-2017-146920"/>
        <s v="US-2017-169502"/>
        <s v="CA-2017-144064"/>
        <s v="CA-2017-104024"/>
        <s v="CA-2017-101014"/>
        <s v="CA-2017-159884"/>
        <s v="US-2017-135062"/>
        <s v="CA-2017-133004"/>
        <s v="CA-2017-107321"/>
        <s v="CA-2017-117198"/>
        <s v="CA-2017-154074"/>
        <s v="CA-2017-127712"/>
        <s v="CA-2017-132619"/>
        <s v="CA-2017-131625"/>
        <s v="CA-2017-107909"/>
        <s v="US-2017-135230"/>
        <s v="CA-2017-145653"/>
        <s v="CA-2017-128041"/>
        <s v="CA-2017-114552"/>
        <s v="CA-2017-137596"/>
        <s v="CA-2017-114216"/>
        <s v="CA-2017-110380"/>
        <s v="CA-2017-157987"/>
        <s v="CA-2017-123001"/>
        <s v="CA-2017-145037"/>
        <s v="CA-2017-111220"/>
        <s v="CA-2017-113075"/>
        <s v="US-2017-163657"/>
        <s v="CA-2017-111388"/>
        <s v="CA-2017-146983"/>
        <s v="CA-2017-102218"/>
        <s v="CA-2017-169327"/>
        <s v="US-2017-122637"/>
        <s v="CA-2017-146136"/>
        <s v="CA-2017-161823"/>
        <s v="CA-2017-123022"/>
        <s v="CA-2017-161067"/>
        <s v="US-2017-153255"/>
        <s v="CA-2017-161557"/>
        <s v="CA-2017-167626"/>
        <s v="CA-2017-152485"/>
        <s v="CA-2017-120761"/>
        <s v="CA-2017-102750"/>
        <s v="CA-2017-101182"/>
        <s v="CA-2017-140326"/>
        <s v="CA-2017-109757"/>
        <s v="CA-2017-141929"/>
        <s v="CA-2017-117394"/>
        <s v="CA-2017-117261"/>
        <s v="CA-2017-116680"/>
        <s v="US-2017-166394"/>
        <s v="CA-2017-147410"/>
        <s v="US-2017-117450"/>
        <s v="CA-2017-100783"/>
        <s v="CA-2017-137582"/>
        <s v="US-2017-147655"/>
        <s v="CA-2017-107293"/>
        <s v="CA-2017-120705"/>
        <s v="CA-2017-102736"/>
        <s v="US-2017-129441"/>
        <s v="CA-2017-124401"/>
        <s v="CA-2017-148929"/>
        <s v="CA-2017-100335"/>
        <s v="CA-2017-103877"/>
        <s v="CA-2017-163692"/>
        <s v="CA-2017-100160"/>
        <s v="US-2017-104094"/>
        <s v="CA-2017-151008"/>
        <s v="CA-2017-107244"/>
        <s v="CA-2017-128783"/>
        <s v="US-2017-150070"/>
        <s v="CA-2017-128769"/>
        <s v="US-2017-130687"/>
        <s v="US-2017-169488"/>
        <s v="US-2017-124968"/>
        <s v="CA-2017-149895"/>
        <s v="CA-2017-158036"/>
        <s v="CA-2017-152856"/>
        <s v="CA-2017-126396"/>
        <s v="US-2017-124779"/>
        <s v="CA-2017-144456"/>
        <s v="CA-2017-132437"/>
        <s v="US-2017-118087"/>
        <s v="CA-2017-147361"/>
        <s v="CA-2017-147228"/>
        <s v="US-2017-159562"/>
        <s v="CA-2017-155929"/>
        <s v="CA-2017-137498"/>
        <s v="CA-2017-100825"/>
        <s v="CA-2017-139444"/>
        <s v="CA-2017-169439"/>
        <s v="US-2017-146213"/>
        <s v="CA-2017-168403"/>
        <s v="CA-2017-152198"/>
        <s v="CA-2017-120999"/>
        <s v="CA-2017-128370"/>
        <s v="CA-2017-110905"/>
        <s v="CA-2017-152093"/>
        <s v="CA-2017-122280"/>
        <s v="CA-2017-126438"/>
        <s v="CA-2017-147403"/>
        <s v="CA-2017-159954"/>
        <s v="CA-2017-123036"/>
        <s v="CA-2017-112774"/>
        <s v="CA-2017-124898"/>
        <s v="CA-2017-149559"/>
        <s v="CA-2017-117044"/>
        <s v="CA-2017-144484"/>
        <s v="US-2017-142188"/>
        <s v="US-2017-160836"/>
        <s v="CA-2017-166898"/>
        <s v="US-2017-152898"/>
        <s v="CA-2017-127726"/>
        <s v="CA-2017-103611"/>
        <s v="CA-2017-140676"/>
        <s v="CA-2017-108749"/>
        <s v="US-2017-109582"/>
        <s v="CA-2017-139493"/>
        <s v="CA-2017-114440"/>
        <s v="CA-2017-147725"/>
        <s v="US-2017-157224"/>
        <s v="CA-2017-156237"/>
        <s v="CA-2017-115882"/>
        <s v="CA-2017-152975"/>
        <s v="CA-2017-108931"/>
        <s v="CA-2017-130302"/>
        <s v="CA-2017-130043"/>
        <s v="CA-2017-163020"/>
        <s v="CA-2017-132353"/>
        <s v="CA-2017-121888"/>
        <s v="US-2017-163300"/>
        <s v="CA-2017-145737"/>
        <s v="US-2017-116652"/>
        <s v="CA-2017-124205"/>
        <s v="CA-2017-146185"/>
        <s v="CA-2017-134418"/>
        <s v="CA-2017-139822"/>
        <s v="CA-2017-165008"/>
        <s v="CA-2017-127096"/>
        <s v="CA-2017-118136"/>
        <s v="CA-2017-144113"/>
        <s v="CA-2017-134173"/>
        <s v="CA-2017-136448"/>
        <s v="CA-2017-112984"/>
        <s v="CA-2017-130715"/>
        <s v="CA-2017-141446"/>
        <s v="CA-2017-137470"/>
        <s v="CA-2017-157931"/>
        <s v="CA-2017-112515"/>
        <s v="CA-2017-105669"/>
        <s v="CA-2017-126928"/>
        <s v="CA-2017-142293"/>
        <s v="CA-2017-106180"/>
        <s v="CA-2017-133333"/>
        <s v="CA-2017-131016"/>
        <s v="CA-2017-148068"/>
        <s v="CA-2017-134439"/>
        <s v="CA-2017-166856"/>
        <s v="CA-2017-164756"/>
        <s v="CA-2017-140508"/>
        <s v="CA-2017-139619"/>
        <s v="CA-2017-143378"/>
        <s v="US-2017-148866"/>
        <s v="CA-2017-102974"/>
        <s v="CA-2017-139787"/>
        <s v="CA-2017-153822"/>
        <s v="CA-2017-160801"/>
        <s v="CA-2017-100111"/>
        <s v="CA-2017-151428"/>
        <s v="CA-2017-123351"/>
        <s v="CA-2017-169817"/>
        <s v="CA-2017-132262"/>
        <s v="US-2017-146878"/>
        <s v="CA-2017-165155"/>
        <s v="CA-2017-133074"/>
        <s v="CA-2017-166317"/>
        <s v="CA-2017-158379"/>
        <s v="CA-2017-167381"/>
        <s v="US-2017-108245"/>
        <s v="CA-2017-161053"/>
        <s v="US-2017-103226"/>
        <s v="CA-2017-122196"/>
        <s v="CA-2017-102967"/>
        <s v="CA-2017-136000"/>
        <s v="CA-2017-161970"/>
        <s v="CA-2017-117009"/>
        <s v="CA-2017-162789"/>
        <s v="CA-2017-132521"/>
        <s v="CA-2017-121412"/>
        <s v="CA-2017-117485"/>
        <s v="CA-2017-138422"/>
        <s v="US-2017-132059"/>
        <s v="CA-2017-123778"/>
        <s v="CA-2017-121314"/>
        <s v="US-2017-125647"/>
        <s v="CA-2017-102309"/>
        <s v="CA-2017-121853"/>
        <s v="CA-2017-103520"/>
        <s v="CA-2017-144694"/>
        <s v="CA-2017-108910"/>
        <s v="CA-2017-142034"/>
        <s v="CA-2017-121839"/>
        <s v="CA-2017-163335"/>
        <s v="CA-2017-160325"/>
        <s v="CA-2017-122364"/>
        <s v="CA-2017-134096"/>
        <s v="CA-2017-142391"/>
        <s v="US-2017-132675"/>
        <s v="CA-2017-148411"/>
        <s v="CA-2017-130148"/>
        <s v="CA-2017-144904"/>
        <s v="CA-2017-162481"/>
        <s v="CA-2017-162572"/>
        <s v="CA-2017-169929"/>
        <s v="CA-2017-116939"/>
        <s v="CA-2017-112004"/>
        <s v="CA-2017-122112"/>
        <s v="CA-2017-129490"/>
        <s v="US-2017-106145"/>
        <s v="CA-2017-156391"/>
        <s v="US-2017-139955"/>
        <s v="US-2017-125717"/>
        <s v="CA-2017-101574"/>
        <s v="CA-2017-160017"/>
        <s v="CA-2017-152205"/>
        <s v="CA-2017-100314"/>
        <s v="CA-2017-121300"/>
        <s v="CA-2017-118402"/>
        <s v="CA-2017-128335"/>
        <s v="CA-2017-140186"/>
        <s v="CA-2017-148138"/>
        <s v="US-2017-141509"/>
        <s v="CA-2017-126676"/>
        <s v="CA-2017-137918"/>
        <s v="CA-2017-147452"/>
        <s v="CA-2017-144225"/>
        <s v="CA-2017-123029"/>
        <s v="US-2017-120908"/>
        <s v="US-2017-130603"/>
        <s v="CA-2017-152275"/>
        <s v="CA-2017-156951"/>
        <s v="CA-2017-129378"/>
        <s v="CA-2017-113418"/>
        <s v="CA-2017-117807"/>
        <s v="US-2017-139577"/>
        <s v="CA-2017-126074"/>
        <s v="CA-2017-147564"/>
        <s v="CA-2017-123981"/>
        <s v="CA-2017-101308"/>
        <s v="CA-2017-105914"/>
        <s v="US-2017-162558"/>
        <s v="CA-2017-116113"/>
        <s v="CA-2017-141117"/>
        <s v="CA-2017-137414"/>
        <s v="CA-2017-152926"/>
        <s v="CA-2017-141789"/>
        <s v="CA-2017-134607"/>
        <s v="CA-2017-101749"/>
        <s v="CA-2017-149853"/>
        <s v="CA-2017-143035"/>
        <s v="CA-2017-144820"/>
        <s v="CA-2017-163818"/>
        <s v="US-2017-103247"/>
        <s v="CA-2017-167661"/>
        <s v="CA-2017-143112"/>
        <s v="CA-2017-157672"/>
        <s v="CA-2017-131807"/>
        <s v="US-2017-148054"/>
        <s v="US-2017-136868"/>
        <s v="CA-2017-109099"/>
        <s v="CA-2017-118577"/>
        <s v="CA-2017-146269"/>
        <s v="CA-2017-137421"/>
        <s v="CA-2017-104003"/>
        <s v="CA-2017-108574"/>
        <s v="CA-2017-148404"/>
        <s v="CA-2017-128426"/>
        <s v="CA-2017-152709"/>
        <s v="CA-2017-105487"/>
        <s v="CA-2017-151596"/>
        <s v="US-2017-168613"/>
        <s v="CA-2017-162635"/>
        <s v="US-2017-117247"/>
        <s v="CA-2017-132430"/>
        <s v="CA-2017-141873"/>
        <s v="CA-2017-163125"/>
        <s v="US-2017-115595"/>
        <s v="CA-2017-111717"/>
        <s v="CA-2017-152702"/>
        <s v="CA-2017-149146"/>
        <s v="CA-2017-168655"/>
        <s v="CA-2017-126536"/>
        <s v="CA-2017-112431"/>
        <s v="CA-2017-169362"/>
        <s v="CA-2017-150091"/>
        <s v="CA-2017-152933"/>
        <s v="CA-2017-130505"/>
        <s v="CA-2017-169607"/>
        <s v="CA-2017-132976"/>
        <s v="CA-2017-116519"/>
        <s v="CA-2017-163160"/>
        <s v="CA-2017-135909"/>
        <s v="US-2017-148831"/>
        <s v="CA-2017-103212"/>
        <s v="CA-2017-150707"/>
        <s v="CA-2017-168837"/>
        <s v="CA-2017-126123"/>
        <s v="CA-2017-151183"/>
        <s v="CA-2017-106033"/>
        <s v="CA-2017-113670"/>
        <s v="CA-2017-164819"/>
        <s v="CA-2017-142643"/>
        <s v="CA-2017-154949"/>
        <s v="CA-2017-100237"/>
        <s v="CA-2017-158386"/>
        <s v="CA-2017-132234"/>
        <s v="CA-2017-111577"/>
        <s v="CA-2017-159282"/>
        <s v="CA-2017-159100"/>
        <s v="CA-2017-165603"/>
        <s v="CA-2017-123246"/>
        <s v="CA-2017-114804"/>
        <s v="CA-2017-107727"/>
        <s v="CA-2017-125388"/>
        <s v="CA-2017-125199"/>
        <s v="CA-2017-159457"/>
        <s v="US-2017-120390"/>
        <s v="CA-2017-131492"/>
        <s v="CA-2017-117653"/>
        <s v="CA-2017-106432"/>
        <s v="CA-2017-125990"/>
        <s v="CA-2017-147277"/>
        <s v="CA-2017-158743"/>
        <s v="US-2017-146416"/>
        <s v="CA-2017-158722"/>
        <s v="CA-2017-104822"/>
        <s v="CA-2017-103065"/>
        <s v="US-2017-115252"/>
        <s v="CA-2017-113558"/>
        <s v="CA-2017-145884"/>
        <s v="CA-2017-167094"/>
        <s v="CA-2017-154410"/>
        <s v="CA-2017-148166"/>
        <s v="CA-2017-100356"/>
        <s v="US-2017-117331"/>
        <s v="CA-2017-117422"/>
        <s v="CA-2017-113453"/>
        <s v="CA-2017-142125"/>
        <s v="CA-2017-127180"/>
        <s v="CA-2017-101581"/>
        <s v="CA-2017-130211"/>
        <s v="US-2017-111920"/>
        <s v="CA-2017-130141"/>
        <s v="CA-2017-156363"/>
        <s v="CA-2017-117079"/>
        <s v="CA-2017-139913"/>
        <s v="US-2017-105389"/>
        <s v="CA-2017-106068"/>
        <s v="CA-2017-125451"/>
        <s v="CA-2017-141705"/>
        <s v="CA-2017-144365"/>
        <s v="CA-2017-155558"/>
        <s v="CA-2017-162173"/>
        <s v="CA-2017-115119"/>
        <s v="US-2017-110646"/>
        <s v="CA-2017-102729"/>
        <s v="CA-2017-110373"/>
        <s v="CA-2017-130764"/>
        <s v="CA-2017-127922"/>
        <s v="CA-2017-151225"/>
        <s v="CA-2017-134880"/>
        <s v="CA-2017-110310"/>
        <s v="CA-2017-118367"/>
        <s v="CA-2017-111262"/>
        <s v="CA-2017-139353"/>
        <s v="CA-2017-160661"/>
        <s v="CA-2017-160983"/>
        <s v="CA-2017-139661"/>
        <s v="CA-2017-127285"/>
        <s v="CA-2017-123491"/>
        <s v="CA-2017-152807"/>
        <s v="CA-2017-142622"/>
        <s v="CA-2017-152583"/>
        <s v="CA-2017-155292"/>
        <s v="CA-2017-131632"/>
        <s v="CA-2017-117114"/>
        <s v="CA-2017-123967"/>
        <s v="CA-2017-104136"/>
        <s v="CA-2017-164049"/>
        <s v="CA-2017-116358"/>
        <s v="US-2017-163790"/>
        <s v="CA-2017-143567"/>
        <s v="CA-2017-127782"/>
        <s v="CA-2017-168179"/>
        <s v="CA-2017-141425"/>
        <s v="US-2017-115609"/>
        <s v="US-2017-145597"/>
        <s v="CA-2017-167227"/>
        <s v="CA-2017-120061"/>
        <s v="CA-2017-169005"/>
        <s v="CA-2017-153339"/>
        <s v="CA-2017-142636"/>
        <s v="CA-2017-126046"/>
        <s v="CA-2017-143329"/>
        <s v="CA-2017-121615"/>
        <s v="CA-2017-110429"/>
        <s v="US-2017-110989"/>
        <s v="CA-2017-103009"/>
        <s v="CA-2017-148320"/>
        <s v="CA-2017-161130"/>
        <s v="US-2017-101518"/>
        <s v="US-2017-105998"/>
        <s v="CA-2017-130834"/>
        <s v="US-2017-168802"/>
        <s v="CA-2017-135419"/>
        <s v="CA-2017-100622"/>
        <s v="US-2017-168116"/>
        <s v="US-2017-156083"/>
        <s v="CA-2017-105144"/>
        <s v="CA-2017-147760"/>
        <s v="CA-2017-102610"/>
        <s v="CA-2017-121160"/>
        <s v="US-2017-122672"/>
        <s v="CA-2017-159135"/>
        <s v="US-2017-107272"/>
        <s v="US-2017-111745"/>
        <s v="CA-2017-116225"/>
        <s v="CA-2017-154732"/>
        <s v="CA-2017-114258"/>
        <s v="CA-2017-157196"/>
        <s v="CA-2017-102925"/>
        <s v="CA-2017-118213"/>
        <s v="US-2017-109484"/>
        <s v="CA-2017-107720"/>
        <s v="CA-2017-154816"/>
        <s v="CA-2017-100013"/>
        <s v="CA-2017-167941"/>
        <s v="CA-2017-125290"/>
        <s v="CA-2017-154109"/>
        <s v="US-2017-153948"/>
        <s v="CA-2017-144596"/>
        <s v="CA-2017-107174"/>
        <s v="US-2017-119319"/>
        <s v="CA-2017-106691"/>
        <s v="CA-2017-150504"/>
        <s v="CA-2017-122504"/>
        <s v="CA-2017-149888"/>
        <s v="CA-2017-152737"/>
        <s v="CA-2017-132346"/>
        <s v="CA-2017-113572"/>
        <s v="CA-2017-113460"/>
        <s v="CA-2017-163188"/>
        <s v="CA-2017-143658"/>
        <s v="CA-2017-155621"/>
        <s v="CA-2017-161018"/>
        <s v="CA-2017-158246"/>
        <s v="CA-2017-159597"/>
        <s v="CA-2017-152912"/>
        <s v="US-2017-141852"/>
        <s v="CA-2017-119494"/>
        <s v="CA-2017-159667"/>
        <s v="US-2017-155425"/>
        <s v="CA-2017-104640"/>
        <s v="CA-2017-161739"/>
        <s v="CA-2017-163874"/>
        <s v="CA-2017-142671"/>
        <s v="CA-2017-162096"/>
        <s v="US-2017-128447"/>
        <s v="CA-2017-141138"/>
        <s v="CA-2017-137624"/>
        <s v="CA-2017-150959"/>
        <s v="CA-2017-143455"/>
        <s v="CA-2017-110842"/>
        <s v="CA-2017-157483"/>
        <s v="CA-2017-120327"/>
        <s v="CA-2017-143217"/>
        <s v="CA-2017-154137"/>
        <s v="CA-2017-158561"/>
        <s v="CA-2017-115448"/>
        <s v="CA-2017-148985"/>
        <s v="US-2017-116491"/>
        <s v="CA-2017-167976"/>
        <s v="CA-2017-160514"/>
        <s v="CA-2017-134978"/>
        <s v="CA-2017-130386"/>
        <s v="US-2017-116659"/>
        <s v="CA-2017-134915"/>
        <s v="CA-2017-164168"/>
        <s v="CA-2017-122644"/>
        <s v="CA-2017-164364"/>
        <s v="US-2017-136707"/>
        <s v="CA-2017-149944"/>
        <s v="CA-2017-154088"/>
        <s v="US-2017-132220"/>
        <s v="US-2017-125808"/>
        <s v="CA-2017-166835"/>
        <s v="US-2017-119662"/>
        <s v="US-2017-124926"/>
        <s v="US-2017-165344"/>
        <s v="CA-2017-160416"/>
        <s v="CA-2017-165204"/>
        <s v="CA-2017-122490"/>
        <s v="US-2017-153633"/>
        <s v="CA-2017-113873"/>
        <s v="CA-2017-159156"/>
        <s v="CA-2017-112844"/>
        <s v="CA-2017-133620"/>
        <s v="US-2017-102904"/>
        <s v="CA-2017-123624"/>
        <s v="US-2017-140312"/>
        <s v="CA-2017-138611"/>
        <s v="CA-2017-152142"/>
        <s v="CA-2017-106943"/>
        <s v="US-2017-136679"/>
        <s v="CA-2017-137323"/>
        <s v="CA-2017-142489"/>
        <s v="US-2017-118157"/>
        <s v="CA-2017-124261"/>
        <s v="CA-2017-108112"/>
        <s v="US-2017-157896"/>
        <s v="CA-2017-137022"/>
        <s v="CA-2017-136308"/>
        <s v="CA-2017-100601"/>
        <s v="CA-2017-108091"/>
        <s v="US-2017-114657"/>
        <s v="US-2017-107888"/>
        <s v="US-2017-118598"/>
        <s v="CA-2017-122945"/>
        <s v="CA-2017-121678"/>
        <s v="CA-2017-160633"/>
        <s v="CA-2017-157448"/>
        <s v="CA-2017-165687"/>
        <s v="CA-2017-138163"/>
        <s v="CA-2017-124674"/>
        <s v="CA-2017-166709"/>
        <s v="CA-2017-141719"/>
        <s v="CA-2017-128265"/>
        <s v="CA-2017-118122"/>
        <s v="CA-2017-158120"/>
        <s v="CA-2017-100902"/>
        <s v="US-2017-155866"/>
        <s v="US-2017-116505"/>
        <s v="CA-2017-163629"/>
        <s v="US-2017-132444"/>
        <s v="US-2017-158946"/>
        <s v="CA-2017-143434"/>
        <s v="CA-2017-167871"/>
        <s v="CA-2017-104913"/>
        <s v="CA-2017-104864"/>
        <s v="CA-2017-160122"/>
        <s v="CA-2017-107825"/>
        <s v="US-2017-152380"/>
        <s v="CA-2017-162929"/>
        <s v="CA-2017-121468"/>
        <s v="CA-2017-158876"/>
        <s v="US-2017-139969"/>
        <s v="US-2017-137491"/>
        <s v="CA-2017-101042"/>
        <s v="CA-2017-126242"/>
        <s v="CA-2017-168858"/>
        <s v="CA-2017-112529"/>
        <s v="CA-2017-110926"/>
        <s v="CA-2017-131254"/>
        <s v="US-2017-108014"/>
        <s v="CA-2017-146458"/>
        <s v="CA-2017-143021"/>
        <s v="CA-2017-118731"/>
        <s v="CA-2017-121818"/>
        <s v="US-2017-161193"/>
        <s v="US-2017-110996"/>
        <s v="CA-2017-146724"/>
        <s v="CA-2017-111556"/>
        <s v="CA-2017-103499"/>
        <s v="CA-2017-154123"/>
        <s v="CA-2017-120404"/>
        <s v="CA-2017-142888"/>
        <s v="CA-2017-107874"/>
        <s v="CA-2017-103380"/>
        <s v="CA-2017-100811"/>
        <s v="CA-2017-105130"/>
        <s v="CA-2017-110443"/>
        <s v="CA-2017-157420"/>
        <s v="CA-2017-144036"/>
        <s v="CA-2017-119004"/>
        <s v="CA-2017-149160"/>
        <s v="CA-2017-103156"/>
        <s v="CA-2017-107832"/>
        <s v="CA-2017-119746"/>
        <s v="CA-2017-166919"/>
        <s v="CA-2017-167017"/>
        <s v="CA-2017-148992"/>
        <s v="CA-2017-156622"/>
        <s v="CA-2017-101945"/>
        <s v="CA-2017-166436"/>
        <s v="CA-2017-128300"/>
        <s v="CA-2017-146535"/>
        <s v="CA-2017-169894"/>
        <s v="CA-2017-153654"/>
        <s v="CA-2017-168641"/>
        <s v="CA-2017-123701"/>
        <s v="CA-2017-131366"/>
        <s v="CA-2017-105543"/>
        <s v="CA-2017-162250"/>
        <s v="CA-2017-103765"/>
        <s v="US-2017-128118"/>
        <s v="CA-2017-137505"/>
        <s v="CA-2017-164028"/>
        <s v="CA-2017-129000"/>
        <s v="US-2017-133312"/>
        <s v="CA-2017-161459"/>
        <s v="CA-2017-155159"/>
        <s v="CA-2017-124765"/>
        <s v="CA-2017-101665"/>
        <s v="CA-2017-150266"/>
        <s v="US-2017-109610"/>
        <s v="CA-2017-135307"/>
        <s v="CA-2017-122700"/>
        <s v="CA-2017-165029"/>
        <s v="CA-2017-155957"/>
        <s v="CA-2017-130526"/>
        <s v="CA-2017-155607"/>
        <s v="CA-2017-141439"/>
        <s v="CA-2017-100097"/>
        <s v="CA-2017-102519"/>
        <s v="CA-2017-101245"/>
        <s v="CA-2017-132185"/>
        <s v="CA-2017-107125"/>
        <s v="CA-2017-133207"/>
        <s v="CA-2017-103352"/>
        <s v="CA-2017-159506"/>
        <s v="US-2017-110576"/>
        <s v="CA-2017-121538"/>
        <s v="CA-2017-123372"/>
        <s v="CA-2017-117702"/>
        <s v="CA-2017-131303"/>
        <s v="CA-2017-108035"/>
        <s v="CA-2017-111689"/>
        <s v="CA-2017-119305"/>
        <s v="CA-2017-116645"/>
        <s v="US-2017-120089"/>
        <s v="US-2017-148768"/>
        <s v="CA-2017-102267"/>
        <s v="CA-2017-142090"/>
        <s v="CA-2017-105333"/>
        <s v="CA-2017-107314"/>
        <s v="CA-2017-137365"/>
        <s v="US-2017-165456"/>
        <s v="CA-2017-135860"/>
        <s v="CA-2017-163139"/>
        <s v="CA-2017-145233"/>
        <s v="CA-2017-144862"/>
        <s v="CA-2017-113355"/>
        <s v="CA-2017-118542"/>
        <s v="CA-2017-127313"/>
        <s v="CA-2017-143245"/>
        <s v="CA-2017-145660"/>
        <s v="CA-2017-138618"/>
        <s v="CA-2017-166926"/>
        <s v="CA-2017-101805"/>
        <s v="CA-2017-103968"/>
        <s v="CA-2017-122539"/>
        <s v="CA-2017-116715"/>
        <s v="US-2017-108063"/>
        <s v="US-2017-147221"/>
        <s v="CA-2017-164917"/>
        <s v="CA-2017-109701"/>
        <s v="CA-2017-155089"/>
        <s v="CA-2017-155075"/>
        <s v="CA-2017-160885"/>
        <s v="CA-2017-102379"/>
        <s v="CA-2017-143756"/>
        <s v="CA-2017-104108"/>
        <s v="CA-2017-165715"/>
        <s v="US-2017-112347"/>
        <s v="CA-2017-147767"/>
        <s v="CA-2017-157469"/>
        <s v="CA-2017-167395"/>
        <s v="CA-2017-148691"/>
        <s v="CA-2017-136875"/>
        <s v="CA-2017-128699"/>
        <s v="US-2017-149510"/>
        <s v="CA-2017-143126"/>
        <s v="CA-2017-103415"/>
        <s v="CA-2017-123071"/>
        <s v="CA-2017-118017"/>
        <s v="CA-2017-156412"/>
        <s v="CA-2017-139773"/>
        <s v="CA-2017-117667"/>
        <s v="CA-2017-152660"/>
        <s v="US-2017-107384"/>
        <s v="CA-2017-109183"/>
        <s v="CA-2017-160031"/>
        <s v="CA-2017-153227"/>
        <s v="CA-2017-118003"/>
        <s v="CA-2017-147550"/>
        <s v="CA-2017-130351"/>
        <s v="CA-2017-126865"/>
        <s v="CA-2017-104066"/>
        <s v="CA-2017-105235"/>
        <s v="CA-2017-131212"/>
        <s v="US-2017-126053"/>
        <s v="CA-2017-156958"/>
        <s v="CA-2017-117128"/>
        <s v="US-2017-149006"/>
        <s v="CA-2017-137099"/>
        <s v="CA-2017-134285"/>
        <s v="CA-2017-157980"/>
        <s v="US-2017-136189"/>
        <s v="US-2017-122714"/>
        <s v="CA-2017-135587"/>
        <s v="CA-2017-142328"/>
        <s v="CA-2017-117457"/>
        <s v="CA-2017-145226"/>
        <s v="CA-2017-148264"/>
        <s v="CA-2017-117926"/>
        <s v="CA-2017-108854"/>
        <s v="CA-2017-117324"/>
        <s v="CA-2017-152436"/>
        <s v="US-2017-167570"/>
        <s v="US-2017-131961"/>
        <s v="US-2017-118038"/>
        <s v="CA-2017-108329"/>
        <s v="US-2017-145366"/>
        <s v="CA-2017-139199"/>
        <s v="CA-2017-129833"/>
        <s v="CA-2017-148012"/>
        <s v="CA-2017-109960"/>
        <s v="CA-2017-109715"/>
        <s v="CA-2017-102407"/>
        <s v="US-2017-103814"/>
        <s v="CA-2017-139402"/>
        <s v="CA-2017-141201"/>
        <s v="US-2017-167920"/>
        <s v="US-2017-132927"/>
        <s v="CA-2017-102659"/>
        <s v="CA-2017-167150"/>
        <s v="CA-2017-157651"/>
        <s v="CA-2017-108294"/>
        <s v="CA-2017-148446"/>
        <s v="CA-2017-143798"/>
        <s v="CA-2017-152695"/>
        <s v="CA-2017-158967"/>
        <s v="US-2017-140907"/>
        <s v="CA-2017-148922"/>
        <s v="CA-2017-107748"/>
        <s v="US-2017-135503"/>
        <s v="US-2017-110149"/>
        <s v="CA-2017-101798"/>
        <s v="US-2017-160759"/>
        <s v="CA-2017-162565"/>
        <s v="CA-2017-129581"/>
        <s v="CA-2017-149706"/>
        <s v="CA-2017-100230"/>
        <s v="CA-2017-165099"/>
        <s v="CA-2017-168389"/>
        <s v="CA-2017-142776"/>
        <s v="US-2017-125213"/>
        <s v="CA-2017-153871"/>
        <s v="CA-2017-107986"/>
        <s v="CA-2017-135377"/>
        <s v="CA-2017-122770"/>
        <s v="CA-2017-169859"/>
        <s v="CA-2017-122595"/>
        <s v="CA-2017-147333"/>
        <s v="US-2017-113992"/>
        <s v="CA-2017-107629"/>
        <s v="CA-2017-151799"/>
        <s v="CA-2017-119564"/>
        <s v="CA-2017-136063"/>
        <s v="CA-2017-154116"/>
        <s v="CA-2017-137428"/>
        <s v="CA-2017-111808"/>
        <s v="CA-2017-104381"/>
        <s v="CA-2017-161578"/>
        <s v="CA-2017-137463"/>
        <s v="US-2017-116701"/>
        <s v="CA-2017-133431"/>
        <s v="CA-2017-106964"/>
        <s v="CA-2017-107342"/>
        <s v="CA-2017-116855"/>
        <s v="CA-2017-130309"/>
        <s v="CA-2017-120936"/>
        <s v="CA-2017-103443"/>
        <s v="CA-2017-155362"/>
        <s v="CA-2017-140585"/>
        <s v="CA-2017-115602"/>
        <s v="CA-2017-105886"/>
        <s v="CA-2017-102099"/>
        <s v="CA-2017-164000"/>
        <s v="CA-2017-108287"/>
        <s v="CA-2017-158736"/>
        <s v="CA-2017-156664"/>
        <s v="CA-2017-143252"/>
        <s v="CA-2017-128160"/>
        <s v="CA-2017-158729"/>
        <s v="CA-2017-116946"/>
        <s v="CA-2017-105480"/>
        <s v="CA-2017-102197"/>
        <s v="CA-2017-163405"/>
        <s v="CA-2017-138380"/>
        <s v="CA-2017-165841"/>
        <s v="CA-2017-109589"/>
        <s v="CA-2017-144827"/>
        <s v="CA-2017-107461"/>
        <s v="CA-2017-137456"/>
        <s v="CA-2017-106782"/>
        <s v="CA-2017-155376"/>
        <s v="CA-2017-145310"/>
        <s v="CA-2017-120376"/>
        <s v="CA-2017-115931"/>
        <s v="CA-2017-119193"/>
        <s v="CA-2017-119578"/>
        <s v="CA-2017-104927"/>
        <s v="CA-2017-100412"/>
        <s v="CA-2017-142909"/>
        <s v="CA-2017-149699"/>
        <s v="CA-2017-146164"/>
        <s v="CA-2017-150910"/>
        <s v="US-2017-123463"/>
        <s v="CA-2017-127929"/>
        <s v="CA-2017-121216"/>
        <s v="CA-2017-140627"/>
        <s v="US-2017-162670"/>
        <s v="CA-2017-117443"/>
        <s v="CA-2017-110625"/>
        <s v="CA-2017-117933"/>
        <s v="CA-2017-154935"/>
        <s v="CA-2017-147956"/>
        <s v="CA-2017-169978"/>
        <s v="CA-2017-169411"/>
        <s v="CA-2017-124296"/>
        <s v="CA-2017-145219"/>
        <s v="CA-2017-128734"/>
        <s v="CA-2017-121195"/>
        <s v="CA-2017-163671"/>
        <s v="CA-2017-148355"/>
        <s v="CA-2017-146780"/>
        <s v="CA-2017-161480"/>
        <s v="CA-2017-163510"/>
        <s v="US-2017-147669"/>
        <s v="CA-2017-114055"/>
        <s v="CA-2017-121398"/>
        <s v="CA-2017-162880"/>
        <s v="CA-2017-134194"/>
        <s v="CA-2017-105620"/>
        <s v="CA-2017-108756"/>
        <s v="US-2017-106705"/>
        <s v="CA-2017-112487"/>
        <s v="CA-2017-121741"/>
        <s v="CA-2017-136238"/>
        <s v="CA-2017-134404"/>
        <s v="CA-2017-163979"/>
        <s v="CA-2017-164826"/>
        <s v="CA-2017-136539"/>
        <s v="CA-2017-129805"/>
        <s v="CA-2017-127516"/>
        <s v="US-2017-162068"/>
        <s v="CA-2017-101322"/>
        <s v="CA-2017-163860"/>
        <s v="CA-2017-135111"/>
        <s v="CA-2017-122798"/>
        <s v="CA-2017-118885"/>
        <s v="US-2017-102638"/>
        <s v="CA-2017-158673"/>
        <s v="CA-2017-146626"/>
        <s v="CA-2017-130631"/>
        <s v="US-2017-158526"/>
        <s v="CA-2017-126221"/>
        <s v="CA-2017-143259"/>
        <s v="CA-2017-115427"/>
        <s v="CA-2017-156720"/>
      </sharedItems>
    </cacheField>
    <cacheField name="Ship Mode" numFmtId="0">
      <sharedItems/>
    </cacheField>
    <cacheField name="Customer ID" numFmtId="0">
      <sharedItems/>
    </cacheField>
    <cacheField name="Segment" numFmtId="0">
      <sharedItems count="3">
        <s v="Consumer"/>
        <s v="Home Office"/>
        <s v="Corporate"/>
      </sharedItems>
    </cacheField>
    <cacheField name="Country" numFmtId="0">
      <sharedItems/>
    </cacheField>
    <cacheField name="City" numFmtId="0">
      <sharedItems count="350">
        <s v="Lorain"/>
        <s v="Los Angeles"/>
        <s v="Franklin"/>
        <s v="Huntsville"/>
        <s v="Jacksonville"/>
        <s v="El Paso"/>
        <s v="Rancho Cucamonga"/>
        <s v="San Francisco"/>
        <s v="Tuscaloosa"/>
        <s v="Detroit"/>
        <s v="Ormond Beach"/>
        <s v="Long Beach"/>
        <s v="Seattle"/>
        <s v="Philadelphia"/>
        <s v="Washington"/>
        <s v="Dallas"/>
        <s v="Springfield"/>
        <s v="Aurora"/>
        <s v="Johnson City"/>
        <s v="Richmond"/>
        <s v="Quincy"/>
        <s v="Austin"/>
        <s v="Jackson"/>
        <s v="Keller"/>
        <s v="Burlington"/>
        <s v="New York City"/>
        <s v="Waterbury"/>
        <s v="Chicago"/>
        <s v="Charlotte"/>
        <s v="Great Falls"/>
        <s v="Tucson"/>
        <s v="Smyrna"/>
        <s v="San Jose"/>
        <s v="Hoover"/>
        <s v="Houston"/>
        <s v="Columbus"/>
        <s v="Kent"/>
        <s v="Costa Mesa"/>
        <s v="Wichita"/>
        <s v="Marion"/>
        <s v="Des Moines"/>
        <s v="Miami"/>
        <s v="San Diego"/>
        <s v="Cincinnati"/>
        <s v="Pembroke Pines"/>
        <s v="Rochester"/>
        <s v="Waco"/>
        <s v="Torrance"/>
        <s v="Arlington"/>
        <s v="Laguna Niguel"/>
        <s v="Clinton"/>
        <s v="Baltimore"/>
        <s v="Minneapolis"/>
        <s v="Fairfield"/>
        <s v="Decatur"/>
        <s v="Lafayette"/>
        <s v="Perth Amboy"/>
        <s v="Troy"/>
        <s v="Roswell"/>
        <s v="Muskogee"/>
        <s v="Louisville"/>
        <s v="Gilbert"/>
        <s v="Carrollton"/>
        <s v="Greenville"/>
        <s v="Santa Barbara"/>
        <s v="Middletown"/>
        <s v="Newark"/>
        <s v="Cuyahoga Falls"/>
        <s v="Murray"/>
        <s v="Dearborn Heights"/>
        <s v="Milwaukee"/>
        <s v="Southaven"/>
        <s v="Anaheim"/>
        <s v="Chester"/>
        <s v="Raleigh"/>
        <s v="Cambridge"/>
        <s v="Lowell"/>
        <s v="Rogers"/>
        <s v="Manteca"/>
        <s v="Albuquerque"/>
        <s v="Denver"/>
        <s v="Columbia"/>
        <s v="Lakewood"/>
        <s v="Lancaster"/>
        <s v="Knoxville"/>
        <s v="Tyler"/>
        <s v="Fresno"/>
        <s v="Tulsa"/>
        <s v="Pompano Beach"/>
        <s v="Reading"/>
        <s v="Beaumont"/>
        <s v="San Antonio"/>
        <s v="Dearborn"/>
        <s v="Virginia Beach"/>
        <s v="Oklahoma City"/>
        <s v="Amarillo"/>
        <s v="Henderson"/>
        <s v="Atlanta"/>
        <s v="Florence"/>
        <s v="Meriden"/>
        <s v="Des Plaines"/>
        <s v="Chattanooga"/>
        <s v="Tampa"/>
        <s v="Plainfield"/>
        <s v="Oak Park"/>
        <s v="York"/>
        <s v="New Brunswick"/>
        <s v="Pasadena"/>
        <s v="Lubbock"/>
        <s v="Providence"/>
        <s v="Hesperia"/>
        <s v="Toledo"/>
        <s v="Fayetteville"/>
        <s v="Morristown"/>
        <s v="Concord"/>
        <s v="Cleveland"/>
        <s v="Lawrence"/>
        <s v="Clarksville"/>
        <s v="Greeley"/>
        <s v="Mesa"/>
        <s v="Nashville"/>
        <s v="Chandler"/>
        <s v="Fort Worth"/>
        <s v="Wilmington"/>
        <s v="Kissimmee"/>
        <s v="Dublin"/>
        <s v="Orange"/>
        <s v="Boynton Beach"/>
        <s v="Manchester"/>
        <s v="Danville"/>
        <s v="Sanford"/>
        <s v="Texarkana"/>
        <s v="Coral Springs"/>
        <s v="Westfield"/>
        <s v="Newport News"/>
        <s v="Westminster"/>
        <s v="Mansfield"/>
        <s v="Phoenix"/>
        <s v="Everett"/>
        <s v="Vineland"/>
        <s v="Santa Ana"/>
        <s v="Gulfport"/>
        <s v="Akron"/>
        <s v="Mcallen"/>
        <s v="Sandy Springs"/>
        <s v="Portland"/>
        <s v="Mount Vernon"/>
        <s v="Rockford"/>
        <s v="Plano"/>
        <s v="Fargo"/>
        <s v="Trenton"/>
        <s v="Las Vegas"/>
        <s v="Auburn"/>
        <s v="Harrisonburg"/>
        <s v="Oceanside"/>
        <s v="Memphis"/>
        <s v="Pocatello"/>
        <s v="Greensboro"/>
        <s v="Laurel"/>
        <s v="Harlingen"/>
        <s v="Omaha"/>
        <s v="Tigard"/>
        <s v="Fremont"/>
        <s v="Indianapolis"/>
        <s v="Bellingham"/>
        <s v="Spokane"/>
        <s v="Monroe"/>
        <s v="Apple Valley"/>
        <s v="Missouri City"/>
        <s v="Jonesboro"/>
        <s v="Frisco"/>
        <s v="Pearland"/>
        <s v="Orlando"/>
        <s v="Norwich"/>
        <s v="Skokie"/>
        <s v="Glendale"/>
        <s v="Salem"/>
        <s v="Rochester Hills"/>
        <s v="Thousand Oaks"/>
        <s v="Peoria"/>
        <s v="Hickory"/>
        <s v="Saint Petersburg"/>
        <s v="Maple Grove"/>
        <s v="Chapel Hill"/>
        <s v="Carlsbad"/>
        <s v="Olympia"/>
        <s v="Commerce City"/>
        <s v="Corpus Christi"/>
        <s v="Belleville"/>
        <s v="New Rochelle"/>
        <s v="Parma"/>
        <s v="Wheeling"/>
        <s v="Huntington Beach"/>
        <s v="Pomona"/>
        <s v="Cranston"/>
        <s v="Bolingbrook"/>
        <s v="La Porte"/>
        <s v="Watertown"/>
        <s v="Mesquite"/>
        <s v="Milford"/>
        <s v="Farmington"/>
        <s v="Citrus Heights"/>
        <s v="Warwick"/>
        <s v="Pico Rivera"/>
        <s v="San Mateo"/>
        <s v="Waterloo"/>
        <s v="Overland Park"/>
        <s v="Suffolk"/>
        <s v="Woodstock"/>
        <s v="Rome"/>
        <s v="Sioux Falls"/>
        <s v="Pharr"/>
        <s v="Elkhart"/>
        <s v="Kenosha"/>
        <s v="Yonkers"/>
        <s v="Mission Viejo"/>
        <s v="Fort Lauderdale"/>
        <s v="Salinas"/>
        <s v="Bloomington"/>
        <s v="Loveland"/>
        <s v="Cedar Hill"/>
        <s v="Moorhead"/>
        <s v="Bedford"/>
        <s v="Lake Charles"/>
        <s v="Lake Forest"/>
        <s v="Roseville"/>
        <s v="Brentwood"/>
        <s v="New Bedford"/>
        <s v="Salt Lake City"/>
        <s v="Lakeville"/>
        <s v="Oakland"/>
        <s v="Tallahassee"/>
        <s v="Inglewood"/>
        <s v="Port Saint Lucie"/>
        <s v="Tempe"/>
        <s v="Redmond"/>
        <s v="Bakersfield"/>
        <s v="Fort Collins"/>
        <s v="Palm Coast"/>
        <s v="La Mesa"/>
        <s v="Coppell"/>
        <s v="Nashua"/>
        <s v="Garland"/>
        <s v="Independence"/>
        <s v="Draper"/>
        <s v="Saint Charles"/>
        <s v="Modesto"/>
        <s v="Edmonds"/>
        <s v="Hialeah"/>
        <s v="Naperville"/>
        <s v="Georgetown"/>
        <s v="Woonsocket"/>
        <s v="Asheville"/>
        <s v="Lebanon"/>
        <s v="Provo"/>
        <s v="Boise"/>
        <s v="Green Bay"/>
        <s v="Grand Island"/>
        <s v="Clovis"/>
        <s v="Melbourne"/>
        <s v="Lansing"/>
        <s v="Pine Bluff"/>
        <s v="Saint Cloud"/>
        <s v="Hollywood"/>
        <s v="Helena"/>
        <s v="Miramar"/>
        <s v="Brownsville"/>
        <s v="Mentor"/>
        <s v="Hempstead"/>
        <s v="Lodi"/>
        <s v="Montgomery"/>
        <s v="Chico"/>
        <s v="Meridian"/>
        <s v="League City"/>
        <s v="Freeport"/>
        <s v="Sacramento"/>
        <s v="Camarillo"/>
        <s v="Orem"/>
        <s v="Scottsdale"/>
        <s v="Yuma"/>
        <s v="Little Rock"/>
        <s v="Woodland"/>
        <s v="Durham"/>
        <s v="Lakeland"/>
        <s v="Deltona"/>
        <s v="Lawton"/>
        <s v="Vancouver"/>
        <s v="Saint Louis"/>
        <s v="Murfreesboro"/>
        <s v="Las Cruces"/>
        <s v="Eagan"/>
        <s v="Grand Prairie"/>
        <s v="Bryan"/>
        <s v="Springdale"/>
        <s v="Greenwood"/>
        <s v="Sunnyvale"/>
        <s v="Coachella"/>
        <s v="Round Rock"/>
        <s v="Riverside"/>
        <s v="Pasco"/>
        <s v="Urbandale"/>
        <s v="Aberdeen"/>
        <s v="Santa Clara"/>
        <s v="Longview"/>
        <s v="Jupiter"/>
        <s v="Buffalo"/>
        <s v="Oxnard"/>
        <s v="Grove City"/>
        <s v="Escondido"/>
        <s v="Utica"/>
        <s v="Elyria"/>
        <s v="Bowling Green"/>
        <s v="Hillsboro"/>
        <s v="Hagerstown"/>
        <s v="Athens"/>
        <s v="Saginaw"/>
        <s v="Homestead"/>
        <s v="College Station"/>
        <s v="San Angelo"/>
        <s v="Alexandria"/>
        <s v="Ontario"/>
        <s v="Renton"/>
        <s v="Canton"/>
        <s v="Summerville"/>
        <s v="Garden City"/>
        <s v="Odessa"/>
        <s v="Gladstone"/>
        <s v="Edinburg"/>
        <s v="Stockton"/>
        <s v="Charlottesville"/>
        <s v="Thornton"/>
        <s v="Paterson"/>
        <s v="Bellevue"/>
        <s v="Hattiesburg"/>
        <s v="Madison"/>
        <s v="Whittier"/>
        <s v="Park Ridge"/>
        <s v="Grand Rapids"/>
        <s v="North Las Vegas"/>
        <s v="North Charleston"/>
        <s v="Palatine"/>
        <s v="Abilene"/>
        <s v="Chesapeake"/>
        <s v="Eau Claire"/>
        <s v="Encinitas"/>
        <s v="Parker"/>
        <s v="Port Orange"/>
        <s v="Hendersonville"/>
        <s v="Danbury"/>
        <s v="East Orange"/>
      </sharedItems>
    </cacheField>
    <cacheField name="State" numFmtId="0">
      <sharedItems count="47">
        <s v="Ohio"/>
        <s v="California"/>
        <s v="Wisconsin"/>
        <s v="Texas"/>
        <s v="North Carolina"/>
        <s v="Alabama"/>
        <s v="Michigan"/>
        <s v="Florida"/>
        <s v="Washington"/>
        <s v="Pennsylvania"/>
        <s v="District of Columbia"/>
        <s v="Missouri"/>
        <s v="Colorado"/>
        <s v="Tennessee"/>
        <s v="Indiana"/>
        <s v="Massachusetts"/>
        <s v="Vermont"/>
        <s v="New York"/>
        <s v="Connecticut"/>
        <s v="Illinois"/>
        <s v="Montana"/>
        <s v="Arizona"/>
        <s v="Georgia"/>
        <s v="Kansas"/>
        <s v="Iowa"/>
        <s v="Virginia"/>
        <s v="Maryland"/>
        <s v="Minnesota"/>
        <s v="Louisiana"/>
        <s v="New Jersey"/>
        <s v="Oklahoma"/>
        <s v="Delaware"/>
        <s v="Kentucky"/>
        <s v="Mississippi"/>
        <s v="Arkansas"/>
        <s v="New Mexico"/>
        <s v="South Carolina"/>
        <s v="Rhode Island"/>
        <s v="Nevada"/>
        <s v="Oregon"/>
        <s v="North Dakota"/>
        <s v="Idaho"/>
        <s v="New Hampshire"/>
        <s v="Nebraska"/>
        <s v="West Virginia"/>
        <s v="South Dakota"/>
        <s v="Utah"/>
      </sharedItems>
    </cacheField>
    <cacheField name="Postal Code" numFmtId="0">
      <sharedItems containsSemiMixedTypes="0" containsString="0" containsNumber="1" containsInteger="1" minValue="1841" maxValue="99301"/>
    </cacheField>
    <cacheField name="Region" numFmtId="0">
      <sharedItems count="4">
        <s v="East"/>
        <s v="West"/>
        <s v="Central"/>
        <s v="South"/>
      </sharedItems>
    </cacheField>
    <cacheField name="Product ID" numFmtId="0">
      <sharedItems/>
    </cacheField>
    <cacheField name="Category" numFmtId="0">
      <sharedItems count="3">
        <s v="Furniture"/>
        <s v="Office Supplies"/>
        <s v="Technology"/>
      </sharedItems>
    </cacheField>
    <cacheField name="Sub-Category" numFmtId="0">
      <sharedItems count="17">
        <s v="Furnishings"/>
        <s v="Binders"/>
        <s v="Storage"/>
        <s v="Chairs"/>
        <s v="Art"/>
        <s v="Appliances"/>
        <s v="Machines"/>
        <s v="Tables"/>
        <s v="Accessories"/>
        <s v="Paper"/>
        <s v="Supplies"/>
        <s v="Fasteners"/>
        <s v="Envelopes"/>
        <s v="Bookcases"/>
        <s v="Phones"/>
        <s v="Labels"/>
        <s v="Copiers"/>
      </sharedItems>
    </cacheField>
    <cacheField name="Product Name" numFmtId="0">
      <sharedItems/>
    </cacheField>
    <cacheField name="Sales" numFmtId="0">
      <sharedItems containsSemiMixedTypes="0" containsString="0" containsNumber="1" minValue="0.44400000000000001" maxValue="13999.96"/>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6719.9808000000003"/>
    </cacheField>
    <cacheField name="Profit Margin" numFmtId="0" formula="Profit/Sales" databaseField="0"/>
    <cacheField name="Days (Order Date)" numFmtId="0" databaseField="0">
      <fieldGroup base="0">
        <rangePr groupBy="days" startDate="2020-01-01T00:00:00" endDate="2020-12-31T00:00:00"/>
        <groupItems count="368">
          <s v="&lt;01-01-202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2-2020"/>
        </groupItems>
      </fieldGroup>
    </cacheField>
    <cacheField name="Months (Order Date)" numFmtId="0" databaseField="0">
      <fieldGroup base="0">
        <rangePr groupBy="months" startDate="2020-01-01T00:00:00" endDate="2020-12-31T00:00:00"/>
        <groupItems count="14">
          <s v="&lt;01-01-2020"/>
          <s v="Jan"/>
          <s v="Feb"/>
          <s v="Mar"/>
          <s v="Apr"/>
          <s v="May"/>
          <s v="Jun"/>
          <s v="Jul"/>
          <s v="Aug"/>
          <s v="Sep"/>
          <s v="Oct"/>
          <s v="Nov"/>
          <s v="Dec"/>
          <s v="&gt;31-12-2020"/>
        </groupItems>
      </fieldGroup>
    </cacheField>
    <cacheField name="Quarters (Order Date)" numFmtId="0" databaseField="0">
      <fieldGroup base="0">
        <rangePr groupBy="quarters" startDate="2020-01-01T00:00:00" endDate="2020-12-31T00:00:00"/>
        <groupItems count="6">
          <s v="&lt;01-01-2020"/>
          <s v="Qtr1"/>
          <s v="Qtr2"/>
          <s v="Qtr3"/>
          <s v="Qtr4"/>
          <s v="&gt;31-12-2020"/>
        </groupItems>
      </fieldGroup>
    </cacheField>
  </cacheFields>
  <extLst>
    <ext xmlns:x14="http://schemas.microsoft.com/office/spreadsheetml/2009/9/main" uri="{725AE2AE-9491-48be-B2B4-4EB974FC3084}">
      <x14:pivotCacheDefinition pivotCacheId="18133144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12">
  <r>
    <x v="0"/>
    <s v="2020"/>
    <n v="849"/>
    <x v="0"/>
    <s v="Standard Class"/>
    <s v="GA-14725"/>
    <x v="0"/>
    <s v="United States"/>
    <x v="0"/>
    <x v="0"/>
    <n v="44052"/>
    <x v="0"/>
    <s v="FUR-FU-10003878"/>
    <x v="0"/>
    <x v="0"/>
    <s v="Linden 10&quot; Round Wall Clock, Black"/>
    <n v="48.896000000000001"/>
    <n v="4"/>
    <n v="0.2"/>
    <n v="8.5568000000000008"/>
  </r>
  <r>
    <x v="0"/>
    <s v="2020"/>
    <n v="4010"/>
    <x v="1"/>
    <s v="Standard Class"/>
    <s v="SC-20725"/>
    <x v="0"/>
    <s v="United States"/>
    <x v="1"/>
    <x v="1"/>
    <n v="90036"/>
    <x v="1"/>
    <s v="FUR-FU-10001215"/>
    <x v="0"/>
    <x v="0"/>
    <s v="Howard Miller 11-1/2&quot; Diameter Brentwood Wall Clock"/>
    <n v="474.43"/>
    <n v="11"/>
    <n v="0"/>
    <n v="199.26060000000001"/>
  </r>
  <r>
    <x v="0"/>
    <s v="2020"/>
    <n v="6683"/>
    <x v="2"/>
    <s v="First Class"/>
    <s v="DP-13390"/>
    <x v="1"/>
    <s v="United States"/>
    <x v="2"/>
    <x v="2"/>
    <n v="53132"/>
    <x v="2"/>
    <s v="OFF-BI-10002012"/>
    <x v="1"/>
    <x v="1"/>
    <s v="Wilson Jones Easy Flow II Sheet Lifters"/>
    <n v="3.6"/>
    <n v="2"/>
    <n v="0"/>
    <n v="1.728"/>
  </r>
  <r>
    <x v="0"/>
    <s v="2020"/>
    <n v="8070"/>
    <x v="3"/>
    <s v="Standard Class"/>
    <s v="JM-15250"/>
    <x v="0"/>
    <s v="United States"/>
    <x v="3"/>
    <x v="3"/>
    <n v="77340"/>
    <x v="2"/>
    <s v="OFF-ST-10002743"/>
    <x v="1"/>
    <x v="2"/>
    <s v="SAFCO Boltless Steel Shelving"/>
    <n v="454.56"/>
    <n v="5"/>
    <n v="0.2"/>
    <n v="-107.958"/>
  </r>
  <r>
    <x v="0"/>
    <s v="2020"/>
    <n v="8071"/>
    <x v="3"/>
    <s v="Standard Class"/>
    <s v="JM-15250"/>
    <x v="0"/>
    <s v="United States"/>
    <x v="3"/>
    <x v="3"/>
    <n v="77340"/>
    <x v="2"/>
    <s v="FUR-FU-10002116"/>
    <x v="0"/>
    <x v="0"/>
    <s v="Tenex Carpeted, Granite-Look or Clear Contemporary Contour Shape Chair Mats"/>
    <n v="141.41999999999999"/>
    <n v="5"/>
    <n v="0.6"/>
    <n v="-187.38149999999999"/>
  </r>
  <r>
    <x v="0"/>
    <s v="2020"/>
    <n v="8072"/>
    <x v="3"/>
    <s v="Standard Class"/>
    <s v="JM-15250"/>
    <x v="0"/>
    <s v="United States"/>
    <x v="3"/>
    <x v="3"/>
    <n v="77340"/>
    <x v="2"/>
    <s v="FUR-CH-10003199"/>
    <x v="0"/>
    <x v="3"/>
    <s v="Office Star - Contemporary Task Swivel Chair"/>
    <n v="310.74400000000003"/>
    <n v="4"/>
    <n v="0.3"/>
    <n v="-26.635200000000001"/>
  </r>
  <r>
    <x v="0"/>
    <s v="2020"/>
    <n v="8073"/>
    <x v="3"/>
    <s v="Standard Class"/>
    <s v="JM-15250"/>
    <x v="0"/>
    <s v="United States"/>
    <x v="3"/>
    <x v="3"/>
    <n v="77340"/>
    <x v="2"/>
    <s v="OFF-AR-10003158"/>
    <x v="1"/>
    <x v="4"/>
    <s v="Fluorescent Highlighters by Dixon"/>
    <n v="12.736000000000001"/>
    <n v="4"/>
    <n v="0.2"/>
    <n v="2.2288000000000001"/>
  </r>
  <r>
    <x v="0"/>
    <s v="2020"/>
    <n v="8074"/>
    <x v="3"/>
    <s v="Standard Class"/>
    <s v="JM-15250"/>
    <x v="0"/>
    <s v="United States"/>
    <x v="3"/>
    <x v="3"/>
    <n v="77340"/>
    <x v="2"/>
    <s v="OFF-BI-10000301"/>
    <x v="1"/>
    <x v="1"/>
    <s v="GBC Instant Report Kit"/>
    <n v="6.47"/>
    <n v="5"/>
    <n v="0.8"/>
    <n v="-9.7050000000000001"/>
  </r>
  <r>
    <x v="0"/>
    <s v="2020"/>
    <n v="8075"/>
    <x v="3"/>
    <s v="Standard Class"/>
    <s v="JM-15250"/>
    <x v="0"/>
    <s v="United States"/>
    <x v="3"/>
    <x v="3"/>
    <n v="77340"/>
    <x v="2"/>
    <s v="OFF-BI-10000343"/>
    <x v="1"/>
    <x v="1"/>
    <s v="Pressboard Covers with Storage Hooks, 9 1/2&quot; x 11&quot;, Light Blue"/>
    <n v="13.747999999999999"/>
    <n v="14"/>
    <n v="0.8"/>
    <n v="-22.684200000000001"/>
  </r>
  <r>
    <x v="0"/>
    <s v="2020"/>
    <n v="8076"/>
    <x v="3"/>
    <s v="Standard Class"/>
    <s v="JM-15250"/>
    <x v="0"/>
    <s v="United States"/>
    <x v="3"/>
    <x v="3"/>
    <n v="77340"/>
    <x v="2"/>
    <s v="OFF-AP-10004708"/>
    <x v="1"/>
    <x v="5"/>
    <s v="Fellowes Superior 10 Outlet Split Surge Protector"/>
    <n v="15.224"/>
    <n v="2"/>
    <n v="0.8"/>
    <n v="-38.821199999999997"/>
  </r>
  <r>
    <x v="1"/>
    <s v="2020"/>
    <n v="1341"/>
    <x v="4"/>
    <s v="First Class"/>
    <s v="AS-10045"/>
    <x v="2"/>
    <s v="United States"/>
    <x v="4"/>
    <x v="4"/>
    <n v="28540"/>
    <x v="3"/>
    <s v="TEC-MA-10002178"/>
    <x v="2"/>
    <x v="6"/>
    <s v="Cisco CP-7937G Unified IP Conference Station Phone"/>
    <n v="695.7"/>
    <n v="2"/>
    <n v="0.5"/>
    <n v="-27.827999999999999"/>
  </r>
  <r>
    <x v="1"/>
    <s v="2020"/>
    <n v="1342"/>
    <x v="4"/>
    <s v="First Class"/>
    <s v="AS-10045"/>
    <x v="2"/>
    <s v="United States"/>
    <x v="4"/>
    <x v="4"/>
    <n v="28540"/>
    <x v="3"/>
    <s v="OFF-BI-10003694"/>
    <x v="1"/>
    <x v="1"/>
    <s v="Avery 3 1/2&quot; Diskette Storage Pages, 10/Pack"/>
    <n v="15.66"/>
    <n v="5"/>
    <n v="0.7"/>
    <n v="-12.528"/>
  </r>
  <r>
    <x v="1"/>
    <s v="2020"/>
    <n v="1343"/>
    <x v="4"/>
    <s v="First Class"/>
    <s v="AS-10045"/>
    <x v="2"/>
    <s v="United States"/>
    <x v="4"/>
    <x v="4"/>
    <n v="28540"/>
    <x v="3"/>
    <s v="OFF-BI-10000474"/>
    <x v="1"/>
    <x v="1"/>
    <s v="Avery Recycled Flexi-View Covers for Binding Systems"/>
    <n v="28.853999999999999"/>
    <n v="6"/>
    <n v="0.7"/>
    <n v="-21.159600000000001"/>
  </r>
  <r>
    <x v="1"/>
    <s v="2020"/>
    <n v="8361"/>
    <x v="5"/>
    <s v="Second Class"/>
    <s v="TS-21655"/>
    <x v="0"/>
    <s v="United States"/>
    <x v="5"/>
    <x v="3"/>
    <n v="79907"/>
    <x v="2"/>
    <s v="OFF-AR-10001955"/>
    <x v="1"/>
    <x v="4"/>
    <s v="Newell 319"/>
    <n v="31.744"/>
    <n v="2"/>
    <n v="0.2"/>
    <n v="3.968"/>
  </r>
  <r>
    <x v="1"/>
    <s v="2020"/>
    <n v="8362"/>
    <x v="5"/>
    <s v="Second Class"/>
    <s v="TS-21655"/>
    <x v="0"/>
    <s v="United States"/>
    <x v="5"/>
    <x v="3"/>
    <n v="79907"/>
    <x v="2"/>
    <s v="OFF-AP-10000027"/>
    <x v="1"/>
    <x v="5"/>
    <s v="Hoover Commercial SteamVac"/>
    <n v="5.4320000000000004"/>
    <n v="2"/>
    <n v="0.8"/>
    <n v="-13.58"/>
  </r>
  <r>
    <x v="1"/>
    <s v="2020"/>
    <n v="8363"/>
    <x v="5"/>
    <s v="Second Class"/>
    <s v="TS-21655"/>
    <x v="0"/>
    <s v="United States"/>
    <x v="5"/>
    <x v="3"/>
    <n v="79907"/>
    <x v="2"/>
    <s v="FUR-TA-10002958"/>
    <x v="0"/>
    <x v="7"/>
    <s v="Bevis Oval Conference Table, Walnut"/>
    <n v="913.43"/>
    <n v="5"/>
    <n v="0.3"/>
    <n v="-169.637"/>
  </r>
  <r>
    <x v="1"/>
    <s v="2020"/>
    <n v="8364"/>
    <x v="5"/>
    <s v="Second Class"/>
    <s v="TS-21655"/>
    <x v="0"/>
    <s v="United States"/>
    <x v="5"/>
    <x v="3"/>
    <n v="79907"/>
    <x v="2"/>
    <s v="OFF-ST-10002615"/>
    <x v="1"/>
    <x v="2"/>
    <s v="Dual Level, Single-Width Filing Carts"/>
    <n v="372.14400000000001"/>
    <n v="3"/>
    <n v="0.2"/>
    <n v="27.910799999999998"/>
  </r>
  <r>
    <x v="1"/>
    <s v="2020"/>
    <n v="9686"/>
    <x v="6"/>
    <s v="Second Class"/>
    <s v="FW-14395"/>
    <x v="2"/>
    <s v="United States"/>
    <x v="1"/>
    <x v="1"/>
    <n v="90032"/>
    <x v="1"/>
    <s v="TEC-AC-10000682"/>
    <x v="2"/>
    <x v="8"/>
    <s v="Kensington K72356US Mouse-in-a-Box USB Desktop Mouse"/>
    <n v="16.59"/>
    <n v="1"/>
    <n v="0"/>
    <n v="5.8064999999999998"/>
  </r>
  <r>
    <x v="2"/>
    <s v="2020"/>
    <n v="5258"/>
    <x v="7"/>
    <s v="Standard Class"/>
    <s v="DL-13315"/>
    <x v="0"/>
    <s v="United States"/>
    <x v="6"/>
    <x v="1"/>
    <n v="91730"/>
    <x v="1"/>
    <s v="OFF-PA-10004735"/>
    <x v="1"/>
    <x v="9"/>
    <s v="Xerox 1905"/>
    <n v="38.880000000000003"/>
    <n v="6"/>
    <n v="0"/>
    <n v="18.662400000000002"/>
  </r>
  <r>
    <x v="2"/>
    <s v="2020"/>
    <n v="9491"/>
    <x v="8"/>
    <s v="Standard Class"/>
    <s v="CM-12385"/>
    <x v="0"/>
    <s v="United States"/>
    <x v="7"/>
    <x v="1"/>
    <n v="94110"/>
    <x v="1"/>
    <s v="OFF-BI-10004584"/>
    <x v="1"/>
    <x v="1"/>
    <s v="GBC ProClick 150 Presentation Binding System"/>
    <n v="2022.2719999999999"/>
    <n v="8"/>
    <n v="0.2"/>
    <n v="682.51679999999999"/>
  </r>
  <r>
    <x v="2"/>
    <s v="2020"/>
    <n v="9492"/>
    <x v="8"/>
    <s v="Standard Class"/>
    <s v="CM-12385"/>
    <x v="0"/>
    <s v="United States"/>
    <x v="7"/>
    <x v="1"/>
    <n v="94110"/>
    <x v="1"/>
    <s v="OFF-AR-10000817"/>
    <x v="1"/>
    <x v="4"/>
    <s v="Manco Dry-Lighter Erasable Highlighter"/>
    <n v="9.1199999999999992"/>
    <n v="3"/>
    <n v="0"/>
    <n v="3.1008"/>
  </r>
  <r>
    <x v="3"/>
    <s v="2020"/>
    <n v="4937"/>
    <x v="9"/>
    <s v="Standard Class"/>
    <s v="DP-13390"/>
    <x v="1"/>
    <s v="United States"/>
    <x v="8"/>
    <x v="5"/>
    <n v="35401"/>
    <x v="3"/>
    <s v="OFF-BI-10004728"/>
    <x v="1"/>
    <x v="1"/>
    <s v="Wilson Jones Turn Tabs Binder Tool for Ring Binders"/>
    <n v="33.74"/>
    <n v="7"/>
    <n v="0"/>
    <n v="15.5204"/>
  </r>
  <r>
    <x v="4"/>
    <s v="2020"/>
    <n v="978"/>
    <x v="10"/>
    <s v="First Class"/>
    <s v="BW-11110"/>
    <x v="2"/>
    <s v="United States"/>
    <x v="9"/>
    <x v="6"/>
    <n v="48205"/>
    <x v="2"/>
    <s v="TEC-MA-10000822"/>
    <x v="2"/>
    <x v="6"/>
    <s v="Lexmark MX611dhe Monochrome Laser Printer"/>
    <n v="3059.982"/>
    <n v="2"/>
    <n v="0.1"/>
    <n v="679.99599999999998"/>
  </r>
  <r>
    <x v="4"/>
    <s v="2020"/>
    <n v="2121"/>
    <x v="11"/>
    <s v="Standard Class"/>
    <s v="TS-21085"/>
    <x v="0"/>
    <s v="United States"/>
    <x v="10"/>
    <x v="7"/>
    <n v="32174"/>
    <x v="3"/>
    <s v="OFF-BI-10000145"/>
    <x v="1"/>
    <x v="1"/>
    <s v="Zipper Ring Binder Pockets"/>
    <n v="2.8079999999999998"/>
    <n v="3"/>
    <n v="0.7"/>
    <n v="-1.9656"/>
  </r>
  <r>
    <x v="4"/>
    <s v="2020"/>
    <n v="7372"/>
    <x v="12"/>
    <s v="Second Class"/>
    <s v="JF-15190"/>
    <x v="0"/>
    <s v="United States"/>
    <x v="11"/>
    <x v="1"/>
    <n v="90805"/>
    <x v="1"/>
    <s v="OFF-ST-10000760"/>
    <x v="1"/>
    <x v="2"/>
    <s v="Eldon Fold 'N Roll Cart System"/>
    <n v="153.78"/>
    <n v="11"/>
    <n v="0"/>
    <n v="44.596200000000003"/>
  </r>
  <r>
    <x v="4"/>
    <s v="2020"/>
    <n v="7373"/>
    <x v="12"/>
    <s v="Second Class"/>
    <s v="JF-15190"/>
    <x v="0"/>
    <s v="United States"/>
    <x v="11"/>
    <x v="1"/>
    <n v="90805"/>
    <x v="1"/>
    <s v="OFF-ST-10002301"/>
    <x v="1"/>
    <x v="2"/>
    <s v="Tennsco Commercial Shelving"/>
    <n v="61.02"/>
    <n v="3"/>
    <n v="0"/>
    <n v="0.61019999999999996"/>
  </r>
  <r>
    <x v="4"/>
    <s v="2020"/>
    <n v="7374"/>
    <x v="12"/>
    <s v="Second Class"/>
    <s v="JF-15190"/>
    <x v="0"/>
    <s v="United States"/>
    <x v="11"/>
    <x v="1"/>
    <n v="90805"/>
    <x v="1"/>
    <s v="OFF-SU-10004884"/>
    <x v="1"/>
    <x v="10"/>
    <s v="Acme Galleria Hot Forged Steel Scissors with Colored Handles"/>
    <n v="110.11"/>
    <n v="7"/>
    <n v="0"/>
    <n v="31.931899999999999"/>
  </r>
  <r>
    <x v="4"/>
    <s v="2020"/>
    <n v="7375"/>
    <x v="12"/>
    <s v="Second Class"/>
    <s v="JF-15190"/>
    <x v="0"/>
    <s v="United States"/>
    <x v="11"/>
    <x v="1"/>
    <n v="90805"/>
    <x v="1"/>
    <s v="OFF-FA-10003112"/>
    <x v="1"/>
    <x v="11"/>
    <s v="Staples"/>
    <n v="7.89"/>
    <n v="1"/>
    <n v="0"/>
    <n v="3.5505"/>
  </r>
  <r>
    <x v="5"/>
    <s v="2020"/>
    <n v="2290"/>
    <x v="13"/>
    <s v="First Class"/>
    <s v="RS-19420"/>
    <x v="2"/>
    <s v="United States"/>
    <x v="12"/>
    <x v="8"/>
    <n v="98115"/>
    <x v="1"/>
    <s v="FUR-TA-10001950"/>
    <x v="0"/>
    <x v="7"/>
    <s v="Balt Solid Wood Round Tables"/>
    <n v="892.98"/>
    <n v="2"/>
    <n v="0"/>
    <n v="80.368200000000002"/>
  </r>
  <r>
    <x v="6"/>
    <s v="2020"/>
    <n v="7221"/>
    <x v="14"/>
    <s v="Standard Class"/>
    <s v="BP-11290"/>
    <x v="0"/>
    <s v="United States"/>
    <x v="13"/>
    <x v="9"/>
    <n v="19140"/>
    <x v="0"/>
    <s v="OFF-BI-10004632"/>
    <x v="1"/>
    <x v="1"/>
    <s v="Ibico Hi-Tech Manual Binding System"/>
    <n v="274.49099999999999"/>
    <n v="3"/>
    <n v="0.7"/>
    <n v="-228.74250000000001"/>
  </r>
  <r>
    <x v="7"/>
    <s v="2020"/>
    <n v="1846"/>
    <x v="15"/>
    <s v="Second Class"/>
    <s v="DA-13450"/>
    <x v="1"/>
    <s v="United States"/>
    <x v="14"/>
    <x v="10"/>
    <n v="20016"/>
    <x v="0"/>
    <s v="OFF-PA-10001804"/>
    <x v="1"/>
    <x v="9"/>
    <s v="Xerox 195"/>
    <n v="40.08"/>
    <n v="6"/>
    <n v="0"/>
    <n v="19.238399999999999"/>
  </r>
  <r>
    <x v="7"/>
    <s v="2020"/>
    <n v="1847"/>
    <x v="15"/>
    <s v="Second Class"/>
    <s v="DA-13450"/>
    <x v="1"/>
    <s v="United States"/>
    <x v="14"/>
    <x v="10"/>
    <n v="20016"/>
    <x v="0"/>
    <s v="FUR-FU-10004973"/>
    <x v="0"/>
    <x v="0"/>
    <s v="Flat Face Poster Frame"/>
    <n v="37.68"/>
    <n v="2"/>
    <n v="0"/>
    <n v="15.8256"/>
  </r>
  <r>
    <x v="7"/>
    <s v="2020"/>
    <n v="5900"/>
    <x v="16"/>
    <s v="Standard Class"/>
    <s v="LS-16945"/>
    <x v="2"/>
    <s v="United States"/>
    <x v="7"/>
    <x v="1"/>
    <n v="94110"/>
    <x v="1"/>
    <s v="OFF-EN-10002621"/>
    <x v="1"/>
    <x v="12"/>
    <s v="Staple envelope"/>
    <n v="9.7799999999999994"/>
    <n v="1"/>
    <n v="0"/>
    <n v="4.8899999999999997"/>
  </r>
  <r>
    <x v="7"/>
    <s v="2020"/>
    <n v="8641"/>
    <x v="17"/>
    <s v="Standard Class"/>
    <s v="DB-13120"/>
    <x v="2"/>
    <s v="United States"/>
    <x v="15"/>
    <x v="3"/>
    <n v="75217"/>
    <x v="2"/>
    <s v="OFF-BI-10000545"/>
    <x v="1"/>
    <x v="1"/>
    <s v="GBC Ibimaster 500 Manual ProClick Binding System"/>
    <n v="760.98"/>
    <n v="5"/>
    <n v="0.8"/>
    <n v="-1141.47"/>
  </r>
  <r>
    <x v="8"/>
    <s v="2020"/>
    <n v="6619"/>
    <x v="18"/>
    <s v="Second Class"/>
    <s v="CP-12085"/>
    <x v="2"/>
    <s v="United States"/>
    <x v="16"/>
    <x v="11"/>
    <n v="65807"/>
    <x v="2"/>
    <s v="OFF-PA-10004983"/>
    <x v="1"/>
    <x v="9"/>
    <s v="Xerox 23"/>
    <n v="32.4"/>
    <n v="5"/>
    <n v="0"/>
    <n v="15.552"/>
  </r>
  <r>
    <x v="8"/>
    <s v="2020"/>
    <n v="6620"/>
    <x v="18"/>
    <s v="Second Class"/>
    <s v="CP-12085"/>
    <x v="2"/>
    <s v="United States"/>
    <x v="16"/>
    <x v="11"/>
    <n v="65807"/>
    <x v="2"/>
    <s v="OFF-AR-10004010"/>
    <x v="1"/>
    <x v="4"/>
    <s v="Hunt Boston Vacuum Mount KS Pencil Sharpener"/>
    <n v="209.94"/>
    <n v="6"/>
    <n v="0"/>
    <n v="54.584400000000002"/>
  </r>
  <r>
    <x v="8"/>
    <s v="2020"/>
    <n v="6621"/>
    <x v="18"/>
    <s v="Second Class"/>
    <s v="CP-12085"/>
    <x v="2"/>
    <s v="United States"/>
    <x v="16"/>
    <x v="11"/>
    <n v="65807"/>
    <x v="2"/>
    <s v="OFF-SU-10002881"/>
    <x v="1"/>
    <x v="10"/>
    <s v="Martin Yale Chadless Opener Electric Letter Opener"/>
    <n v="4164.05"/>
    <n v="5"/>
    <n v="0"/>
    <n v="83.281000000000006"/>
  </r>
  <r>
    <x v="8"/>
    <s v="2020"/>
    <n v="6622"/>
    <x v="18"/>
    <s v="Second Class"/>
    <s v="CP-12085"/>
    <x v="2"/>
    <s v="United States"/>
    <x v="16"/>
    <x v="11"/>
    <n v="65807"/>
    <x v="2"/>
    <s v="FUR-BO-10001608"/>
    <x v="0"/>
    <x v="13"/>
    <s v="Hon Metal Bookcases, Black"/>
    <n v="212.94"/>
    <n v="3"/>
    <n v="0"/>
    <n v="53.234999999999999"/>
  </r>
  <r>
    <x v="9"/>
    <s v="2020"/>
    <n v="1183"/>
    <x v="19"/>
    <s v="First Class"/>
    <s v="RB-19570"/>
    <x v="0"/>
    <s v="United States"/>
    <x v="4"/>
    <x v="4"/>
    <n v="28540"/>
    <x v="3"/>
    <s v="OFF-EN-10002504"/>
    <x v="1"/>
    <x v="12"/>
    <s v="Tyvek  Top-Opening Peel &amp; Seel Envelopes, Plain White"/>
    <n v="21.744"/>
    <n v="1"/>
    <n v="0.2"/>
    <n v="7.3385999999999996"/>
  </r>
  <r>
    <x v="9"/>
    <s v="2020"/>
    <n v="1184"/>
    <x v="19"/>
    <s v="First Class"/>
    <s v="RB-19570"/>
    <x v="0"/>
    <s v="United States"/>
    <x v="4"/>
    <x v="4"/>
    <n v="28540"/>
    <x v="3"/>
    <s v="TEC-PH-10003655"/>
    <x v="2"/>
    <x v="14"/>
    <s v="Sannysis Cute Owl Design Soft Skin Case Cover for Samsung Galaxy S4"/>
    <n v="7.92"/>
    <n v="5"/>
    <n v="0.2"/>
    <n v="0.69299999999999995"/>
  </r>
  <r>
    <x v="9"/>
    <s v="2020"/>
    <n v="4165"/>
    <x v="20"/>
    <s v="First Class"/>
    <s v="TP-21565"/>
    <x v="2"/>
    <s v="United States"/>
    <x v="17"/>
    <x v="12"/>
    <n v="80013"/>
    <x v="1"/>
    <s v="TEC-AC-10003027"/>
    <x v="2"/>
    <x v="8"/>
    <s v="Imation 8GB Mini TravelDrive USB 2.0 Flash Drive"/>
    <n v="169.06399999999999"/>
    <n v="7"/>
    <n v="0.2"/>
    <n v="-14.793100000000001"/>
  </r>
  <r>
    <x v="9"/>
    <s v="2020"/>
    <n v="4166"/>
    <x v="20"/>
    <s v="First Class"/>
    <s v="TP-21565"/>
    <x v="2"/>
    <s v="United States"/>
    <x v="17"/>
    <x v="12"/>
    <n v="80013"/>
    <x v="1"/>
    <s v="OFF-ST-10003638"/>
    <x v="1"/>
    <x v="2"/>
    <s v="Mobile Personal File Cube"/>
    <n v="168.624"/>
    <n v="9"/>
    <n v="0.2"/>
    <n v="14.7546"/>
  </r>
  <r>
    <x v="9"/>
    <s v="2020"/>
    <n v="4910"/>
    <x v="21"/>
    <s v="Standard Class"/>
    <s v="BH-11710"/>
    <x v="0"/>
    <s v="United States"/>
    <x v="18"/>
    <x v="13"/>
    <n v="37604"/>
    <x v="3"/>
    <s v="OFF-EN-10001219"/>
    <x v="1"/>
    <x v="12"/>
    <s v="#10- 4 1/8&quot; x 9 1/2&quot; Security-Tint Envelopes"/>
    <n v="18.335999999999999"/>
    <n v="3"/>
    <n v="0.2"/>
    <n v="6.6467999999999998"/>
  </r>
  <r>
    <x v="9"/>
    <s v="2020"/>
    <n v="4911"/>
    <x v="21"/>
    <s v="Standard Class"/>
    <s v="BH-11710"/>
    <x v="0"/>
    <s v="United States"/>
    <x v="18"/>
    <x v="13"/>
    <n v="37604"/>
    <x v="3"/>
    <s v="OFF-PA-10000019"/>
    <x v="1"/>
    <x v="9"/>
    <s v="Xerox 1931"/>
    <n v="36.287999999999997"/>
    <n v="7"/>
    <n v="0.2"/>
    <n v="12.700799999999999"/>
  </r>
  <r>
    <x v="9"/>
    <s v="2020"/>
    <n v="4912"/>
    <x v="21"/>
    <s v="Standard Class"/>
    <s v="BH-11710"/>
    <x v="0"/>
    <s v="United States"/>
    <x v="18"/>
    <x v="13"/>
    <n v="37604"/>
    <x v="3"/>
    <s v="TEC-PH-10001924"/>
    <x v="2"/>
    <x v="14"/>
    <s v="iHome FM Clock Radio with Lightning Dock"/>
    <n v="111.98399999999999"/>
    <n v="2"/>
    <n v="0.2"/>
    <n v="6.9989999999999997"/>
  </r>
  <r>
    <x v="9"/>
    <s v="2020"/>
    <n v="4913"/>
    <x v="21"/>
    <s v="Standard Class"/>
    <s v="BH-11710"/>
    <x v="0"/>
    <s v="United States"/>
    <x v="18"/>
    <x v="13"/>
    <n v="37604"/>
    <x v="3"/>
    <s v="OFF-BI-10002003"/>
    <x v="1"/>
    <x v="1"/>
    <s v="Ibico Presentation Index for Binding Systems"/>
    <n v="5.97"/>
    <n v="5"/>
    <n v="0.7"/>
    <n v="-4.577"/>
  </r>
  <r>
    <x v="9"/>
    <s v="2020"/>
    <n v="4914"/>
    <x v="21"/>
    <s v="Standard Class"/>
    <s v="BH-11710"/>
    <x v="0"/>
    <s v="United States"/>
    <x v="18"/>
    <x v="13"/>
    <n v="37604"/>
    <x v="3"/>
    <s v="OFF-BI-10003727"/>
    <x v="1"/>
    <x v="1"/>
    <s v="Avery Durable Slant Ring Binders With Label Holder"/>
    <n v="2.508"/>
    <n v="2"/>
    <n v="0.7"/>
    <n v="-1.8391999999999999"/>
  </r>
  <r>
    <x v="9"/>
    <s v="2020"/>
    <n v="6980"/>
    <x v="22"/>
    <s v="Standard Class"/>
    <s v="SO-20335"/>
    <x v="0"/>
    <s v="United States"/>
    <x v="1"/>
    <x v="1"/>
    <n v="90036"/>
    <x v="1"/>
    <s v="OFF-PA-10000483"/>
    <x v="1"/>
    <x v="9"/>
    <s v="Xerox 19"/>
    <n v="154.9"/>
    <n v="5"/>
    <n v="0"/>
    <n v="69.704999999999998"/>
  </r>
  <r>
    <x v="9"/>
    <s v="2020"/>
    <n v="9859"/>
    <x v="23"/>
    <s v="Standard Class"/>
    <s v="HR-14770"/>
    <x v="1"/>
    <s v="United States"/>
    <x v="19"/>
    <x v="14"/>
    <n v="47374"/>
    <x v="2"/>
    <s v="OFF-ST-10001590"/>
    <x v="1"/>
    <x v="2"/>
    <s v="Tenex Personal Project File with Scoop Front Design, Black"/>
    <n v="67.400000000000006"/>
    <n v="5"/>
    <n v="0"/>
    <n v="17.524000000000001"/>
  </r>
  <r>
    <x v="9"/>
    <s v="2020"/>
    <n v="9860"/>
    <x v="23"/>
    <s v="Standard Class"/>
    <s v="HR-14770"/>
    <x v="1"/>
    <s v="United States"/>
    <x v="19"/>
    <x v="14"/>
    <n v="47374"/>
    <x v="2"/>
    <s v="OFF-FA-10003472"/>
    <x v="1"/>
    <x v="11"/>
    <s v="Bagged Rubber Bands"/>
    <n v="2.52"/>
    <n v="2"/>
    <n v="0"/>
    <n v="0.1008"/>
  </r>
  <r>
    <x v="9"/>
    <s v="2020"/>
    <n v="9861"/>
    <x v="23"/>
    <s v="Standard Class"/>
    <s v="HR-14770"/>
    <x v="1"/>
    <s v="United States"/>
    <x v="19"/>
    <x v="14"/>
    <n v="47374"/>
    <x v="2"/>
    <s v="TEC-PH-10000169"/>
    <x v="2"/>
    <x v="14"/>
    <s v="ARKON Windshield Dashboard Air Vent Car Mount Holder"/>
    <n v="67.8"/>
    <n v="4"/>
    <n v="0"/>
    <n v="1.3560000000000001"/>
  </r>
  <r>
    <x v="9"/>
    <s v="2020"/>
    <n v="9862"/>
    <x v="23"/>
    <s v="Standard Class"/>
    <s v="HR-14770"/>
    <x v="1"/>
    <s v="United States"/>
    <x v="19"/>
    <x v="14"/>
    <n v="47374"/>
    <x v="2"/>
    <s v="OFF-ST-10002562"/>
    <x v="1"/>
    <x v="2"/>
    <s v="Staple magnet"/>
    <n v="18.760000000000002"/>
    <n v="2"/>
    <n v="0"/>
    <n v="5.2527999999999997"/>
  </r>
  <r>
    <x v="9"/>
    <s v="2020"/>
    <n v="9863"/>
    <x v="23"/>
    <s v="Standard Class"/>
    <s v="HR-14770"/>
    <x v="1"/>
    <s v="United States"/>
    <x v="19"/>
    <x v="14"/>
    <n v="47374"/>
    <x v="2"/>
    <s v="TEC-AC-10001445"/>
    <x v="2"/>
    <x v="8"/>
    <s v="Imation USB 2.0 Swivel Flash Drive USB flash drive - 4 GB - Pink"/>
    <n v="12.12"/>
    <n v="4"/>
    <n v="0"/>
    <n v="2.5451999999999999"/>
  </r>
  <r>
    <x v="9"/>
    <s v="2020"/>
    <n v="9864"/>
    <x v="23"/>
    <s v="Standard Class"/>
    <s v="HR-14770"/>
    <x v="1"/>
    <s v="United States"/>
    <x v="19"/>
    <x v="14"/>
    <n v="47374"/>
    <x v="2"/>
    <s v="OFF-PA-10004156"/>
    <x v="1"/>
    <x v="9"/>
    <s v="Xerox 188"/>
    <n v="11.34"/>
    <n v="1"/>
    <n v="0"/>
    <n v="5.5566000000000004"/>
  </r>
  <r>
    <x v="9"/>
    <s v="2020"/>
    <n v="9865"/>
    <x v="23"/>
    <s v="Standard Class"/>
    <s v="HR-14770"/>
    <x v="1"/>
    <s v="United States"/>
    <x v="19"/>
    <x v="14"/>
    <n v="47374"/>
    <x v="2"/>
    <s v="TEC-AC-10004469"/>
    <x v="2"/>
    <x v="8"/>
    <s v="Microsoft Sculpt Comfort Mouse"/>
    <n v="159.80000000000001"/>
    <n v="4"/>
    <n v="0"/>
    <n v="70.311999999999998"/>
  </r>
  <r>
    <x v="9"/>
    <s v="2020"/>
    <n v="9866"/>
    <x v="23"/>
    <s v="Standard Class"/>
    <s v="HR-14770"/>
    <x v="1"/>
    <s v="United States"/>
    <x v="19"/>
    <x v="14"/>
    <n v="47374"/>
    <x v="2"/>
    <s v="FUR-FU-10001037"/>
    <x v="0"/>
    <x v="0"/>
    <s v="DAX Charcoal/Nickel-Tone Document Frame, 5 x 7"/>
    <n v="18.96"/>
    <n v="2"/>
    <n v="0"/>
    <n v="8.532"/>
  </r>
  <r>
    <x v="10"/>
    <s v="2020"/>
    <n v="2767"/>
    <x v="24"/>
    <s v="First Class"/>
    <s v="RW-19690"/>
    <x v="0"/>
    <s v="United States"/>
    <x v="13"/>
    <x v="9"/>
    <n v="19134"/>
    <x v="0"/>
    <s v="OFF-AP-10000159"/>
    <x v="1"/>
    <x v="5"/>
    <s v="Belkin F9M820V08 8 Outlet Surge"/>
    <n v="34.384"/>
    <n v="1"/>
    <n v="0.2"/>
    <n v="3.8681999999999999"/>
  </r>
  <r>
    <x v="10"/>
    <s v="2020"/>
    <n v="2768"/>
    <x v="24"/>
    <s v="First Class"/>
    <s v="RW-19690"/>
    <x v="0"/>
    <s v="United States"/>
    <x v="13"/>
    <x v="9"/>
    <n v="19134"/>
    <x v="0"/>
    <s v="OFF-AP-10002945"/>
    <x v="1"/>
    <x v="5"/>
    <s v="Honeywell Enviracaire Portable HEPA Air Cleaner for 17' x 22' Room"/>
    <n v="1924.16"/>
    <n v="8"/>
    <n v="0.2"/>
    <n v="312.67599999999999"/>
  </r>
  <r>
    <x v="10"/>
    <s v="2020"/>
    <n v="3954"/>
    <x v="25"/>
    <s v="Standard Class"/>
    <s v="SC-20095"/>
    <x v="0"/>
    <s v="United States"/>
    <x v="20"/>
    <x v="15"/>
    <n v="2169"/>
    <x v="0"/>
    <s v="OFF-PA-10004675"/>
    <x v="1"/>
    <x v="9"/>
    <s v="Telephone Message Books with Fax/Mobile Section, 5 1/2&quot; x 3 3/16&quot;"/>
    <n v="12.7"/>
    <n v="2"/>
    <n v="0"/>
    <n v="5.8419999999999996"/>
  </r>
  <r>
    <x v="10"/>
    <s v="2020"/>
    <n v="5068"/>
    <x v="26"/>
    <s v="Standard Class"/>
    <s v="TT-21460"/>
    <x v="1"/>
    <s v="United States"/>
    <x v="1"/>
    <x v="1"/>
    <n v="90008"/>
    <x v="1"/>
    <s v="OFF-AR-10003504"/>
    <x v="1"/>
    <x v="4"/>
    <s v="Newell 347"/>
    <n v="21.4"/>
    <n v="5"/>
    <n v="0"/>
    <n v="6.2060000000000004"/>
  </r>
  <r>
    <x v="10"/>
    <s v="2020"/>
    <n v="6384"/>
    <x v="27"/>
    <s v="First Class"/>
    <s v="TB-21250"/>
    <x v="0"/>
    <s v="United States"/>
    <x v="21"/>
    <x v="3"/>
    <n v="78745"/>
    <x v="2"/>
    <s v="OFF-BI-10001597"/>
    <x v="1"/>
    <x v="1"/>
    <s v="Wilson Jones Ledger-Size, Piano-Hinge Binder, 2&quot;, Blue"/>
    <n v="32.783999999999999"/>
    <n v="4"/>
    <n v="0.8"/>
    <n v="-52.4544"/>
  </r>
  <r>
    <x v="10"/>
    <s v="2020"/>
    <n v="6385"/>
    <x v="27"/>
    <s v="First Class"/>
    <s v="TB-21250"/>
    <x v="0"/>
    <s v="United States"/>
    <x v="21"/>
    <x v="3"/>
    <n v="78745"/>
    <x v="2"/>
    <s v="TEC-AC-10003628"/>
    <x v="2"/>
    <x v="8"/>
    <s v="Logitech 910-002974 M325 Wireless Mouse for Web Scrolling"/>
    <n v="47.984000000000002"/>
    <n v="2"/>
    <n v="0.2"/>
    <n v="14.395200000000001"/>
  </r>
  <r>
    <x v="10"/>
    <s v="2020"/>
    <n v="6386"/>
    <x v="27"/>
    <s v="First Class"/>
    <s v="TB-21250"/>
    <x v="0"/>
    <s v="United States"/>
    <x v="21"/>
    <x v="3"/>
    <n v="78745"/>
    <x v="2"/>
    <s v="TEC-AC-10002331"/>
    <x v="2"/>
    <x v="8"/>
    <s v="Maxell 74 Minute CDR, 10/Pack"/>
    <n v="62.591999999999999"/>
    <n v="8"/>
    <n v="0.2"/>
    <n v="13.300800000000001"/>
  </r>
  <r>
    <x v="10"/>
    <s v="2020"/>
    <n v="6387"/>
    <x v="27"/>
    <s v="First Class"/>
    <s v="TB-21250"/>
    <x v="0"/>
    <s v="United States"/>
    <x v="21"/>
    <x v="3"/>
    <n v="78745"/>
    <x v="2"/>
    <s v="OFF-BI-10001098"/>
    <x v="1"/>
    <x v="1"/>
    <s v="Acco D-Ring Binder w/DublLock"/>
    <n v="4.2759999999999998"/>
    <n v="1"/>
    <n v="0.8"/>
    <n v="-6.6277999999999997"/>
  </r>
  <r>
    <x v="11"/>
    <s v="2020"/>
    <n v="5272"/>
    <x v="28"/>
    <s v="Same Day"/>
    <s v="JO-15145"/>
    <x v="2"/>
    <s v="United States"/>
    <x v="1"/>
    <x v="1"/>
    <n v="90008"/>
    <x v="1"/>
    <s v="FUR-FU-10001487"/>
    <x v="0"/>
    <x v="0"/>
    <s v="Eldon Expressions Wood and Plastic Desk Accessories, Cherry Wood"/>
    <n v="27.92"/>
    <n v="4"/>
    <n v="0"/>
    <n v="8.0968"/>
  </r>
  <r>
    <x v="11"/>
    <s v="2020"/>
    <n v="5273"/>
    <x v="28"/>
    <s v="Same Day"/>
    <s v="JO-15145"/>
    <x v="2"/>
    <s v="United States"/>
    <x v="1"/>
    <x v="1"/>
    <n v="90008"/>
    <x v="1"/>
    <s v="FUR-TA-10001520"/>
    <x v="0"/>
    <x v="7"/>
    <s v="Lesro Sheffield Collection Coffee Table, End Table, Center Table, Corner Table"/>
    <n v="399.67200000000003"/>
    <n v="7"/>
    <n v="0.2"/>
    <n v="-14.9877"/>
  </r>
  <r>
    <x v="11"/>
    <s v="2020"/>
    <n v="6521"/>
    <x v="29"/>
    <s v="Second Class"/>
    <s v="AR-10540"/>
    <x v="0"/>
    <s v="United States"/>
    <x v="22"/>
    <x v="6"/>
    <n v="49201"/>
    <x v="2"/>
    <s v="OFF-BI-10004995"/>
    <x v="1"/>
    <x v="1"/>
    <s v="GBC DocuBind P400 Electric Binding System"/>
    <n v="5443.96"/>
    <n v="4"/>
    <n v="0"/>
    <n v="2504.2215999999999"/>
  </r>
  <r>
    <x v="11"/>
    <s v="2020"/>
    <n v="6522"/>
    <x v="29"/>
    <s v="Second Class"/>
    <s v="AR-10540"/>
    <x v="0"/>
    <s v="United States"/>
    <x v="22"/>
    <x v="6"/>
    <n v="49201"/>
    <x v="2"/>
    <s v="FUR-CH-10004626"/>
    <x v="0"/>
    <x v="3"/>
    <s v="Office Star Flex Back Scooter Chair with Aluminum Finish Frame"/>
    <n v="302.67"/>
    <n v="3"/>
    <n v="0"/>
    <n v="72.640799999999999"/>
  </r>
  <r>
    <x v="11"/>
    <s v="2020"/>
    <n v="6523"/>
    <x v="29"/>
    <s v="Second Class"/>
    <s v="AR-10540"/>
    <x v="0"/>
    <s v="United States"/>
    <x v="22"/>
    <x v="6"/>
    <n v="49201"/>
    <x v="2"/>
    <s v="OFF-PA-10001260"/>
    <x v="1"/>
    <x v="9"/>
    <s v="TOPS Money Receipt Book, Consecutively Numbered in Red,"/>
    <n v="56.07"/>
    <n v="7"/>
    <n v="0"/>
    <n v="25.2315"/>
  </r>
  <r>
    <x v="12"/>
    <s v="2020"/>
    <n v="1885"/>
    <x v="30"/>
    <s v="Second Class"/>
    <s v="DL-12865"/>
    <x v="0"/>
    <s v="United States"/>
    <x v="23"/>
    <x v="3"/>
    <n v="76248"/>
    <x v="2"/>
    <s v="OFF-LA-10003714"/>
    <x v="1"/>
    <x v="15"/>
    <s v="Avery 510"/>
    <n v="6"/>
    <n v="2"/>
    <n v="0.2"/>
    <n v="2.1"/>
  </r>
  <r>
    <x v="12"/>
    <s v="2020"/>
    <n v="9116"/>
    <x v="31"/>
    <s v="Second Class"/>
    <s v="NS-18505"/>
    <x v="0"/>
    <s v="United States"/>
    <x v="13"/>
    <x v="9"/>
    <n v="19140"/>
    <x v="0"/>
    <s v="TEC-PH-10001817"/>
    <x v="2"/>
    <x v="14"/>
    <s v="Wilson Electronics DB Pro Signal Booster"/>
    <n v="429.6"/>
    <n v="2"/>
    <n v="0.4"/>
    <n v="-93.08"/>
  </r>
  <r>
    <x v="12"/>
    <s v="2020"/>
    <n v="9117"/>
    <x v="31"/>
    <s v="Second Class"/>
    <s v="NS-18505"/>
    <x v="0"/>
    <s v="United States"/>
    <x v="13"/>
    <x v="9"/>
    <n v="19140"/>
    <x v="0"/>
    <s v="FUR-FU-10002759"/>
    <x v="0"/>
    <x v="0"/>
    <s v="12-1/2 Diameter Round Wall Clock"/>
    <n v="31.968"/>
    <n v="2"/>
    <n v="0.2"/>
    <n v="6.3936000000000002"/>
  </r>
  <r>
    <x v="12"/>
    <s v="2020"/>
    <n v="9118"/>
    <x v="31"/>
    <s v="Second Class"/>
    <s v="NS-18505"/>
    <x v="0"/>
    <s v="United States"/>
    <x v="13"/>
    <x v="9"/>
    <n v="19140"/>
    <x v="0"/>
    <s v="FUR-CH-10000309"/>
    <x v="0"/>
    <x v="3"/>
    <s v="Global Comet Stacking Arm Chair"/>
    <n v="887.27099999999996"/>
    <n v="3"/>
    <n v="0.3"/>
    <n v="-63.3765"/>
  </r>
  <r>
    <x v="12"/>
    <s v="2020"/>
    <n v="9119"/>
    <x v="31"/>
    <s v="Second Class"/>
    <s v="NS-18505"/>
    <x v="0"/>
    <s v="United States"/>
    <x v="13"/>
    <x v="9"/>
    <n v="19140"/>
    <x v="0"/>
    <s v="OFF-PA-10003673"/>
    <x v="1"/>
    <x v="9"/>
    <s v="Strathmore Photo Mount Cards"/>
    <n v="21.696000000000002"/>
    <n v="4"/>
    <n v="0.2"/>
    <n v="7.0511999999999997"/>
  </r>
  <r>
    <x v="12"/>
    <s v="2020"/>
    <n v="9387"/>
    <x v="32"/>
    <s v="Standard Class"/>
    <s v="RM-19375"/>
    <x v="0"/>
    <s v="United States"/>
    <x v="24"/>
    <x v="16"/>
    <n v="5408"/>
    <x v="0"/>
    <s v="OFF-PA-10000157"/>
    <x v="1"/>
    <x v="9"/>
    <s v="Xerox 191"/>
    <n v="79.92"/>
    <n v="4"/>
    <n v="0"/>
    <n v="37.562399999999997"/>
  </r>
  <r>
    <x v="12"/>
    <s v="2020"/>
    <n v="9388"/>
    <x v="32"/>
    <s v="Standard Class"/>
    <s v="RM-19375"/>
    <x v="0"/>
    <s v="United States"/>
    <x v="24"/>
    <x v="16"/>
    <n v="5408"/>
    <x v="0"/>
    <s v="OFF-PA-10001970"/>
    <x v="1"/>
    <x v="9"/>
    <s v="Xerox 1881"/>
    <n v="12.28"/>
    <n v="1"/>
    <n v="0"/>
    <n v="5.7716000000000003"/>
  </r>
  <r>
    <x v="12"/>
    <s v="2020"/>
    <n v="9389"/>
    <x v="32"/>
    <s v="Standard Class"/>
    <s v="RM-19375"/>
    <x v="0"/>
    <s v="United States"/>
    <x v="24"/>
    <x v="16"/>
    <n v="5408"/>
    <x v="0"/>
    <s v="OFF-AP-10000828"/>
    <x v="1"/>
    <x v="5"/>
    <s v="Avanti 4.4 Cu. Ft. Refrigerator"/>
    <n v="542.94000000000005"/>
    <n v="3"/>
    <n v="0"/>
    <n v="152.0232"/>
  </r>
  <r>
    <x v="12"/>
    <s v="2020"/>
    <n v="9390"/>
    <x v="32"/>
    <s v="Standard Class"/>
    <s v="RM-19375"/>
    <x v="0"/>
    <s v="United States"/>
    <x v="24"/>
    <x v="16"/>
    <n v="5408"/>
    <x v="0"/>
    <s v="OFF-EN-10001509"/>
    <x v="1"/>
    <x v="12"/>
    <s v="Poly String Tie Envelopes"/>
    <n v="2.04"/>
    <n v="1"/>
    <n v="0"/>
    <n v="0.95879999999999999"/>
  </r>
  <r>
    <x v="13"/>
    <s v="2020"/>
    <n v="440"/>
    <x v="33"/>
    <s v="Second Class"/>
    <s v="CV-12805"/>
    <x v="2"/>
    <s v="United States"/>
    <x v="25"/>
    <x v="17"/>
    <n v="10024"/>
    <x v="0"/>
    <s v="FUR-CH-10003396"/>
    <x v="0"/>
    <x v="3"/>
    <s v="Global Deluxe Steno Chair"/>
    <n v="207.846"/>
    <n v="3"/>
    <n v="0.1"/>
    <n v="2.3094000000000001"/>
  </r>
  <r>
    <x v="13"/>
    <s v="2020"/>
    <n v="1659"/>
    <x v="34"/>
    <s v="Standard Class"/>
    <s v="TH-21100"/>
    <x v="0"/>
    <s v="United States"/>
    <x v="1"/>
    <x v="1"/>
    <n v="90045"/>
    <x v="1"/>
    <s v="TEC-PH-10004922"/>
    <x v="2"/>
    <x v="14"/>
    <s v="RCA Visys Integrated PBX 8-Line Router"/>
    <n v="160.77600000000001"/>
    <n v="3"/>
    <n v="0.2"/>
    <n v="10.048500000000001"/>
  </r>
  <r>
    <x v="13"/>
    <s v="2020"/>
    <n v="2408"/>
    <x v="35"/>
    <s v="Standard Class"/>
    <s v="TM-21010"/>
    <x v="0"/>
    <s v="United States"/>
    <x v="7"/>
    <x v="1"/>
    <n v="94122"/>
    <x v="1"/>
    <s v="OFF-AR-10003631"/>
    <x v="1"/>
    <x v="4"/>
    <s v="Staples in misc. colors"/>
    <n v="24.2"/>
    <n v="5"/>
    <n v="0"/>
    <n v="7.9859999999999998"/>
  </r>
  <r>
    <x v="13"/>
    <s v="2020"/>
    <n v="2409"/>
    <x v="35"/>
    <s v="Standard Class"/>
    <s v="TM-21010"/>
    <x v="0"/>
    <s v="United States"/>
    <x v="7"/>
    <x v="1"/>
    <n v="94122"/>
    <x v="1"/>
    <s v="TEC-PH-10003072"/>
    <x v="2"/>
    <x v="14"/>
    <s v="Panasonic KX-TG9541B DECT 6.0 Digital 2-Line Expandable Cordless Phone With Digital Answering System"/>
    <n v="359.976"/>
    <n v="3"/>
    <n v="0.2"/>
    <n v="130.4913"/>
  </r>
  <r>
    <x v="13"/>
    <s v="2020"/>
    <n v="5425"/>
    <x v="36"/>
    <s v="Standard Class"/>
    <s v="JF-15490"/>
    <x v="0"/>
    <s v="United States"/>
    <x v="26"/>
    <x v="18"/>
    <n v="6708"/>
    <x v="0"/>
    <s v="OFF-AR-10001545"/>
    <x v="1"/>
    <x v="4"/>
    <s v="Newell 326"/>
    <n v="3.52"/>
    <n v="2"/>
    <n v="0"/>
    <n v="1.0207999999999999"/>
  </r>
  <r>
    <x v="13"/>
    <s v="2020"/>
    <n v="7408"/>
    <x v="37"/>
    <s v="First Class"/>
    <s v="ML-17410"/>
    <x v="0"/>
    <s v="United States"/>
    <x v="27"/>
    <x v="19"/>
    <n v="60653"/>
    <x v="2"/>
    <s v="OFF-LA-10001613"/>
    <x v="1"/>
    <x v="15"/>
    <s v="Avery File Folder Labels"/>
    <n v="11.52"/>
    <n v="5"/>
    <n v="0.2"/>
    <n v="4.1760000000000002"/>
  </r>
  <r>
    <x v="14"/>
    <s v="2020"/>
    <n v="733"/>
    <x v="38"/>
    <s v="Standard Class"/>
    <s v="DS-13030"/>
    <x v="1"/>
    <s v="United States"/>
    <x v="12"/>
    <x v="8"/>
    <n v="98115"/>
    <x v="1"/>
    <s v="OFF-ST-10000736"/>
    <x v="1"/>
    <x v="2"/>
    <s v="Carina Double Wide Media Storage Towers in Natural &amp; Black"/>
    <n v="242.94"/>
    <n v="3"/>
    <n v="0"/>
    <n v="9.7175999999999991"/>
  </r>
  <r>
    <x v="14"/>
    <s v="2020"/>
    <n v="734"/>
    <x v="38"/>
    <s v="Standard Class"/>
    <s v="DS-13030"/>
    <x v="1"/>
    <s v="United States"/>
    <x v="12"/>
    <x v="8"/>
    <n v="98115"/>
    <x v="1"/>
    <s v="TEC-AC-10003610"/>
    <x v="2"/>
    <x v="8"/>
    <s v="Logitech Illuminated - Keyboard"/>
    <n v="179.97"/>
    <n v="3"/>
    <n v="0"/>
    <n v="86.385599999999997"/>
  </r>
  <r>
    <x v="14"/>
    <s v="2020"/>
    <n v="735"/>
    <x v="38"/>
    <s v="Standard Class"/>
    <s v="DS-13030"/>
    <x v="1"/>
    <s v="United States"/>
    <x v="12"/>
    <x v="8"/>
    <n v="98115"/>
    <x v="1"/>
    <s v="OFF-BI-10003982"/>
    <x v="1"/>
    <x v="1"/>
    <s v="Wilson Jones Century Plastic Molded Ring Binders"/>
    <n v="99.695999999999998"/>
    <n v="6"/>
    <n v="0.2"/>
    <n v="33.647399999999998"/>
  </r>
  <r>
    <x v="14"/>
    <s v="2020"/>
    <n v="736"/>
    <x v="38"/>
    <s v="Standard Class"/>
    <s v="DS-13030"/>
    <x v="1"/>
    <s v="United States"/>
    <x v="12"/>
    <x v="8"/>
    <n v="98115"/>
    <x v="1"/>
    <s v="OFF-BI-10003291"/>
    <x v="1"/>
    <x v="1"/>
    <s v="Wilson Jones Leather-Like Binders with DublLock Round Rings"/>
    <n v="27.936"/>
    <n v="4"/>
    <n v="0.2"/>
    <n v="9.4283999999999999"/>
  </r>
  <r>
    <x v="14"/>
    <s v="2020"/>
    <n v="737"/>
    <x v="38"/>
    <s v="Standard Class"/>
    <s v="DS-13030"/>
    <x v="1"/>
    <s v="United States"/>
    <x v="12"/>
    <x v="8"/>
    <n v="98115"/>
    <x v="1"/>
    <s v="FUR-BO-10001619"/>
    <x v="0"/>
    <x v="13"/>
    <s v="O'Sullivan Cherrywood Estates Traditional Bookcase"/>
    <n v="84.98"/>
    <n v="1"/>
    <n v="0"/>
    <n v="18.695599999999999"/>
  </r>
  <r>
    <x v="14"/>
    <s v="2020"/>
    <n v="738"/>
    <x v="38"/>
    <s v="Standard Class"/>
    <s v="DS-13030"/>
    <x v="1"/>
    <s v="United States"/>
    <x v="12"/>
    <x v="8"/>
    <n v="98115"/>
    <x v="1"/>
    <s v="OFF-BI-10000138"/>
    <x v="1"/>
    <x v="1"/>
    <s v="Acco Translucent Poly Ring Binders"/>
    <n v="18.72"/>
    <n v="5"/>
    <n v="0.2"/>
    <n v="6.5519999999999996"/>
  </r>
  <r>
    <x v="14"/>
    <s v="2020"/>
    <n v="1096"/>
    <x v="39"/>
    <s v="Standard Class"/>
    <s v="PS-19045"/>
    <x v="1"/>
    <s v="United States"/>
    <x v="28"/>
    <x v="4"/>
    <n v="28205"/>
    <x v="3"/>
    <s v="OFF-ST-10004340"/>
    <x v="1"/>
    <x v="2"/>
    <s v="Fellowes Mobile File Cart, Black"/>
    <n v="348.20800000000003"/>
    <n v="7"/>
    <n v="0.2"/>
    <n v="30.4682"/>
  </r>
  <r>
    <x v="14"/>
    <s v="2020"/>
    <n v="1097"/>
    <x v="39"/>
    <s v="Standard Class"/>
    <s v="PS-19045"/>
    <x v="1"/>
    <s v="United States"/>
    <x v="28"/>
    <x v="4"/>
    <n v="28205"/>
    <x v="3"/>
    <s v="OFF-BI-10004001"/>
    <x v="1"/>
    <x v="1"/>
    <s v="GBC Recycled VeloBinder Covers"/>
    <n v="35.783999999999999"/>
    <n v="7"/>
    <n v="0.7"/>
    <n v="-28.627199999999998"/>
  </r>
  <r>
    <x v="14"/>
    <s v="2020"/>
    <n v="2680"/>
    <x v="40"/>
    <s v="Standard Class"/>
    <s v="MH-18115"/>
    <x v="1"/>
    <s v="United States"/>
    <x v="22"/>
    <x v="6"/>
    <n v="49201"/>
    <x v="2"/>
    <s v="OFF-BI-10000546"/>
    <x v="1"/>
    <x v="1"/>
    <s v="Avery Durable Binders"/>
    <n v="14.4"/>
    <n v="5"/>
    <n v="0"/>
    <n v="7.056"/>
  </r>
  <r>
    <x v="14"/>
    <s v="2020"/>
    <n v="2681"/>
    <x v="40"/>
    <s v="Standard Class"/>
    <s v="MH-18115"/>
    <x v="1"/>
    <s v="United States"/>
    <x v="22"/>
    <x v="6"/>
    <n v="49201"/>
    <x v="2"/>
    <s v="TEC-AC-10002049"/>
    <x v="2"/>
    <x v="8"/>
    <s v="Logitech G19 Programmable Gaming Keyboard"/>
    <n v="619.95000000000005"/>
    <n v="5"/>
    <n v="0"/>
    <n v="111.59099999999999"/>
  </r>
  <r>
    <x v="14"/>
    <s v="2020"/>
    <n v="2682"/>
    <x v="40"/>
    <s v="Standard Class"/>
    <s v="MH-18115"/>
    <x v="1"/>
    <s v="United States"/>
    <x v="22"/>
    <x v="6"/>
    <n v="49201"/>
    <x v="2"/>
    <s v="OFF-BI-10001196"/>
    <x v="1"/>
    <x v="1"/>
    <s v="Avery Flip-Chart Easel Binder, Black"/>
    <n v="89.52"/>
    <n v="4"/>
    <n v="0"/>
    <n v="42.074399999999997"/>
  </r>
  <r>
    <x v="14"/>
    <s v="2020"/>
    <n v="2683"/>
    <x v="40"/>
    <s v="Standard Class"/>
    <s v="MH-18115"/>
    <x v="1"/>
    <s v="United States"/>
    <x v="22"/>
    <x v="6"/>
    <n v="49201"/>
    <x v="2"/>
    <s v="TEC-MA-10002981"/>
    <x v="2"/>
    <x v="6"/>
    <s v="I.R.I.S IRISCard Anywhere 5 Card Scanner"/>
    <n v="350.97300000000001"/>
    <n v="3"/>
    <n v="0.1"/>
    <n v="152.0883"/>
  </r>
  <r>
    <x v="14"/>
    <s v="2020"/>
    <n v="2684"/>
    <x v="40"/>
    <s v="Standard Class"/>
    <s v="MH-18115"/>
    <x v="1"/>
    <s v="United States"/>
    <x v="22"/>
    <x v="6"/>
    <n v="49201"/>
    <x v="2"/>
    <s v="TEC-PH-10003601"/>
    <x v="2"/>
    <x v="14"/>
    <s v="Ativa D5772 2-Line 5.8GHz Digital Expandable Corded/Cordless Phone System with Answering &amp; Caller ID/Call Waiting, Black/Silver"/>
    <n v="164.99"/>
    <n v="1"/>
    <n v="0"/>
    <n v="49.497"/>
  </r>
  <r>
    <x v="14"/>
    <s v="2020"/>
    <n v="9745"/>
    <x v="41"/>
    <s v="Standard Class"/>
    <s v="BE-11410"/>
    <x v="0"/>
    <s v="United States"/>
    <x v="17"/>
    <x v="19"/>
    <n v="60505"/>
    <x v="2"/>
    <s v="OFF-EN-10002230"/>
    <x v="1"/>
    <x v="12"/>
    <s v="Airmail Envelopes"/>
    <n v="268.57600000000002"/>
    <n v="4"/>
    <n v="0.2"/>
    <n v="90.644400000000005"/>
  </r>
  <r>
    <x v="15"/>
    <s v="2020"/>
    <n v="516"/>
    <x v="42"/>
    <s v="Standard Class"/>
    <s v="AD-10180"/>
    <x v="1"/>
    <s v="United States"/>
    <x v="29"/>
    <x v="20"/>
    <n v="59405"/>
    <x v="1"/>
    <s v="TEC-CO-10003236"/>
    <x v="2"/>
    <x v="16"/>
    <s v="Canon Image Class D660 Copier"/>
    <n v="2999.95"/>
    <n v="5"/>
    <n v="0"/>
    <n v="1379.9770000000001"/>
  </r>
  <r>
    <x v="15"/>
    <s v="2020"/>
    <n v="517"/>
    <x v="42"/>
    <s v="Standard Class"/>
    <s v="AD-10180"/>
    <x v="1"/>
    <s v="United States"/>
    <x v="29"/>
    <x v="20"/>
    <n v="59405"/>
    <x v="1"/>
    <s v="OFF-ST-10004507"/>
    <x v="1"/>
    <x v="2"/>
    <s v="Advantus Rolling Storage Box"/>
    <n v="51.45"/>
    <n v="3"/>
    <n v="0"/>
    <n v="13.891500000000001"/>
  </r>
  <r>
    <x v="15"/>
    <s v="2020"/>
    <n v="518"/>
    <x v="42"/>
    <s v="Standard Class"/>
    <s v="AD-10180"/>
    <x v="1"/>
    <s v="United States"/>
    <x v="29"/>
    <x v="20"/>
    <n v="59405"/>
    <x v="1"/>
    <s v="OFF-PA-10001667"/>
    <x v="1"/>
    <x v="9"/>
    <s v="Great White Multi-Use Recycled Paper (20Lb. and 84 Bright)"/>
    <n v="11.96"/>
    <n v="2"/>
    <n v="0"/>
    <n v="5.3819999999999997"/>
  </r>
  <r>
    <x v="15"/>
    <s v="2020"/>
    <n v="519"/>
    <x v="42"/>
    <s v="Standard Class"/>
    <s v="AD-10180"/>
    <x v="1"/>
    <s v="United States"/>
    <x v="29"/>
    <x v="20"/>
    <n v="59405"/>
    <x v="1"/>
    <s v="OFF-ST-10004459"/>
    <x v="1"/>
    <x v="2"/>
    <s v="Tennsco Single-Tier Lockers"/>
    <n v="1126.02"/>
    <n v="3"/>
    <n v="0"/>
    <n v="56.301000000000002"/>
  </r>
  <r>
    <x v="15"/>
    <s v="2020"/>
    <n v="7984"/>
    <x v="43"/>
    <s v="Second Class"/>
    <s v="EH-13765"/>
    <x v="2"/>
    <s v="United States"/>
    <x v="27"/>
    <x v="19"/>
    <n v="60623"/>
    <x v="2"/>
    <s v="OFF-FA-10002975"/>
    <x v="1"/>
    <x v="11"/>
    <s v="Staples"/>
    <n v="15.12"/>
    <n v="5"/>
    <n v="0.2"/>
    <n v="4.9139999999999997"/>
  </r>
  <r>
    <x v="15"/>
    <s v="2020"/>
    <n v="7985"/>
    <x v="43"/>
    <s v="Second Class"/>
    <s v="EH-13765"/>
    <x v="2"/>
    <s v="United States"/>
    <x v="27"/>
    <x v="19"/>
    <n v="60623"/>
    <x v="2"/>
    <s v="OFF-AR-10003481"/>
    <x v="1"/>
    <x v="4"/>
    <s v="Newell 348"/>
    <n v="7.8719999999999999"/>
    <n v="3"/>
    <n v="0.2"/>
    <n v="0.88560000000000005"/>
  </r>
  <r>
    <x v="16"/>
    <s v="2020"/>
    <n v="523"/>
    <x v="44"/>
    <s v="First Class"/>
    <s v="MC-17605"/>
    <x v="2"/>
    <s v="United States"/>
    <x v="9"/>
    <x v="6"/>
    <n v="48234"/>
    <x v="2"/>
    <s v="FUR-TA-10001857"/>
    <x v="0"/>
    <x v="7"/>
    <s v="Balt Solid Wood Rectangular Table"/>
    <n v="210.98"/>
    <n v="2"/>
    <n v="0"/>
    <n v="21.097999999999999"/>
  </r>
  <r>
    <x v="16"/>
    <s v="2020"/>
    <n v="6357"/>
    <x v="45"/>
    <s v="Standard Class"/>
    <s v="CS-12250"/>
    <x v="2"/>
    <s v="United States"/>
    <x v="12"/>
    <x v="8"/>
    <n v="98103"/>
    <x v="1"/>
    <s v="OFF-BI-10001757"/>
    <x v="1"/>
    <x v="1"/>
    <s v="Pressboard Hanging Data Binders for Unburst Sheets"/>
    <n v="19.68"/>
    <n v="5"/>
    <n v="0.2"/>
    <n v="6.8879999999999999"/>
  </r>
  <r>
    <x v="16"/>
    <s v="2020"/>
    <n v="6358"/>
    <x v="45"/>
    <s v="Standard Class"/>
    <s v="CS-12250"/>
    <x v="2"/>
    <s v="United States"/>
    <x v="12"/>
    <x v="8"/>
    <n v="98103"/>
    <x v="1"/>
    <s v="OFF-PA-10004621"/>
    <x v="1"/>
    <x v="9"/>
    <s v="Xerox 212"/>
    <n v="25.92"/>
    <n v="4"/>
    <n v="0"/>
    <n v="12.441599999999999"/>
  </r>
  <r>
    <x v="16"/>
    <s v="2020"/>
    <n v="6359"/>
    <x v="45"/>
    <s v="Standard Class"/>
    <s v="CS-12250"/>
    <x v="2"/>
    <s v="United States"/>
    <x v="12"/>
    <x v="8"/>
    <n v="98103"/>
    <x v="1"/>
    <s v="OFF-PA-10002262"/>
    <x v="1"/>
    <x v="9"/>
    <s v="Xerox 192"/>
    <n v="6.48"/>
    <n v="1"/>
    <n v="0"/>
    <n v="3.1103999999999998"/>
  </r>
  <r>
    <x v="16"/>
    <s v="2020"/>
    <n v="6360"/>
    <x v="45"/>
    <s v="Standard Class"/>
    <s v="CS-12250"/>
    <x v="2"/>
    <s v="United States"/>
    <x v="12"/>
    <x v="8"/>
    <n v="98103"/>
    <x v="1"/>
    <s v="TEC-PH-10004100"/>
    <x v="2"/>
    <x v="14"/>
    <s v="Griffin GC17055 Auxiliary Audio Cable"/>
    <n v="86.352000000000004"/>
    <n v="6"/>
    <n v="0.2"/>
    <n v="8.6351999999999993"/>
  </r>
  <r>
    <x v="16"/>
    <s v="2020"/>
    <n v="9654"/>
    <x v="46"/>
    <s v="Standard Class"/>
    <s v="HP-14815"/>
    <x v="1"/>
    <s v="United States"/>
    <x v="30"/>
    <x v="21"/>
    <n v="85705"/>
    <x v="1"/>
    <s v="TEC-AC-10001874"/>
    <x v="2"/>
    <x v="8"/>
    <s v="Logitech Wireless Anywhere Mouse MX for PC and Mac"/>
    <n v="95.983999999999995"/>
    <n v="2"/>
    <n v="0.2"/>
    <n v="11.997999999999999"/>
  </r>
  <r>
    <x v="16"/>
    <s v="2020"/>
    <n v="9655"/>
    <x v="46"/>
    <s v="Standard Class"/>
    <s v="HP-14815"/>
    <x v="1"/>
    <s v="United States"/>
    <x v="30"/>
    <x v="21"/>
    <n v="85705"/>
    <x v="1"/>
    <s v="OFF-BI-10004506"/>
    <x v="1"/>
    <x v="1"/>
    <s v="Wilson Jones data.warehouse D-Ring Binders with DublLock"/>
    <n v="4.9379999999999997"/>
    <n v="2"/>
    <n v="0.7"/>
    <n v="-3.6212"/>
  </r>
  <r>
    <x v="17"/>
    <s v="2020"/>
    <n v="2376"/>
    <x v="47"/>
    <s v="Standard Class"/>
    <s v="TP-21130"/>
    <x v="0"/>
    <s v="United States"/>
    <x v="31"/>
    <x v="22"/>
    <n v="30080"/>
    <x v="3"/>
    <s v="OFF-FA-10000053"/>
    <x v="1"/>
    <x v="11"/>
    <s v="Revere Boxed Rubber Bands by Revere"/>
    <n v="5.67"/>
    <n v="3"/>
    <n v="0"/>
    <n v="0.1134"/>
  </r>
  <r>
    <x v="17"/>
    <s v="2020"/>
    <n v="9596"/>
    <x v="48"/>
    <s v="Standard Class"/>
    <s v="KD-16495"/>
    <x v="2"/>
    <s v="United States"/>
    <x v="32"/>
    <x v="1"/>
    <n v="95123"/>
    <x v="1"/>
    <s v="OFF-AP-10001492"/>
    <x v="1"/>
    <x v="5"/>
    <s v="Acco Six-Outlet Power Strip, 4' Cord Length"/>
    <n v="25.86"/>
    <n v="3"/>
    <n v="0"/>
    <n v="6.7236000000000002"/>
  </r>
  <r>
    <x v="17"/>
    <s v="2020"/>
    <n v="9597"/>
    <x v="48"/>
    <s v="Standard Class"/>
    <s v="KD-16495"/>
    <x v="2"/>
    <s v="United States"/>
    <x v="32"/>
    <x v="1"/>
    <n v="95123"/>
    <x v="1"/>
    <s v="OFF-BI-10004318"/>
    <x v="1"/>
    <x v="1"/>
    <s v="Ibico EB-19 Dual Function Manual Binding System"/>
    <n v="276.78399999999999"/>
    <n v="2"/>
    <n v="0.2"/>
    <n v="89.954800000000006"/>
  </r>
  <r>
    <x v="17"/>
    <s v="2020"/>
    <n v="9598"/>
    <x v="48"/>
    <s v="Standard Class"/>
    <s v="KD-16495"/>
    <x v="2"/>
    <s v="United States"/>
    <x v="32"/>
    <x v="1"/>
    <n v="95123"/>
    <x v="1"/>
    <s v="TEC-PH-10000193"/>
    <x v="2"/>
    <x v="14"/>
    <s v="Jensen SMPS-640 - speaker phone"/>
    <n v="110.352"/>
    <n v="3"/>
    <n v="0.2"/>
    <n v="8.2764000000000006"/>
  </r>
  <r>
    <x v="18"/>
    <s v="2020"/>
    <n v="2834"/>
    <x v="49"/>
    <s v="Second Class"/>
    <s v="CA-11965"/>
    <x v="2"/>
    <s v="United States"/>
    <x v="33"/>
    <x v="5"/>
    <n v="35244"/>
    <x v="3"/>
    <s v="OFF-AR-10001547"/>
    <x v="1"/>
    <x v="4"/>
    <s v="Newell 311"/>
    <n v="15.47"/>
    <n v="7"/>
    <n v="0"/>
    <n v="4.1768999999999998"/>
  </r>
  <r>
    <x v="18"/>
    <s v="2020"/>
    <n v="2835"/>
    <x v="49"/>
    <s v="Second Class"/>
    <s v="CA-11965"/>
    <x v="2"/>
    <s v="United States"/>
    <x v="33"/>
    <x v="5"/>
    <n v="35244"/>
    <x v="3"/>
    <s v="OFF-BI-10001890"/>
    <x v="1"/>
    <x v="1"/>
    <s v="Avery Poly Binder Pockets"/>
    <n v="7.16"/>
    <n v="2"/>
    <n v="0"/>
    <n v="3.4367999999999999"/>
  </r>
  <r>
    <x v="18"/>
    <s v="2020"/>
    <n v="5492"/>
    <x v="50"/>
    <s v="First Class"/>
    <s v="CG-12520"/>
    <x v="0"/>
    <s v="United States"/>
    <x v="34"/>
    <x v="3"/>
    <n v="77070"/>
    <x v="2"/>
    <s v="OFF-ST-10000615"/>
    <x v="1"/>
    <x v="2"/>
    <s v="SimpliFile Personal File, Black Granite, 15w x 6-15/16d x 11-1/4h"/>
    <n v="18.16"/>
    <n v="2"/>
    <n v="0.2"/>
    <n v="1.8160000000000001"/>
  </r>
  <r>
    <x v="18"/>
    <s v="2020"/>
    <n v="7820"/>
    <x v="51"/>
    <s v="Standard Class"/>
    <s v="CJ-12010"/>
    <x v="0"/>
    <s v="United States"/>
    <x v="7"/>
    <x v="1"/>
    <n v="94109"/>
    <x v="1"/>
    <s v="OFF-FA-10000611"/>
    <x v="1"/>
    <x v="11"/>
    <s v="Binder Clips by OIC"/>
    <n v="11.84"/>
    <n v="8"/>
    <n v="0"/>
    <n v="5.6832000000000003"/>
  </r>
  <r>
    <x v="18"/>
    <s v="2020"/>
    <n v="8312"/>
    <x v="52"/>
    <s v="Standard Class"/>
    <s v="BD-11500"/>
    <x v="0"/>
    <s v="United States"/>
    <x v="35"/>
    <x v="22"/>
    <n v="31907"/>
    <x v="3"/>
    <s v="FUR-FU-10002157"/>
    <x v="0"/>
    <x v="0"/>
    <s v="Artistic Insta-Plaque"/>
    <n v="62.72"/>
    <n v="4"/>
    <n v="0"/>
    <n v="24.460799999999999"/>
  </r>
  <r>
    <x v="18"/>
    <s v="2020"/>
    <n v="8313"/>
    <x v="52"/>
    <s v="Standard Class"/>
    <s v="BD-11500"/>
    <x v="0"/>
    <s v="United States"/>
    <x v="35"/>
    <x v="22"/>
    <n v="31907"/>
    <x v="3"/>
    <s v="TEC-PH-10001459"/>
    <x v="2"/>
    <x v="14"/>
    <s v="Samsung Galaxy Mega 6.3"/>
    <n v="2939.93"/>
    <n v="7"/>
    <n v="0"/>
    <n v="764.3818"/>
  </r>
  <r>
    <x v="19"/>
    <s v="2020"/>
    <n v="2169"/>
    <x v="53"/>
    <s v="Second Class"/>
    <s v="JH-15820"/>
    <x v="0"/>
    <s v="United States"/>
    <x v="36"/>
    <x v="0"/>
    <n v="44240"/>
    <x v="0"/>
    <s v="OFF-AR-10004078"/>
    <x v="1"/>
    <x v="4"/>
    <s v="Newell 312"/>
    <n v="14.016"/>
    <n v="3"/>
    <n v="0.2"/>
    <n v="1.752"/>
  </r>
  <r>
    <x v="19"/>
    <s v="2020"/>
    <n v="2170"/>
    <x v="53"/>
    <s v="Second Class"/>
    <s v="JH-15820"/>
    <x v="0"/>
    <s v="United States"/>
    <x v="36"/>
    <x v="0"/>
    <n v="44240"/>
    <x v="0"/>
    <s v="TEC-AC-10000927"/>
    <x v="2"/>
    <x v="8"/>
    <s v="Anker Ultrathin Bluetooth Wireless Keyboard Aluminum Cover with Stand "/>
    <n v="71.975999999999999"/>
    <n v="3"/>
    <n v="0.2"/>
    <n v="-8.9969999999999999"/>
  </r>
  <r>
    <x v="19"/>
    <s v="2020"/>
    <n v="2171"/>
    <x v="53"/>
    <s v="Second Class"/>
    <s v="JH-15820"/>
    <x v="0"/>
    <s v="United States"/>
    <x v="36"/>
    <x v="0"/>
    <n v="44240"/>
    <x v="0"/>
    <s v="TEC-PH-10003931"/>
    <x v="2"/>
    <x v="14"/>
    <s v="JBL Micro Wireless Portable Bluetooth Speaker"/>
    <n v="107.982"/>
    <n v="3"/>
    <n v="0.4"/>
    <n v="-26.9955"/>
  </r>
  <r>
    <x v="19"/>
    <s v="2020"/>
    <n v="7222"/>
    <x v="54"/>
    <s v="Standard Class"/>
    <s v="TG-21310"/>
    <x v="0"/>
    <s v="United States"/>
    <x v="25"/>
    <x v="17"/>
    <n v="10035"/>
    <x v="0"/>
    <s v="TEC-PH-10000193"/>
    <x v="2"/>
    <x v="14"/>
    <s v="Jensen SMPS-640 - speaker phone"/>
    <n v="137.94"/>
    <n v="3"/>
    <n v="0"/>
    <n v="35.864400000000003"/>
  </r>
  <r>
    <x v="20"/>
    <s v="2020"/>
    <n v="1415"/>
    <x v="55"/>
    <s v="Second Class"/>
    <s v="BT-11305"/>
    <x v="1"/>
    <s v="United States"/>
    <x v="37"/>
    <x v="1"/>
    <n v="92627"/>
    <x v="1"/>
    <s v="TEC-AC-10000580"/>
    <x v="2"/>
    <x v="8"/>
    <s v="Logitech G13 Programmable Gameboard with LCD Display"/>
    <n v="239.97"/>
    <n v="3"/>
    <n v="0"/>
    <n v="26.396699999999999"/>
  </r>
  <r>
    <x v="20"/>
    <s v="2020"/>
    <n v="1416"/>
    <x v="55"/>
    <s v="Second Class"/>
    <s v="BT-11305"/>
    <x v="1"/>
    <s v="United States"/>
    <x v="37"/>
    <x v="1"/>
    <n v="92627"/>
    <x v="1"/>
    <s v="FUR-FU-10003976"/>
    <x v="0"/>
    <x v="0"/>
    <s v="DAX Executive Solid Wood Document Frame, Desktop or Hang, Mahogany, 5 x 7"/>
    <n v="37.74"/>
    <n v="3"/>
    <n v="0"/>
    <n v="12.8316"/>
  </r>
  <r>
    <x v="20"/>
    <s v="2020"/>
    <n v="4784"/>
    <x v="56"/>
    <s v="Standard Class"/>
    <s v="GB-14575"/>
    <x v="0"/>
    <s v="United States"/>
    <x v="38"/>
    <x v="23"/>
    <n v="67212"/>
    <x v="2"/>
    <s v="OFF-PA-10000806"/>
    <x v="1"/>
    <x v="9"/>
    <s v="Xerox 1934"/>
    <n v="279.89999999999998"/>
    <n v="5"/>
    <n v="0"/>
    <n v="137.15100000000001"/>
  </r>
  <r>
    <x v="20"/>
    <s v="2020"/>
    <n v="6778"/>
    <x v="57"/>
    <s v="Standard Class"/>
    <s v="CL-12700"/>
    <x v="1"/>
    <s v="United States"/>
    <x v="25"/>
    <x v="17"/>
    <n v="10009"/>
    <x v="0"/>
    <s v="TEC-AC-10002800"/>
    <x v="2"/>
    <x v="8"/>
    <s v="Plantronics Audio 478 Stereo USB Headset"/>
    <n v="449.91"/>
    <n v="9"/>
    <n v="0"/>
    <n v="157.46850000000001"/>
  </r>
  <r>
    <x v="21"/>
    <s v="2020"/>
    <n v="3886"/>
    <x v="58"/>
    <s v="Standard Class"/>
    <s v="CK-12595"/>
    <x v="0"/>
    <s v="United States"/>
    <x v="27"/>
    <x v="19"/>
    <n v="60653"/>
    <x v="2"/>
    <s v="OFF-BI-10001072"/>
    <x v="1"/>
    <x v="1"/>
    <s v="GBC Clear Cover, 8-1/2 x 11, unpunched, 25 covers per pack"/>
    <n v="12.128"/>
    <n v="4"/>
    <n v="0.8"/>
    <n v="-20.617599999999999"/>
  </r>
  <r>
    <x v="21"/>
    <s v="2020"/>
    <n v="5030"/>
    <x v="59"/>
    <s v="Standard Class"/>
    <s v="VG-21790"/>
    <x v="0"/>
    <s v="United States"/>
    <x v="7"/>
    <x v="1"/>
    <n v="94109"/>
    <x v="1"/>
    <s v="OFF-AR-10001216"/>
    <x v="1"/>
    <x v="4"/>
    <s v="Newell 339"/>
    <n v="8.34"/>
    <n v="3"/>
    <n v="0"/>
    <n v="2.1684000000000001"/>
  </r>
  <r>
    <x v="21"/>
    <s v="2020"/>
    <n v="5031"/>
    <x v="59"/>
    <s v="Standard Class"/>
    <s v="VG-21790"/>
    <x v="0"/>
    <s v="United States"/>
    <x v="7"/>
    <x v="1"/>
    <n v="94109"/>
    <x v="1"/>
    <s v="OFF-SU-10001664"/>
    <x v="1"/>
    <x v="10"/>
    <s v="Acme Office Executive Series Stainless Steel Trimmers"/>
    <n v="8.57"/>
    <n v="1"/>
    <n v="0"/>
    <n v="2.2282000000000002"/>
  </r>
  <r>
    <x v="21"/>
    <s v="2020"/>
    <n v="5032"/>
    <x v="59"/>
    <s v="Standard Class"/>
    <s v="VG-21790"/>
    <x v="0"/>
    <s v="United States"/>
    <x v="7"/>
    <x v="1"/>
    <n v="94109"/>
    <x v="1"/>
    <s v="OFF-BI-10002498"/>
    <x v="1"/>
    <x v="1"/>
    <s v="Clear Mylar Reinforcing Strips"/>
    <n v="119.616"/>
    <n v="8"/>
    <n v="0.2"/>
    <n v="40.370399999999997"/>
  </r>
  <r>
    <x v="21"/>
    <s v="2020"/>
    <n v="7028"/>
    <x v="60"/>
    <s v="Standard Class"/>
    <s v="RD-19585"/>
    <x v="0"/>
    <s v="United States"/>
    <x v="25"/>
    <x v="17"/>
    <n v="10011"/>
    <x v="0"/>
    <s v="OFF-LA-10001045"/>
    <x v="1"/>
    <x v="15"/>
    <s v="Permanent Self-Adhesive File Folder Labels for Typewriters by Universal"/>
    <n v="5.22"/>
    <n v="2"/>
    <n v="0"/>
    <n v="2.4011999999999998"/>
  </r>
  <r>
    <x v="21"/>
    <s v="2020"/>
    <n v="8590"/>
    <x v="61"/>
    <s v="First Class"/>
    <s v="BD-11770"/>
    <x v="0"/>
    <s v="United States"/>
    <x v="13"/>
    <x v="9"/>
    <n v="19120"/>
    <x v="0"/>
    <s v="OFF-AR-10002053"/>
    <x v="1"/>
    <x v="4"/>
    <s v="Premium Writing Pencils, Soft, #2 by Central Association for the Blind"/>
    <n v="4.7679999999999998"/>
    <n v="2"/>
    <n v="0.2"/>
    <n v="0.4768"/>
  </r>
  <r>
    <x v="21"/>
    <s v="2020"/>
    <n v="9915"/>
    <x v="62"/>
    <s v="Second Class"/>
    <s v="TM-21010"/>
    <x v="0"/>
    <s v="United States"/>
    <x v="39"/>
    <x v="24"/>
    <n v="52302"/>
    <x v="2"/>
    <s v="OFF-PA-10003848"/>
    <x v="1"/>
    <x v="9"/>
    <s v="Xerox 1997"/>
    <n v="12.96"/>
    <n v="2"/>
    <n v="0"/>
    <n v="6.2207999999999997"/>
  </r>
  <r>
    <x v="21"/>
    <s v="2020"/>
    <n v="9916"/>
    <x v="62"/>
    <s v="Second Class"/>
    <s v="TM-21010"/>
    <x v="0"/>
    <s v="United States"/>
    <x v="39"/>
    <x v="24"/>
    <n v="52302"/>
    <x v="2"/>
    <s v="OFF-PA-10000176"/>
    <x v="1"/>
    <x v="9"/>
    <s v="Xerox 1887"/>
    <n v="94.85"/>
    <n v="5"/>
    <n v="0"/>
    <n v="45.527999999999999"/>
  </r>
  <r>
    <x v="21"/>
    <s v="2020"/>
    <n v="9917"/>
    <x v="62"/>
    <s v="Second Class"/>
    <s v="TM-21010"/>
    <x v="0"/>
    <s v="United States"/>
    <x v="39"/>
    <x v="24"/>
    <n v="52302"/>
    <x v="2"/>
    <s v="OFF-ST-10001590"/>
    <x v="1"/>
    <x v="2"/>
    <s v="Tenex Personal Project File with Scoop Front Design, Black"/>
    <n v="13.48"/>
    <n v="1"/>
    <n v="0"/>
    <n v="3.5047999999999999"/>
  </r>
  <r>
    <x v="21"/>
    <s v="2020"/>
    <n v="9918"/>
    <x v="62"/>
    <s v="Second Class"/>
    <s v="TM-21010"/>
    <x v="0"/>
    <s v="United States"/>
    <x v="39"/>
    <x v="24"/>
    <n v="52302"/>
    <x v="2"/>
    <s v="FUR-FU-10000010"/>
    <x v="0"/>
    <x v="0"/>
    <s v="DAX Value U-Channel Document Frames, Easel Back"/>
    <n v="14.91"/>
    <n v="3"/>
    <n v="0"/>
    <n v="4.6220999999999997"/>
  </r>
  <r>
    <x v="22"/>
    <s v="2020"/>
    <n v="771"/>
    <x v="63"/>
    <s v="Standard Class"/>
    <s v="BV-11245"/>
    <x v="2"/>
    <s v="United States"/>
    <x v="40"/>
    <x v="24"/>
    <n v="50315"/>
    <x v="2"/>
    <s v="OFF-BI-10001036"/>
    <x v="1"/>
    <x v="1"/>
    <s v="Cardinal EasyOpen D-Ring Binders"/>
    <n v="18.28"/>
    <n v="2"/>
    <n v="0"/>
    <n v="9.14"/>
  </r>
  <r>
    <x v="22"/>
    <s v="2020"/>
    <n v="772"/>
    <x v="63"/>
    <s v="Standard Class"/>
    <s v="BV-11245"/>
    <x v="2"/>
    <s v="United States"/>
    <x v="40"/>
    <x v="24"/>
    <n v="50315"/>
    <x v="2"/>
    <s v="TEC-PH-10004614"/>
    <x v="2"/>
    <x v="14"/>
    <s v="AT&amp;T 841000 Phone"/>
    <n v="207"/>
    <n v="3"/>
    <n v="0"/>
    <n v="51.75"/>
  </r>
  <r>
    <x v="22"/>
    <s v="2020"/>
    <n v="773"/>
    <x v="63"/>
    <s v="Standard Class"/>
    <s v="BV-11245"/>
    <x v="2"/>
    <s v="United States"/>
    <x v="40"/>
    <x v="24"/>
    <n v="50315"/>
    <x v="2"/>
    <s v="OFF-BI-10000301"/>
    <x v="1"/>
    <x v="1"/>
    <s v="GBC Instant Report Kit"/>
    <n v="32.35"/>
    <n v="5"/>
    <n v="0"/>
    <n v="16.175000000000001"/>
  </r>
  <r>
    <x v="22"/>
    <s v="2020"/>
    <n v="774"/>
    <x v="63"/>
    <s v="Standard Class"/>
    <s v="BV-11245"/>
    <x v="2"/>
    <s v="United States"/>
    <x v="40"/>
    <x v="24"/>
    <n v="50315"/>
    <x v="2"/>
    <s v="OFF-BI-10003910"/>
    <x v="1"/>
    <x v="1"/>
    <s v="DXL Angle-View Binders with Locking Rings by Samsill"/>
    <n v="7.71"/>
    <n v="1"/>
    <n v="0"/>
    <n v="3.4695"/>
  </r>
  <r>
    <x v="22"/>
    <s v="2020"/>
    <n v="775"/>
    <x v="63"/>
    <s v="Standard Class"/>
    <s v="BV-11245"/>
    <x v="2"/>
    <s v="United States"/>
    <x v="40"/>
    <x v="24"/>
    <n v="50315"/>
    <x v="2"/>
    <s v="OFF-AR-10004648"/>
    <x v="1"/>
    <x v="4"/>
    <s v="Boston 19500 Mighty Mite Electric Pencil Sharpener"/>
    <n v="40.299999999999997"/>
    <n v="2"/>
    <n v="0"/>
    <n v="10.881"/>
  </r>
  <r>
    <x v="22"/>
    <s v="2020"/>
    <n v="776"/>
    <x v="63"/>
    <s v="Standard Class"/>
    <s v="BV-11245"/>
    <x v="2"/>
    <s v="United States"/>
    <x v="40"/>
    <x v="24"/>
    <n v="50315"/>
    <x v="2"/>
    <s v="FUR-FU-10002597"/>
    <x v="0"/>
    <x v="0"/>
    <s v="C-Line Magnetic Cubicle Keepers, Clear Polypropylene"/>
    <n v="34.58"/>
    <n v="7"/>
    <n v="0"/>
    <n v="14.5236"/>
  </r>
  <r>
    <x v="22"/>
    <s v="2020"/>
    <n v="2922"/>
    <x v="64"/>
    <s v="Same Day"/>
    <s v="MM-17920"/>
    <x v="0"/>
    <s v="United States"/>
    <x v="7"/>
    <x v="1"/>
    <n v="94109"/>
    <x v="1"/>
    <s v="OFF-ST-10001511"/>
    <x v="1"/>
    <x v="2"/>
    <s v="Space Solutions Commercial Steel Shelving"/>
    <n v="129.30000000000001"/>
    <n v="2"/>
    <n v="0"/>
    <n v="6.4649999999999999"/>
  </r>
  <r>
    <x v="22"/>
    <s v="2020"/>
    <n v="4144"/>
    <x v="65"/>
    <s v="Standard Class"/>
    <s v="EH-14125"/>
    <x v="1"/>
    <s v="United States"/>
    <x v="7"/>
    <x v="1"/>
    <n v="94110"/>
    <x v="1"/>
    <s v="OFF-AR-10003759"/>
    <x v="1"/>
    <x v="4"/>
    <s v="Crayola Anti Dust Chalk, 12/Pack"/>
    <n v="12.74"/>
    <n v="7"/>
    <n v="0"/>
    <n v="5.7329999999999997"/>
  </r>
  <r>
    <x v="22"/>
    <s v="2020"/>
    <n v="4145"/>
    <x v="65"/>
    <s v="Standard Class"/>
    <s v="EH-14125"/>
    <x v="1"/>
    <s v="United States"/>
    <x v="7"/>
    <x v="1"/>
    <n v="94110"/>
    <x v="1"/>
    <s v="OFF-AR-10001227"/>
    <x v="1"/>
    <x v="4"/>
    <s v="Newell 338"/>
    <n v="8.82"/>
    <n v="3"/>
    <n v="0"/>
    <n v="2.3814000000000002"/>
  </r>
  <r>
    <x v="22"/>
    <s v="2020"/>
    <n v="4146"/>
    <x v="65"/>
    <s v="Standard Class"/>
    <s v="EH-14125"/>
    <x v="1"/>
    <s v="United States"/>
    <x v="7"/>
    <x v="1"/>
    <n v="94110"/>
    <x v="1"/>
    <s v="FUR-CH-10000863"/>
    <x v="0"/>
    <x v="3"/>
    <s v="Novimex Swivel Fabric Task Chair"/>
    <n v="120.78400000000001"/>
    <n v="1"/>
    <n v="0.2"/>
    <n v="-13.588200000000001"/>
  </r>
  <r>
    <x v="22"/>
    <s v="2020"/>
    <n v="5485"/>
    <x v="66"/>
    <s v="Standard Class"/>
    <s v="EB-13870"/>
    <x v="0"/>
    <s v="United States"/>
    <x v="41"/>
    <x v="7"/>
    <n v="33142"/>
    <x v="3"/>
    <s v="FUR-CH-10002044"/>
    <x v="0"/>
    <x v="3"/>
    <s v="Office Star - Contemporary Task Swivel chair with 2-way adjustable arms, Plum"/>
    <n v="419.13600000000002"/>
    <n v="4"/>
    <n v="0.2"/>
    <n v="-68.1096"/>
  </r>
  <r>
    <x v="22"/>
    <s v="2020"/>
    <n v="8268"/>
    <x v="67"/>
    <s v="Standard Class"/>
    <s v="LP-17095"/>
    <x v="0"/>
    <s v="United States"/>
    <x v="17"/>
    <x v="19"/>
    <n v="60505"/>
    <x v="2"/>
    <s v="FUR-TA-10003469"/>
    <x v="0"/>
    <x v="7"/>
    <s v="Balt Split Level Computer Training Table"/>
    <n v="69.375"/>
    <n v="1"/>
    <n v="0.5"/>
    <n v="-47.174999999999997"/>
  </r>
  <r>
    <x v="22"/>
    <s v="2020"/>
    <n v="8269"/>
    <x v="67"/>
    <s v="Standard Class"/>
    <s v="LP-17095"/>
    <x v="0"/>
    <s v="United States"/>
    <x v="17"/>
    <x v="19"/>
    <n v="60505"/>
    <x v="2"/>
    <s v="OFF-SU-10004231"/>
    <x v="1"/>
    <x v="10"/>
    <s v="Acme Tagit Stainless Steel Antibacterial Scissors"/>
    <n v="31.68"/>
    <n v="4"/>
    <n v="0.2"/>
    <n v="2.7719999999999998"/>
  </r>
  <r>
    <x v="22"/>
    <s v="2020"/>
    <n v="8270"/>
    <x v="67"/>
    <s v="Standard Class"/>
    <s v="LP-17095"/>
    <x v="0"/>
    <s v="United States"/>
    <x v="17"/>
    <x v="19"/>
    <n v="60505"/>
    <x v="2"/>
    <s v="TEC-PH-10002584"/>
    <x v="2"/>
    <x v="14"/>
    <s v="Samsung Galaxy S4"/>
    <n v="2003.1679999999999"/>
    <n v="4"/>
    <n v="0.2"/>
    <n v="250.39599999999999"/>
  </r>
  <r>
    <x v="22"/>
    <s v="2020"/>
    <n v="8271"/>
    <x v="67"/>
    <s v="Standard Class"/>
    <s v="LP-17095"/>
    <x v="0"/>
    <s v="United States"/>
    <x v="17"/>
    <x v="19"/>
    <n v="60505"/>
    <x v="2"/>
    <s v="OFF-AR-10003602"/>
    <x v="1"/>
    <x v="4"/>
    <s v="Quartet Omega Colored Chalk, 12/Pack"/>
    <n v="9.3439999999999994"/>
    <n v="2"/>
    <n v="0.2"/>
    <n v="3.1536"/>
  </r>
  <r>
    <x v="22"/>
    <s v="2020"/>
    <n v="8366"/>
    <x v="68"/>
    <s v="First Class"/>
    <s v="SZ-20035"/>
    <x v="1"/>
    <s v="United States"/>
    <x v="12"/>
    <x v="8"/>
    <n v="98105"/>
    <x v="1"/>
    <s v="TEC-PH-10002275"/>
    <x v="2"/>
    <x v="14"/>
    <s v="Mitel 5320 IP Phone VoIP phone"/>
    <n v="604.76800000000003"/>
    <n v="4"/>
    <n v="0.2"/>
    <n v="60.476799999999997"/>
  </r>
  <r>
    <x v="23"/>
    <s v="2020"/>
    <n v="131"/>
    <x v="69"/>
    <s v="First Class"/>
    <s v="DW-13585"/>
    <x v="2"/>
    <s v="United States"/>
    <x v="35"/>
    <x v="0"/>
    <n v="43229"/>
    <x v="0"/>
    <s v="TEC-PH-10002293"/>
    <x v="2"/>
    <x v="14"/>
    <s v="Anker 36W 4-Port USB Wall Charger Travel Power Adapter for iPhone 5s 5c 5"/>
    <n v="59.97"/>
    <n v="5"/>
    <n v="0.4"/>
    <n v="-11.994"/>
  </r>
  <r>
    <x v="23"/>
    <s v="2020"/>
    <n v="132"/>
    <x v="69"/>
    <s v="First Class"/>
    <s v="DW-13585"/>
    <x v="2"/>
    <s v="United States"/>
    <x v="35"/>
    <x v="0"/>
    <n v="43229"/>
    <x v="0"/>
    <s v="OFF-PA-10002377"/>
    <x v="1"/>
    <x v="9"/>
    <s v="Xerox 1916"/>
    <n v="78.304000000000002"/>
    <n v="2"/>
    <n v="0.2"/>
    <n v="29.364000000000001"/>
  </r>
  <r>
    <x v="23"/>
    <s v="2020"/>
    <n v="133"/>
    <x v="69"/>
    <s v="First Class"/>
    <s v="DW-13585"/>
    <x v="2"/>
    <s v="United States"/>
    <x v="35"/>
    <x v="0"/>
    <n v="43229"/>
    <x v="0"/>
    <s v="OFF-FA-10002780"/>
    <x v="1"/>
    <x v="11"/>
    <s v="Staples"/>
    <n v="21.456"/>
    <n v="9"/>
    <n v="0.2"/>
    <n v="6.9732000000000003"/>
  </r>
  <r>
    <x v="23"/>
    <s v="2020"/>
    <n v="5145"/>
    <x v="70"/>
    <s v="Standard Class"/>
    <s v="JL-15835"/>
    <x v="0"/>
    <s v="United States"/>
    <x v="1"/>
    <x v="1"/>
    <n v="90045"/>
    <x v="1"/>
    <s v="FUR-FU-10003039"/>
    <x v="0"/>
    <x v="0"/>
    <s v="Howard Miller 11-1/2&quot; Diameter Grantwood Wall Clock"/>
    <n v="86.26"/>
    <n v="2"/>
    <n v="0"/>
    <n v="29.328399999999998"/>
  </r>
  <r>
    <x v="23"/>
    <s v="2020"/>
    <n v="5146"/>
    <x v="70"/>
    <s v="Standard Class"/>
    <s v="JL-15835"/>
    <x v="0"/>
    <s v="United States"/>
    <x v="1"/>
    <x v="1"/>
    <n v="90045"/>
    <x v="1"/>
    <s v="OFF-ST-10000464"/>
    <x v="1"/>
    <x v="2"/>
    <s v="Multi-Use Personal File Cart and Caster Set, Three Stacking Bins"/>
    <n v="139.04"/>
    <n v="4"/>
    <n v="0"/>
    <n v="38.931199999999997"/>
  </r>
  <r>
    <x v="23"/>
    <s v="2020"/>
    <n v="5147"/>
    <x v="70"/>
    <s v="Standard Class"/>
    <s v="JL-15835"/>
    <x v="0"/>
    <s v="United States"/>
    <x v="1"/>
    <x v="1"/>
    <n v="90045"/>
    <x v="1"/>
    <s v="OFF-AP-10000252"/>
    <x v="1"/>
    <x v="5"/>
    <s v="Harmony HEPA Quiet Air Purifiers"/>
    <n v="46.8"/>
    <n v="4"/>
    <n v="0"/>
    <n v="16.38"/>
  </r>
  <r>
    <x v="23"/>
    <s v="2020"/>
    <n v="8747"/>
    <x v="71"/>
    <s v="Standard Class"/>
    <s v="BO-11350"/>
    <x v="2"/>
    <s v="United States"/>
    <x v="42"/>
    <x v="1"/>
    <n v="92105"/>
    <x v="1"/>
    <s v="FUR-FU-10000293"/>
    <x v="0"/>
    <x v="0"/>
    <s v="Eldon Antistatic Chair Mats for Low to Medium Pile Carpets"/>
    <n v="210.58"/>
    <n v="2"/>
    <n v="0"/>
    <n v="12.6348"/>
  </r>
  <r>
    <x v="23"/>
    <s v="2020"/>
    <n v="8748"/>
    <x v="71"/>
    <s v="Standard Class"/>
    <s v="BO-11350"/>
    <x v="2"/>
    <s v="United States"/>
    <x v="42"/>
    <x v="1"/>
    <n v="92105"/>
    <x v="1"/>
    <s v="OFF-BI-10003638"/>
    <x v="1"/>
    <x v="1"/>
    <s v="GBC Durable Plastic Covers"/>
    <n v="30.96"/>
    <n v="2"/>
    <n v="0.2"/>
    <n v="10.061999999999999"/>
  </r>
  <r>
    <x v="23"/>
    <s v="2020"/>
    <n v="8749"/>
    <x v="71"/>
    <s v="Standard Class"/>
    <s v="BO-11350"/>
    <x v="2"/>
    <s v="United States"/>
    <x v="42"/>
    <x v="1"/>
    <n v="92105"/>
    <x v="1"/>
    <s v="TEC-MA-10002109"/>
    <x v="2"/>
    <x v="6"/>
    <s v="HP Officejet Pro 8600 e-All-In-One Printer, Copier, Scanner, Fax"/>
    <n v="239.98400000000001"/>
    <n v="2"/>
    <n v="0.2"/>
    <n v="38.997399999999999"/>
  </r>
  <r>
    <x v="24"/>
    <s v="2020"/>
    <n v="1321"/>
    <x v="72"/>
    <s v="Standard Class"/>
    <s v="MC-17575"/>
    <x v="0"/>
    <s v="United States"/>
    <x v="43"/>
    <x v="0"/>
    <n v="45231"/>
    <x v="0"/>
    <s v="OFF-BI-10002071"/>
    <x v="1"/>
    <x v="1"/>
    <s v="Fellowes Black Plastic Comb Bindings"/>
    <n v="5.2290000000000001"/>
    <n v="3"/>
    <n v="0.7"/>
    <n v="-4.1832000000000003"/>
  </r>
  <r>
    <x v="24"/>
    <s v="2020"/>
    <n v="1322"/>
    <x v="72"/>
    <s v="Standard Class"/>
    <s v="MC-17575"/>
    <x v="0"/>
    <s v="United States"/>
    <x v="43"/>
    <x v="0"/>
    <n v="45231"/>
    <x v="0"/>
    <s v="OFF-ST-10001490"/>
    <x v="1"/>
    <x v="2"/>
    <s v="Hot File 7-Pocket, Floor Stand"/>
    <n v="285.55200000000002"/>
    <n v="2"/>
    <n v="0.2"/>
    <n v="35.694000000000003"/>
  </r>
  <r>
    <x v="24"/>
    <s v="2020"/>
    <n v="4755"/>
    <x v="73"/>
    <s v="Standard Class"/>
    <s v="SC-20380"/>
    <x v="0"/>
    <s v="United States"/>
    <x v="44"/>
    <x v="7"/>
    <n v="33024"/>
    <x v="3"/>
    <s v="OFF-BI-10000301"/>
    <x v="1"/>
    <x v="1"/>
    <s v="GBC Instant Report Kit"/>
    <n v="3.8820000000000001"/>
    <n v="2"/>
    <n v="0.7"/>
    <n v="-2.5880000000000001"/>
  </r>
  <r>
    <x v="24"/>
    <s v="2020"/>
    <n v="4756"/>
    <x v="73"/>
    <s v="Standard Class"/>
    <s v="SC-20380"/>
    <x v="0"/>
    <s v="United States"/>
    <x v="44"/>
    <x v="7"/>
    <n v="33024"/>
    <x v="3"/>
    <s v="OFF-PA-10004381"/>
    <x v="1"/>
    <x v="9"/>
    <s v="14-7/8 x 11 Blue Bar Computer Printout Paper"/>
    <n v="115.29600000000001"/>
    <n v="3"/>
    <n v="0.2"/>
    <n v="40.3536"/>
  </r>
  <r>
    <x v="24"/>
    <s v="2020"/>
    <n v="7445"/>
    <x v="74"/>
    <s v="Second Class"/>
    <s v="RD-19810"/>
    <x v="1"/>
    <s v="United States"/>
    <x v="27"/>
    <x v="19"/>
    <n v="60610"/>
    <x v="2"/>
    <s v="OFF-PA-10001166"/>
    <x v="1"/>
    <x v="9"/>
    <s v="Xerox 2"/>
    <n v="5.1840000000000002"/>
    <n v="1"/>
    <n v="0.2"/>
    <n v="1.8144"/>
  </r>
  <r>
    <x v="24"/>
    <s v="2020"/>
    <n v="7446"/>
    <x v="74"/>
    <s v="Second Class"/>
    <s v="RD-19810"/>
    <x v="1"/>
    <s v="United States"/>
    <x v="27"/>
    <x v="19"/>
    <n v="60610"/>
    <x v="2"/>
    <s v="OFF-PA-10001033"/>
    <x v="1"/>
    <x v="9"/>
    <s v="Xerox 1893"/>
    <n v="65.584000000000003"/>
    <n v="2"/>
    <n v="0.2"/>
    <n v="23.7742"/>
  </r>
  <r>
    <x v="24"/>
    <s v="2020"/>
    <n v="7447"/>
    <x v="74"/>
    <s v="Second Class"/>
    <s v="RD-19810"/>
    <x v="1"/>
    <s v="United States"/>
    <x v="27"/>
    <x v="19"/>
    <n v="60610"/>
    <x v="2"/>
    <s v="FUR-FU-10004597"/>
    <x v="0"/>
    <x v="0"/>
    <s v="Eldon Cleatmat Chair Mats for Medium Pile Carpets"/>
    <n v="22.2"/>
    <n v="1"/>
    <n v="0.6"/>
    <n v="-26.085000000000001"/>
  </r>
  <r>
    <x v="24"/>
    <s v="2020"/>
    <n v="7448"/>
    <x v="74"/>
    <s v="Second Class"/>
    <s v="RD-19810"/>
    <x v="1"/>
    <s v="United States"/>
    <x v="27"/>
    <x v="19"/>
    <n v="60610"/>
    <x v="2"/>
    <s v="OFF-PA-10000418"/>
    <x v="1"/>
    <x v="9"/>
    <s v="Xerox 189"/>
    <n v="419.4"/>
    <n v="5"/>
    <n v="0.2"/>
    <n v="146.79"/>
  </r>
  <r>
    <x v="25"/>
    <s v="2020"/>
    <n v="7065"/>
    <x v="75"/>
    <s v="Standard Class"/>
    <s v="JF-15355"/>
    <x v="0"/>
    <s v="United States"/>
    <x v="45"/>
    <x v="17"/>
    <n v="14609"/>
    <x v="0"/>
    <s v="OFF-AP-10003971"/>
    <x v="1"/>
    <x v="5"/>
    <s v="Belkin 6 Outlet Metallic Surge Strip"/>
    <n v="32.67"/>
    <n v="3"/>
    <n v="0"/>
    <n v="8.4941999999999993"/>
  </r>
  <r>
    <x v="26"/>
    <s v="2020"/>
    <n v="6567"/>
    <x v="76"/>
    <s v="Second Class"/>
    <s v="CB-12025"/>
    <x v="0"/>
    <s v="United States"/>
    <x v="46"/>
    <x v="3"/>
    <n v="76706"/>
    <x v="2"/>
    <s v="OFF-BI-10004632"/>
    <x v="1"/>
    <x v="1"/>
    <s v="Ibico Hi-Tech Manual Binding System"/>
    <n v="243.99199999999999"/>
    <n v="4"/>
    <n v="0.8"/>
    <n v="-426.98599999999999"/>
  </r>
  <r>
    <x v="26"/>
    <s v="2020"/>
    <n v="6568"/>
    <x v="76"/>
    <s v="Second Class"/>
    <s v="CB-12025"/>
    <x v="0"/>
    <s v="United States"/>
    <x v="46"/>
    <x v="3"/>
    <n v="76706"/>
    <x v="2"/>
    <s v="OFF-AR-10003087"/>
    <x v="1"/>
    <x v="4"/>
    <s v="Staples in misc. colors"/>
    <n v="7.12"/>
    <n v="5"/>
    <n v="0.2"/>
    <n v="0.71199999999999997"/>
  </r>
  <r>
    <x v="26"/>
    <s v="2020"/>
    <n v="6839"/>
    <x v="77"/>
    <s v="Standard Class"/>
    <s v="FC-14335"/>
    <x v="2"/>
    <s v="United States"/>
    <x v="47"/>
    <x v="1"/>
    <n v="90503"/>
    <x v="1"/>
    <s v="OFF-AP-10000275"/>
    <x v="1"/>
    <x v="5"/>
    <s v="Sanyo Counter Height Refrigerator with Crisper, 3.6 Cubic Foot, Stainless Steel/Black"/>
    <n v="1640.7"/>
    <n v="5"/>
    <n v="0"/>
    <n v="459.39600000000002"/>
  </r>
  <r>
    <x v="26"/>
    <s v="2020"/>
    <n v="6840"/>
    <x v="77"/>
    <s v="Standard Class"/>
    <s v="FC-14335"/>
    <x v="2"/>
    <s v="United States"/>
    <x v="47"/>
    <x v="1"/>
    <n v="90503"/>
    <x v="1"/>
    <s v="TEC-PH-10003505"/>
    <x v="2"/>
    <x v="14"/>
    <s v="Geemarc AmpliPOWER60"/>
    <n v="371.2"/>
    <n v="5"/>
    <n v="0.2"/>
    <n v="41.76"/>
  </r>
  <r>
    <x v="27"/>
    <s v="2020"/>
    <n v="2263"/>
    <x v="78"/>
    <s v="First Class"/>
    <s v="MV-17485"/>
    <x v="0"/>
    <s v="United States"/>
    <x v="48"/>
    <x v="25"/>
    <n v="22204"/>
    <x v="3"/>
    <s v="FUR-BO-10004015"/>
    <x v="0"/>
    <x v="13"/>
    <s v="Bush Andora Bookcase, Maple/Graphite Gray Finish"/>
    <n v="359.97"/>
    <n v="3"/>
    <n v="0"/>
    <n v="79.193399999999997"/>
  </r>
  <r>
    <x v="27"/>
    <s v="2020"/>
    <n v="5973"/>
    <x v="79"/>
    <s v="Standard Class"/>
    <s v="BD-11770"/>
    <x v="0"/>
    <s v="United States"/>
    <x v="25"/>
    <x v="17"/>
    <n v="10024"/>
    <x v="0"/>
    <s v="FUR-BO-10001811"/>
    <x v="0"/>
    <x v="13"/>
    <s v="Atlantic Metals Mobile 5-Shelf Bookcases, Custom Colors"/>
    <n v="240.78399999999999"/>
    <n v="1"/>
    <n v="0.2"/>
    <n v="30.097999999999999"/>
  </r>
  <r>
    <x v="27"/>
    <s v="2020"/>
    <n v="7026"/>
    <x v="80"/>
    <s v="Standard Class"/>
    <s v="SP-20545"/>
    <x v="2"/>
    <s v="United States"/>
    <x v="25"/>
    <x v="17"/>
    <n v="10024"/>
    <x v="0"/>
    <s v="TEC-PH-10002538"/>
    <x v="2"/>
    <x v="14"/>
    <s v="Grandstream GXP1160 VoIP phone"/>
    <n v="227.46"/>
    <n v="6"/>
    <n v="0"/>
    <n v="65.963399999999993"/>
  </r>
  <r>
    <x v="27"/>
    <s v="2020"/>
    <n v="7027"/>
    <x v="80"/>
    <s v="Standard Class"/>
    <s v="SP-20545"/>
    <x v="2"/>
    <s v="United States"/>
    <x v="25"/>
    <x v="17"/>
    <n v="10024"/>
    <x v="0"/>
    <s v="OFF-BI-10000279"/>
    <x v="1"/>
    <x v="1"/>
    <s v="Acco Recycled 2&quot; Capacity Laser Printer Hanging Data Binders"/>
    <n v="46.24"/>
    <n v="4"/>
    <n v="0.2"/>
    <n v="15.606"/>
  </r>
  <r>
    <x v="27"/>
    <s v="2020"/>
    <n v="7355"/>
    <x v="81"/>
    <s v="Standard Class"/>
    <s v="SN-20560"/>
    <x v="1"/>
    <s v="United States"/>
    <x v="7"/>
    <x v="1"/>
    <n v="94109"/>
    <x v="1"/>
    <s v="OFF-PA-10001593"/>
    <x v="1"/>
    <x v="9"/>
    <s v="Xerox 1947"/>
    <n v="29.9"/>
    <n v="5"/>
    <n v="0"/>
    <n v="13.455"/>
  </r>
  <r>
    <x v="28"/>
    <s v="2020"/>
    <n v="3085"/>
    <x v="82"/>
    <s v="Standard Class"/>
    <s v="TP-21415"/>
    <x v="0"/>
    <s v="United States"/>
    <x v="34"/>
    <x v="3"/>
    <n v="77070"/>
    <x v="2"/>
    <s v="OFF-BI-10004584"/>
    <x v="1"/>
    <x v="1"/>
    <s v="GBC ProClick 150 Presentation Binding System"/>
    <n v="252.78399999999999"/>
    <n v="4"/>
    <n v="0.8"/>
    <n v="-417.09359999999998"/>
  </r>
  <r>
    <x v="28"/>
    <s v="2020"/>
    <n v="3086"/>
    <x v="82"/>
    <s v="Standard Class"/>
    <s v="TP-21415"/>
    <x v="0"/>
    <s v="United States"/>
    <x v="34"/>
    <x v="3"/>
    <n v="77070"/>
    <x v="2"/>
    <s v="TEC-AC-10002402"/>
    <x v="2"/>
    <x v="8"/>
    <s v="Razer Kraken PRO Over Ear PC and Music Headset"/>
    <n v="127.98399999999999"/>
    <n v="2"/>
    <n v="0.2"/>
    <n v="15.997999999999999"/>
  </r>
  <r>
    <x v="28"/>
    <s v="2020"/>
    <n v="3087"/>
    <x v="82"/>
    <s v="Standard Class"/>
    <s v="TP-21415"/>
    <x v="0"/>
    <s v="United States"/>
    <x v="34"/>
    <x v="3"/>
    <n v="77070"/>
    <x v="2"/>
    <s v="FUR-FU-10000550"/>
    <x v="0"/>
    <x v="0"/>
    <s v="Stacking Trays by OIC"/>
    <n v="3.984"/>
    <n v="2"/>
    <n v="0.6"/>
    <n v="-2.6892"/>
  </r>
  <r>
    <x v="28"/>
    <s v="2020"/>
    <n v="3088"/>
    <x v="82"/>
    <s v="Standard Class"/>
    <s v="TP-21415"/>
    <x v="0"/>
    <s v="United States"/>
    <x v="34"/>
    <x v="3"/>
    <n v="77070"/>
    <x v="2"/>
    <s v="OFF-AP-10000055"/>
    <x v="1"/>
    <x v="5"/>
    <s v="Belkin F9S820V06 8 Outlet Surge"/>
    <n v="12.992000000000001"/>
    <n v="2"/>
    <n v="0.8"/>
    <n v="-32.479999999999997"/>
  </r>
  <r>
    <x v="28"/>
    <s v="2020"/>
    <n v="5961"/>
    <x v="83"/>
    <s v="Second Class"/>
    <s v="ML-17395"/>
    <x v="2"/>
    <s v="United States"/>
    <x v="1"/>
    <x v="1"/>
    <n v="90045"/>
    <x v="1"/>
    <s v="FUR-FU-10003142"/>
    <x v="0"/>
    <x v="0"/>
    <s v="Master Big Foot Doorstop, Beige"/>
    <n v="21.12"/>
    <n v="4"/>
    <n v="0"/>
    <n v="6.5472000000000001"/>
  </r>
  <r>
    <x v="28"/>
    <s v="2020"/>
    <n v="7246"/>
    <x v="84"/>
    <s v="Standard Class"/>
    <s v="SB-20170"/>
    <x v="0"/>
    <s v="United States"/>
    <x v="1"/>
    <x v="1"/>
    <n v="90032"/>
    <x v="1"/>
    <s v="OFF-ST-10001370"/>
    <x v="1"/>
    <x v="2"/>
    <s v="Sensible Storage WireTech Storage Systems"/>
    <n v="354.9"/>
    <n v="5"/>
    <n v="0"/>
    <n v="17.745000000000001"/>
  </r>
  <r>
    <x v="29"/>
    <s v="2020"/>
    <n v="1535"/>
    <x v="85"/>
    <s v="Standard Class"/>
    <s v="MP-18175"/>
    <x v="1"/>
    <s v="United States"/>
    <x v="49"/>
    <x v="1"/>
    <n v="92677"/>
    <x v="1"/>
    <s v="FUR-BO-10004015"/>
    <x v="0"/>
    <x v="13"/>
    <s v="Bush Andora Bookcase, Maple/Graphite Gray Finish"/>
    <n v="203.983"/>
    <n v="2"/>
    <n v="0.15"/>
    <n v="16.7986"/>
  </r>
  <r>
    <x v="29"/>
    <s v="2020"/>
    <n v="2368"/>
    <x v="86"/>
    <s v="First Class"/>
    <s v="MN-17935"/>
    <x v="0"/>
    <s v="United States"/>
    <x v="50"/>
    <x v="26"/>
    <n v="20735"/>
    <x v="0"/>
    <s v="OFF-PA-10002464"/>
    <x v="1"/>
    <x v="9"/>
    <s v="HP Office Recycled Paper (20Lb. and 87 Bright)"/>
    <n v="23.12"/>
    <n v="4"/>
    <n v="0"/>
    <n v="11.328799999999999"/>
  </r>
  <r>
    <x v="30"/>
    <s v="2020"/>
    <n v="1520"/>
    <x v="87"/>
    <s v="Second Class"/>
    <s v="VW-21775"/>
    <x v="2"/>
    <s v="United States"/>
    <x v="7"/>
    <x v="1"/>
    <n v="94110"/>
    <x v="1"/>
    <s v="OFF-BI-10001759"/>
    <x v="1"/>
    <x v="1"/>
    <s v="Acco Pressboard Covers with Storage Hooks, 14 7/8&quot; x 11&quot;, Dark Blue"/>
    <n v="21.335999999999999"/>
    <n v="7"/>
    <n v="0.2"/>
    <n v="7.7343000000000002"/>
  </r>
  <r>
    <x v="30"/>
    <s v="2020"/>
    <n v="3146"/>
    <x v="88"/>
    <s v="Second Class"/>
    <s v="CS-11845"/>
    <x v="2"/>
    <s v="United States"/>
    <x v="12"/>
    <x v="8"/>
    <n v="98105"/>
    <x v="1"/>
    <s v="FUR-CH-10004495"/>
    <x v="0"/>
    <x v="3"/>
    <s v="Global Leather and Oak Executive Chair, Black"/>
    <n v="963.13599999999997"/>
    <n v="4"/>
    <n v="0.2"/>
    <n v="108.3528"/>
  </r>
  <r>
    <x v="30"/>
    <s v="2020"/>
    <n v="3147"/>
    <x v="88"/>
    <s v="Second Class"/>
    <s v="CS-11845"/>
    <x v="2"/>
    <s v="United States"/>
    <x v="12"/>
    <x v="8"/>
    <n v="98105"/>
    <x v="1"/>
    <s v="TEC-PH-10002923"/>
    <x v="2"/>
    <x v="14"/>
    <s v="Logitech B530 USB Headset - headset - Full size, Binaural"/>
    <n v="88.775999999999996"/>
    <n v="3"/>
    <n v="0.2"/>
    <n v="7.7679"/>
  </r>
  <r>
    <x v="30"/>
    <s v="2020"/>
    <n v="8483"/>
    <x v="89"/>
    <s v="Standard Class"/>
    <s v="DJ-13510"/>
    <x v="2"/>
    <s v="United States"/>
    <x v="25"/>
    <x v="17"/>
    <n v="10024"/>
    <x v="0"/>
    <s v="OFF-LA-10001297"/>
    <x v="1"/>
    <x v="15"/>
    <s v="Avery 473"/>
    <n v="20.7"/>
    <n v="2"/>
    <n v="0"/>
    <n v="9.9359999999999999"/>
  </r>
  <r>
    <x v="30"/>
    <s v="2020"/>
    <n v="9239"/>
    <x v="90"/>
    <s v="First Class"/>
    <s v="MM-17260"/>
    <x v="0"/>
    <s v="United States"/>
    <x v="35"/>
    <x v="0"/>
    <n v="43229"/>
    <x v="0"/>
    <s v="FUR-FU-10003601"/>
    <x v="0"/>
    <x v="0"/>
    <s v="Deflect-o RollaMat Studded, Beveled Mat for Medium Pile Carpeting"/>
    <n v="147.56800000000001"/>
    <n v="2"/>
    <n v="0.2"/>
    <n v="-3.6892"/>
  </r>
  <r>
    <x v="31"/>
    <s v="2020"/>
    <n v="2730"/>
    <x v="91"/>
    <s v="Standard Class"/>
    <s v="FH-14350"/>
    <x v="0"/>
    <s v="United States"/>
    <x v="12"/>
    <x v="8"/>
    <n v="98105"/>
    <x v="1"/>
    <s v="OFF-AR-10001547"/>
    <x v="1"/>
    <x v="4"/>
    <s v="Newell 311"/>
    <n v="6.63"/>
    <n v="3"/>
    <n v="0"/>
    <n v="1.7901"/>
  </r>
  <r>
    <x v="31"/>
    <s v="2020"/>
    <n v="2731"/>
    <x v="91"/>
    <s v="Standard Class"/>
    <s v="FH-14350"/>
    <x v="0"/>
    <s v="United States"/>
    <x v="12"/>
    <x v="8"/>
    <n v="98105"/>
    <x v="1"/>
    <s v="TEC-AC-10001838"/>
    <x v="2"/>
    <x v="8"/>
    <s v="Razer Tiamat Over Ear 7.1 Surround Sound PC Gaming Headset"/>
    <n v="799.96"/>
    <n v="4"/>
    <n v="0"/>
    <n v="343.9828"/>
  </r>
  <r>
    <x v="31"/>
    <s v="2020"/>
    <n v="2732"/>
    <x v="91"/>
    <s v="Standard Class"/>
    <s v="FH-14350"/>
    <x v="0"/>
    <s v="United States"/>
    <x v="12"/>
    <x v="8"/>
    <n v="98105"/>
    <x v="1"/>
    <s v="FUR-FU-10004017"/>
    <x v="0"/>
    <x v="0"/>
    <s v="Tenex Contemporary Contur Chairmats for Low and Medium Pile Carpet, Computer, 39&quot; x 49&quot;"/>
    <n v="107.53"/>
    <n v="1"/>
    <n v="0"/>
    <n v="21.506"/>
  </r>
  <r>
    <x v="31"/>
    <s v="2020"/>
    <n v="5598"/>
    <x v="92"/>
    <s v="Standard Class"/>
    <s v="SV-20785"/>
    <x v="0"/>
    <s v="United States"/>
    <x v="51"/>
    <x v="26"/>
    <n v="21215"/>
    <x v="0"/>
    <s v="OFF-SU-10001165"/>
    <x v="1"/>
    <x v="10"/>
    <s v="Acme Elite Stainless Steel Scissors"/>
    <n v="25.02"/>
    <n v="3"/>
    <n v="0"/>
    <n v="6.5052000000000003"/>
  </r>
  <r>
    <x v="31"/>
    <s v="2020"/>
    <n v="5599"/>
    <x v="92"/>
    <s v="Standard Class"/>
    <s v="SV-20785"/>
    <x v="0"/>
    <s v="United States"/>
    <x v="51"/>
    <x v="26"/>
    <n v="21215"/>
    <x v="0"/>
    <s v="OFF-AR-10000614"/>
    <x v="1"/>
    <x v="4"/>
    <s v="Barrel Sharpener"/>
    <n v="10.71"/>
    <n v="3"/>
    <n v="0"/>
    <n v="2.7846000000000002"/>
  </r>
  <r>
    <x v="31"/>
    <s v="2020"/>
    <n v="7119"/>
    <x v="93"/>
    <s v="Standard Class"/>
    <s v="JP-15460"/>
    <x v="2"/>
    <s v="United States"/>
    <x v="25"/>
    <x v="17"/>
    <n v="10009"/>
    <x v="0"/>
    <s v="OFF-PA-10001184"/>
    <x v="1"/>
    <x v="9"/>
    <s v="Xerox 1903"/>
    <n v="17.940000000000001"/>
    <n v="3"/>
    <n v="0"/>
    <n v="8.7905999999999995"/>
  </r>
  <r>
    <x v="31"/>
    <s v="2020"/>
    <n v="9633"/>
    <x v="94"/>
    <s v="Standard Class"/>
    <s v="MH-17455"/>
    <x v="0"/>
    <s v="United States"/>
    <x v="52"/>
    <x v="27"/>
    <n v="55407"/>
    <x v="2"/>
    <s v="OFF-AP-10004785"/>
    <x v="1"/>
    <x v="5"/>
    <s v="Holmes Replacement Filter for HEPA Air Cleaner, Medium Room"/>
    <n v="90.64"/>
    <n v="8"/>
    <n v="0"/>
    <n v="38.975200000000001"/>
  </r>
  <r>
    <x v="32"/>
    <s v="2020"/>
    <n v="3780"/>
    <x v="95"/>
    <s v="Standard Class"/>
    <s v="LF-17185"/>
    <x v="0"/>
    <s v="United States"/>
    <x v="25"/>
    <x v="17"/>
    <n v="10035"/>
    <x v="0"/>
    <s v="OFF-PA-10003465"/>
    <x v="1"/>
    <x v="9"/>
    <s v="Xerox 1912"/>
    <n v="37.94"/>
    <n v="2"/>
    <n v="0"/>
    <n v="18.211200000000002"/>
  </r>
  <r>
    <x v="32"/>
    <s v="2020"/>
    <n v="6313"/>
    <x v="96"/>
    <s v="Standard Class"/>
    <s v="NG-18355"/>
    <x v="2"/>
    <s v="United States"/>
    <x v="53"/>
    <x v="18"/>
    <n v="6824"/>
    <x v="0"/>
    <s v="OFF-ST-10001932"/>
    <x v="1"/>
    <x v="2"/>
    <s v="Fellowes Staxonsteel Drawer Files"/>
    <n v="579.51"/>
    <n v="3"/>
    <n v="0"/>
    <n v="81.131399999999999"/>
  </r>
  <r>
    <x v="32"/>
    <s v="2020"/>
    <n v="6314"/>
    <x v="96"/>
    <s v="Standard Class"/>
    <s v="NG-18355"/>
    <x v="2"/>
    <s v="United States"/>
    <x v="53"/>
    <x v="18"/>
    <n v="6824"/>
    <x v="0"/>
    <s v="TEC-PH-10000923"/>
    <x v="2"/>
    <x v="14"/>
    <s v="Belkin SportFit Armband For iPhone 5s/5c, Fuchsia"/>
    <n v="14.99"/>
    <n v="1"/>
    <n v="0"/>
    <n v="7.3451000000000004"/>
  </r>
  <r>
    <x v="32"/>
    <s v="2020"/>
    <n v="8673"/>
    <x v="97"/>
    <s v="Standard Class"/>
    <s v="JS-16030"/>
    <x v="0"/>
    <s v="United States"/>
    <x v="54"/>
    <x v="19"/>
    <n v="62521"/>
    <x v="2"/>
    <s v="OFF-FA-10004854"/>
    <x v="1"/>
    <x v="11"/>
    <s v="Vinyl Coated Wire Paper Clips in Organizer Box, 800/Box"/>
    <n v="18.367999999999999"/>
    <n v="2"/>
    <n v="0.2"/>
    <n v="6.1992000000000003"/>
  </r>
  <r>
    <x v="32"/>
    <s v="2020"/>
    <n v="8674"/>
    <x v="97"/>
    <s v="Standard Class"/>
    <s v="JS-16030"/>
    <x v="0"/>
    <s v="United States"/>
    <x v="54"/>
    <x v="19"/>
    <n v="62521"/>
    <x v="2"/>
    <s v="FUR-CH-10004063"/>
    <x v="0"/>
    <x v="3"/>
    <s v="Global Deluxe High-Back Manager's Chair"/>
    <n v="600.55799999999999"/>
    <n v="3"/>
    <n v="0.3"/>
    <n v="-8.5793999999999997"/>
  </r>
  <r>
    <x v="32"/>
    <s v="2020"/>
    <n v="8675"/>
    <x v="97"/>
    <s v="Standard Class"/>
    <s v="JS-16030"/>
    <x v="0"/>
    <s v="United States"/>
    <x v="54"/>
    <x v="19"/>
    <n v="62521"/>
    <x v="2"/>
    <s v="OFF-ST-10000642"/>
    <x v="1"/>
    <x v="2"/>
    <s v="Tennsco Lockers, Gray"/>
    <n v="50.351999999999997"/>
    <n v="3"/>
    <n v="0.2"/>
    <n v="-8.1821999999999999"/>
  </r>
  <r>
    <x v="32"/>
    <s v="2020"/>
    <n v="8676"/>
    <x v="97"/>
    <s v="Standard Class"/>
    <s v="JS-16030"/>
    <x v="0"/>
    <s v="United States"/>
    <x v="54"/>
    <x v="19"/>
    <n v="62521"/>
    <x v="2"/>
    <s v="OFF-AR-10004078"/>
    <x v="1"/>
    <x v="4"/>
    <s v="Newell 312"/>
    <n v="28.032"/>
    <n v="6"/>
    <n v="0.2"/>
    <n v="3.504"/>
  </r>
  <r>
    <x v="32"/>
    <s v="2020"/>
    <n v="8677"/>
    <x v="97"/>
    <s v="Standard Class"/>
    <s v="JS-16030"/>
    <x v="0"/>
    <s v="United States"/>
    <x v="54"/>
    <x v="19"/>
    <n v="62521"/>
    <x v="2"/>
    <s v="FUR-FU-10004270"/>
    <x v="0"/>
    <x v="0"/>
    <s v="Executive Impressions 13&quot; Clairmont Wall Clock"/>
    <n v="7.6920000000000002"/>
    <n v="1"/>
    <n v="0.6"/>
    <n v="-3.6537000000000002"/>
  </r>
  <r>
    <x v="33"/>
    <s v="2020"/>
    <n v="3860"/>
    <x v="98"/>
    <s v="Standard Class"/>
    <s v="JK-16120"/>
    <x v="1"/>
    <s v="United States"/>
    <x v="27"/>
    <x v="19"/>
    <n v="60653"/>
    <x v="2"/>
    <s v="FUR-TA-10001932"/>
    <x v="0"/>
    <x v="7"/>
    <s v="Chromcraft 48&quot; x 96&quot; Racetrack Double Pedestal Table"/>
    <n v="480.96"/>
    <n v="3"/>
    <n v="0.5"/>
    <n v="-269.33760000000001"/>
  </r>
  <r>
    <x v="33"/>
    <s v="2020"/>
    <n v="3861"/>
    <x v="98"/>
    <s v="Standard Class"/>
    <s v="JK-16120"/>
    <x v="1"/>
    <s v="United States"/>
    <x v="27"/>
    <x v="19"/>
    <n v="60653"/>
    <x v="2"/>
    <s v="TEC-PH-10002789"/>
    <x v="2"/>
    <x v="14"/>
    <s v="LG Exalt"/>
    <n v="124.792"/>
    <n v="1"/>
    <n v="0.2"/>
    <n v="10.9193"/>
  </r>
  <r>
    <x v="33"/>
    <s v="2020"/>
    <n v="4362"/>
    <x v="99"/>
    <s v="Second Class"/>
    <s v="LL-16840"/>
    <x v="0"/>
    <s v="United States"/>
    <x v="55"/>
    <x v="28"/>
    <n v="70506"/>
    <x v="3"/>
    <s v="TEC-PH-10003875"/>
    <x v="2"/>
    <x v="14"/>
    <s v="KLD Oscar II Style Snap-on Ultra Thin Side Flip Synthetic Leather Cover Case for HTC One HTC M7"/>
    <n v="29.16"/>
    <n v="3"/>
    <n v="0"/>
    <n v="8.4564000000000004"/>
  </r>
  <r>
    <x v="33"/>
    <s v="2020"/>
    <n v="4653"/>
    <x v="100"/>
    <s v="Standard Class"/>
    <s v="GH-14410"/>
    <x v="1"/>
    <s v="United States"/>
    <x v="56"/>
    <x v="29"/>
    <n v="8861"/>
    <x v="0"/>
    <s v="OFF-PA-10001838"/>
    <x v="1"/>
    <x v="9"/>
    <s v="Adams Telephone Message Book W/Dividers/Space For Phone Numbers, 5 1/4&quot;X8 1/2&quot;, 300/Messages"/>
    <n v="11.76"/>
    <n v="2"/>
    <n v="0"/>
    <n v="5.7624000000000004"/>
  </r>
  <r>
    <x v="33"/>
    <s v="2020"/>
    <n v="4654"/>
    <x v="100"/>
    <s v="Standard Class"/>
    <s v="GH-14410"/>
    <x v="1"/>
    <s v="United States"/>
    <x v="56"/>
    <x v="29"/>
    <n v="8861"/>
    <x v="0"/>
    <s v="OFF-ST-10003123"/>
    <x v="1"/>
    <x v="2"/>
    <s v="Fellowes Bases and Tops For Staxonsteel/High-Stak Systems"/>
    <n v="166.45"/>
    <n v="5"/>
    <n v="0"/>
    <n v="39.948"/>
  </r>
  <r>
    <x v="33"/>
    <s v="2020"/>
    <n v="8106"/>
    <x v="101"/>
    <s v="First Class"/>
    <s v="CR-12820"/>
    <x v="1"/>
    <s v="United States"/>
    <x v="34"/>
    <x v="3"/>
    <n v="77041"/>
    <x v="2"/>
    <s v="FUR-BO-10001601"/>
    <x v="0"/>
    <x v="13"/>
    <s v="Sauder Mission Library with Doors, Fruitwood Finish"/>
    <n v="89.066400000000002"/>
    <n v="1"/>
    <n v="0.32"/>
    <n v="-17.0274"/>
  </r>
  <r>
    <x v="33"/>
    <s v="2020"/>
    <n v="8107"/>
    <x v="101"/>
    <s v="First Class"/>
    <s v="CR-12820"/>
    <x v="1"/>
    <s v="United States"/>
    <x v="34"/>
    <x v="3"/>
    <n v="77041"/>
    <x v="2"/>
    <s v="OFF-AR-10000937"/>
    <x v="1"/>
    <x v="4"/>
    <s v="Dixon Ticonderoga Core-Lock Colored Pencils, 48-Color Set"/>
    <n v="175.44"/>
    <n v="6"/>
    <n v="0.2"/>
    <n v="52.631999999999998"/>
  </r>
  <r>
    <x v="33"/>
    <s v="2020"/>
    <n v="8108"/>
    <x v="101"/>
    <s v="First Class"/>
    <s v="CR-12820"/>
    <x v="1"/>
    <s v="United States"/>
    <x v="34"/>
    <x v="3"/>
    <n v="77041"/>
    <x v="2"/>
    <s v="TEC-PH-10000038"/>
    <x v="2"/>
    <x v="14"/>
    <s v="Jawbone MINI JAMBOX Wireless Bluetooth Speaker"/>
    <n v="438.33600000000001"/>
    <n v="4"/>
    <n v="0.2"/>
    <n v="-87.667199999999994"/>
  </r>
  <r>
    <x v="33"/>
    <s v="2020"/>
    <n v="9344"/>
    <x v="102"/>
    <s v="First Class"/>
    <s v="CK-12325"/>
    <x v="1"/>
    <s v="United States"/>
    <x v="57"/>
    <x v="0"/>
    <n v="45373"/>
    <x v="0"/>
    <s v="FUR-TA-10001086"/>
    <x v="0"/>
    <x v="7"/>
    <s v="SAFCO PlanMaster Boards, 60w x 37-1/2d, White Melamine"/>
    <n v="455.97"/>
    <n v="5"/>
    <n v="0.4"/>
    <n v="-106.393"/>
  </r>
  <r>
    <x v="33"/>
    <s v="2020"/>
    <n v="9345"/>
    <x v="102"/>
    <s v="First Class"/>
    <s v="CK-12325"/>
    <x v="1"/>
    <s v="United States"/>
    <x v="57"/>
    <x v="0"/>
    <n v="45373"/>
    <x v="0"/>
    <s v="OFF-BI-10001525"/>
    <x v="1"/>
    <x v="1"/>
    <s v="Acco Pressboard Covers with Storage Hooks, 14 7/8&quot; x 11&quot;, Executive Red"/>
    <n v="5.7149999999999999"/>
    <n v="5"/>
    <n v="0.7"/>
    <n v="-4.7625000000000002"/>
  </r>
  <r>
    <x v="33"/>
    <s v="2020"/>
    <n v="9346"/>
    <x v="102"/>
    <s v="First Class"/>
    <s v="CK-12325"/>
    <x v="1"/>
    <s v="United States"/>
    <x v="57"/>
    <x v="0"/>
    <n v="45373"/>
    <x v="0"/>
    <s v="TEC-PH-10000526"/>
    <x v="2"/>
    <x v="14"/>
    <s v="Vtech CS6719"/>
    <n v="57.594000000000001"/>
    <n v="1"/>
    <n v="0.4"/>
    <n v="-11.518800000000001"/>
  </r>
  <r>
    <x v="33"/>
    <s v="2020"/>
    <n v="9347"/>
    <x v="102"/>
    <s v="First Class"/>
    <s v="CK-12325"/>
    <x v="1"/>
    <s v="United States"/>
    <x v="57"/>
    <x v="0"/>
    <n v="45373"/>
    <x v="0"/>
    <s v="FUR-FU-10004973"/>
    <x v="0"/>
    <x v="0"/>
    <s v="Flat Face Poster Frame"/>
    <n v="30.143999999999998"/>
    <n v="2"/>
    <n v="0.2"/>
    <n v="8.2896000000000001"/>
  </r>
  <r>
    <x v="33"/>
    <s v="2020"/>
    <n v="9348"/>
    <x v="102"/>
    <s v="First Class"/>
    <s v="CK-12325"/>
    <x v="1"/>
    <s v="United States"/>
    <x v="57"/>
    <x v="0"/>
    <n v="45373"/>
    <x v="0"/>
    <s v="FUR-CH-10003981"/>
    <x v="0"/>
    <x v="3"/>
    <s v="Global Commerce Series Low-Back Swivel/Tilt Chairs"/>
    <n v="899.43"/>
    <n v="5"/>
    <n v="0.3"/>
    <n v="-12.849"/>
  </r>
  <r>
    <x v="34"/>
    <s v="2020"/>
    <n v="5388"/>
    <x v="103"/>
    <s v="Second Class"/>
    <s v="CV-12805"/>
    <x v="2"/>
    <s v="United States"/>
    <x v="1"/>
    <x v="1"/>
    <n v="90045"/>
    <x v="1"/>
    <s v="TEC-PH-10001924"/>
    <x v="2"/>
    <x v="14"/>
    <s v="iHome FM Clock Radio with Lightning Dock"/>
    <n v="167.976"/>
    <n v="3"/>
    <n v="0.2"/>
    <n v="10.4985"/>
  </r>
  <r>
    <x v="34"/>
    <s v="2020"/>
    <n v="5389"/>
    <x v="103"/>
    <s v="Second Class"/>
    <s v="CV-12805"/>
    <x v="2"/>
    <s v="United States"/>
    <x v="1"/>
    <x v="1"/>
    <n v="90045"/>
    <x v="1"/>
    <s v="TEC-AC-10004864"/>
    <x v="2"/>
    <x v="8"/>
    <s v="Memorex Micro Travel Drive 32 GB"/>
    <n v="109.53"/>
    <n v="3"/>
    <n v="0"/>
    <n v="47.097900000000003"/>
  </r>
  <r>
    <x v="34"/>
    <s v="2020"/>
    <n v="5390"/>
    <x v="103"/>
    <s v="Second Class"/>
    <s v="CV-12805"/>
    <x v="2"/>
    <s v="United States"/>
    <x v="1"/>
    <x v="1"/>
    <n v="90045"/>
    <x v="1"/>
    <s v="OFF-LA-10004345"/>
    <x v="1"/>
    <x v="15"/>
    <s v="Avery 493"/>
    <n v="9.82"/>
    <n v="2"/>
    <n v="0"/>
    <n v="4.8117999999999999"/>
  </r>
  <r>
    <x v="35"/>
    <s v="2020"/>
    <n v="1837"/>
    <x v="104"/>
    <s v="Second Class"/>
    <s v="NH-18610"/>
    <x v="2"/>
    <s v="United States"/>
    <x v="58"/>
    <x v="22"/>
    <n v="30076"/>
    <x v="3"/>
    <s v="OFF-AP-10002518"/>
    <x v="1"/>
    <x v="5"/>
    <s v="Kensington 7 Outlet MasterPiece Power Center"/>
    <n v="1245.8599999999999"/>
    <n v="7"/>
    <n v="0"/>
    <n v="361.29939999999999"/>
  </r>
  <r>
    <x v="35"/>
    <s v="2020"/>
    <n v="2910"/>
    <x v="105"/>
    <s v="Standard Class"/>
    <s v="ME-17725"/>
    <x v="0"/>
    <s v="United States"/>
    <x v="12"/>
    <x v="8"/>
    <n v="98103"/>
    <x v="1"/>
    <s v="OFF-FA-10004968"/>
    <x v="1"/>
    <x v="11"/>
    <s v="Rubber Band Ball"/>
    <n v="11.22"/>
    <n v="3"/>
    <n v="0"/>
    <n v="0.22439999999999999"/>
  </r>
  <r>
    <x v="35"/>
    <s v="2020"/>
    <n v="3963"/>
    <x v="106"/>
    <s v="First Class"/>
    <s v="ED-13885"/>
    <x v="1"/>
    <s v="United States"/>
    <x v="1"/>
    <x v="1"/>
    <n v="90045"/>
    <x v="1"/>
    <s v="OFF-AR-10000634"/>
    <x v="1"/>
    <x v="4"/>
    <s v="Newell 320"/>
    <n v="12.84"/>
    <n v="3"/>
    <n v="0"/>
    <n v="3.4668000000000001"/>
  </r>
  <r>
    <x v="35"/>
    <s v="2020"/>
    <n v="3964"/>
    <x v="106"/>
    <s v="First Class"/>
    <s v="ED-13885"/>
    <x v="1"/>
    <s v="United States"/>
    <x v="1"/>
    <x v="1"/>
    <n v="90045"/>
    <x v="1"/>
    <s v="FUR-FU-10004018"/>
    <x v="0"/>
    <x v="0"/>
    <s v="Tensor Computer Mounted Lamp"/>
    <n v="44.67"/>
    <n v="3"/>
    <n v="0"/>
    <n v="12.0609"/>
  </r>
  <r>
    <x v="36"/>
    <s v="2020"/>
    <n v="801"/>
    <x v="107"/>
    <s v="First Class"/>
    <s v="HW-14935"/>
    <x v="2"/>
    <s v="United States"/>
    <x v="42"/>
    <x v="1"/>
    <n v="92105"/>
    <x v="1"/>
    <s v="FUR-FU-10004090"/>
    <x v="0"/>
    <x v="0"/>
    <s v="Executive Impressions 14&quot; Contract Wall Clock"/>
    <n v="22.23"/>
    <n v="1"/>
    <n v="0"/>
    <n v="7.3358999999999996"/>
  </r>
  <r>
    <x v="36"/>
    <s v="2020"/>
    <n v="802"/>
    <x v="107"/>
    <s v="First Class"/>
    <s v="HW-14935"/>
    <x v="2"/>
    <s v="United States"/>
    <x v="42"/>
    <x v="1"/>
    <n v="92105"/>
    <x v="1"/>
    <s v="TEC-PH-10001580"/>
    <x v="2"/>
    <x v="14"/>
    <s v="Logitech Mobile Speakerphone P710e - speaker phone"/>
    <n v="215.96799999999999"/>
    <n v="2"/>
    <n v="0.2"/>
    <n v="18.897200000000002"/>
  </r>
  <r>
    <x v="36"/>
    <s v="2020"/>
    <n v="3286"/>
    <x v="108"/>
    <s v="Standard Class"/>
    <s v="JP-16135"/>
    <x v="1"/>
    <s v="United States"/>
    <x v="59"/>
    <x v="30"/>
    <n v="74403"/>
    <x v="2"/>
    <s v="OFF-AR-10002375"/>
    <x v="1"/>
    <x v="4"/>
    <s v="Newell 351"/>
    <n v="6.56"/>
    <n v="2"/>
    <n v="0"/>
    <n v="1.9024000000000001"/>
  </r>
  <r>
    <x v="36"/>
    <s v="2020"/>
    <n v="3287"/>
    <x v="108"/>
    <s v="Standard Class"/>
    <s v="JP-16135"/>
    <x v="1"/>
    <s v="United States"/>
    <x v="59"/>
    <x v="30"/>
    <n v="74403"/>
    <x v="2"/>
    <s v="OFF-AP-10000595"/>
    <x v="1"/>
    <x v="5"/>
    <s v="Disposable Triple-Filter Dust Bags"/>
    <n v="13.11"/>
    <n v="3"/>
    <n v="0"/>
    <n v="3.4085999999999999"/>
  </r>
  <r>
    <x v="36"/>
    <s v="2020"/>
    <n v="4523"/>
    <x v="109"/>
    <s v="Second Class"/>
    <s v="BP-11095"/>
    <x v="2"/>
    <s v="United States"/>
    <x v="60"/>
    <x v="12"/>
    <n v="80027"/>
    <x v="1"/>
    <s v="OFF-FA-10001229"/>
    <x v="1"/>
    <x v="11"/>
    <s v="Staples"/>
    <n v="9.4320000000000004"/>
    <n v="3"/>
    <n v="0.2"/>
    <n v="3.0653999999999999"/>
  </r>
  <r>
    <x v="36"/>
    <s v="2020"/>
    <n v="6655"/>
    <x v="110"/>
    <s v="Standard Class"/>
    <s v="KM-16375"/>
    <x v="1"/>
    <s v="United States"/>
    <x v="61"/>
    <x v="21"/>
    <n v="85234"/>
    <x v="1"/>
    <s v="TEC-PH-10004447"/>
    <x v="2"/>
    <x v="14"/>
    <s v="Toshiba IPT2010-SD IP Telephone"/>
    <n v="333.57600000000002"/>
    <n v="3"/>
    <n v="0.2"/>
    <n v="25.0182"/>
  </r>
  <r>
    <x v="36"/>
    <s v="2020"/>
    <n v="6656"/>
    <x v="110"/>
    <s v="Standard Class"/>
    <s v="KM-16375"/>
    <x v="1"/>
    <s v="United States"/>
    <x v="61"/>
    <x v="21"/>
    <n v="85234"/>
    <x v="1"/>
    <s v="TEC-AC-10001114"/>
    <x v="2"/>
    <x v="8"/>
    <s v="Microsoft Wireless Mobile Mouse 4000"/>
    <n v="31.992000000000001"/>
    <n v="1"/>
    <n v="0.2"/>
    <n v="4.7988"/>
  </r>
  <r>
    <x v="36"/>
    <s v="2020"/>
    <n v="6657"/>
    <x v="110"/>
    <s v="Standard Class"/>
    <s v="KM-16375"/>
    <x v="1"/>
    <s v="United States"/>
    <x v="61"/>
    <x v="21"/>
    <n v="85234"/>
    <x v="1"/>
    <s v="OFF-ST-10000563"/>
    <x v="1"/>
    <x v="2"/>
    <s v="Fellowes Bankers Box Stor/Drawer Steel Plus"/>
    <n v="51.167999999999999"/>
    <n v="2"/>
    <n v="0.2"/>
    <n v="-6.3959999999999999"/>
  </r>
  <r>
    <x v="36"/>
    <s v="2020"/>
    <n v="6658"/>
    <x v="110"/>
    <s v="Standard Class"/>
    <s v="KM-16375"/>
    <x v="1"/>
    <s v="United States"/>
    <x v="61"/>
    <x v="21"/>
    <n v="85234"/>
    <x v="1"/>
    <s v="OFF-EN-10004846"/>
    <x v="1"/>
    <x v="12"/>
    <s v="Letter or Legal Size Expandable Poly String Tie Envelopes"/>
    <n v="10.64"/>
    <n v="5"/>
    <n v="0.2"/>
    <n v="3.8570000000000002"/>
  </r>
  <r>
    <x v="36"/>
    <s v="2020"/>
    <n v="6659"/>
    <x v="110"/>
    <s v="Standard Class"/>
    <s v="KM-16375"/>
    <x v="1"/>
    <s v="United States"/>
    <x v="61"/>
    <x v="21"/>
    <n v="85234"/>
    <x v="1"/>
    <s v="FUR-FU-10002253"/>
    <x v="0"/>
    <x v="0"/>
    <s v="Howard Miller 13&quot; Diameter Pewter Finish Round Wall Clock"/>
    <n v="68.703999999999994"/>
    <n v="2"/>
    <n v="0.2"/>
    <n v="16.3172"/>
  </r>
  <r>
    <x v="36"/>
    <s v="2020"/>
    <n v="6660"/>
    <x v="110"/>
    <s v="Standard Class"/>
    <s v="KM-16375"/>
    <x v="1"/>
    <s v="United States"/>
    <x v="61"/>
    <x v="21"/>
    <n v="85234"/>
    <x v="1"/>
    <s v="FUR-TA-10001039"/>
    <x v="0"/>
    <x v="7"/>
    <s v="KI Adjustable-Height Table"/>
    <n v="386.91"/>
    <n v="9"/>
    <n v="0.5"/>
    <n v="-185.71680000000001"/>
  </r>
  <r>
    <x v="37"/>
    <s v="2020"/>
    <n v="9318"/>
    <x v="111"/>
    <s v="Standard Class"/>
    <s v="DK-13090"/>
    <x v="0"/>
    <s v="United States"/>
    <x v="62"/>
    <x v="3"/>
    <n v="75007"/>
    <x v="2"/>
    <s v="TEC-AC-10002076"/>
    <x v="2"/>
    <x v="8"/>
    <s v="Microsoft Natural Keyboard Elite"/>
    <n v="47.904000000000003"/>
    <n v="1"/>
    <n v="0.2"/>
    <n v="-2.9940000000000002"/>
  </r>
  <r>
    <x v="38"/>
    <s v="2020"/>
    <n v="2083"/>
    <x v="112"/>
    <s v="Standard Class"/>
    <s v="CK-12595"/>
    <x v="0"/>
    <s v="United States"/>
    <x v="1"/>
    <x v="1"/>
    <n v="90008"/>
    <x v="1"/>
    <s v="OFF-PA-10002870"/>
    <x v="1"/>
    <x v="9"/>
    <s v="Ampad Phone Message Book, Recycled, 400 Message Capacity, 5 ¾” x 11”"/>
    <n v="37.44"/>
    <n v="6"/>
    <n v="0"/>
    <n v="16.847999999999999"/>
  </r>
  <r>
    <x v="38"/>
    <s v="2020"/>
    <n v="6027"/>
    <x v="113"/>
    <s v="Standard Class"/>
    <s v="AC-10615"/>
    <x v="2"/>
    <s v="United States"/>
    <x v="12"/>
    <x v="8"/>
    <n v="98115"/>
    <x v="1"/>
    <s v="OFF-FA-10002701"/>
    <x v="1"/>
    <x v="11"/>
    <s v="Alliance Rubber Bands"/>
    <n v="8.4"/>
    <n v="5"/>
    <n v="0"/>
    <n v="0.33600000000000002"/>
  </r>
  <r>
    <x v="38"/>
    <s v="2020"/>
    <n v="6028"/>
    <x v="113"/>
    <s v="Standard Class"/>
    <s v="AC-10615"/>
    <x v="2"/>
    <s v="United States"/>
    <x v="12"/>
    <x v="8"/>
    <n v="98115"/>
    <x v="1"/>
    <s v="TEC-PH-10003589"/>
    <x v="2"/>
    <x v="14"/>
    <s v="invisibleSHIELD by ZAGG Smudge-Free Screen Protector"/>
    <n v="71.959999999999994"/>
    <n v="5"/>
    <n v="0.2"/>
    <n v="25.186"/>
  </r>
  <r>
    <x v="39"/>
    <s v="2020"/>
    <n v="1992"/>
    <x v="114"/>
    <s v="Standard Class"/>
    <s v="CB-12415"/>
    <x v="0"/>
    <s v="United States"/>
    <x v="13"/>
    <x v="9"/>
    <n v="19134"/>
    <x v="0"/>
    <s v="OFF-BI-10004970"/>
    <x v="1"/>
    <x v="1"/>
    <s v="ACCOHIDE 3-Ring Binder, Blue, 1&quot;"/>
    <n v="4.9560000000000004"/>
    <n v="4"/>
    <n v="0.7"/>
    <n v="-3.7995999999999999"/>
  </r>
  <r>
    <x v="39"/>
    <s v="2020"/>
    <n v="7227"/>
    <x v="115"/>
    <s v="Standard Class"/>
    <s v="ES-14080"/>
    <x v="2"/>
    <s v="United States"/>
    <x v="13"/>
    <x v="9"/>
    <n v="19134"/>
    <x v="0"/>
    <s v="OFF-PA-10001125"/>
    <x v="1"/>
    <x v="9"/>
    <s v="Xerox 1988"/>
    <n v="123.92"/>
    <n v="5"/>
    <n v="0.2"/>
    <n v="38.725000000000001"/>
  </r>
  <r>
    <x v="39"/>
    <s v="2020"/>
    <n v="7228"/>
    <x v="115"/>
    <s v="Standard Class"/>
    <s v="ES-14080"/>
    <x v="2"/>
    <s v="United States"/>
    <x v="13"/>
    <x v="9"/>
    <n v="19134"/>
    <x v="0"/>
    <s v="TEC-AC-10003033"/>
    <x v="2"/>
    <x v="8"/>
    <s v="Plantronics CS510 - Over-the-Head monaural Wireless Headset System"/>
    <n v="1319.8"/>
    <n v="5"/>
    <n v="0.2"/>
    <n v="214.4675"/>
  </r>
  <r>
    <x v="40"/>
    <s v="2020"/>
    <n v="3765"/>
    <x v="116"/>
    <s v="Standard Class"/>
    <s v="MH-18025"/>
    <x v="0"/>
    <s v="United States"/>
    <x v="27"/>
    <x v="19"/>
    <n v="60623"/>
    <x v="2"/>
    <s v="OFF-BI-10002609"/>
    <x v="1"/>
    <x v="1"/>
    <s v="Avery Hidden Tab Dividers for Binding Systems"/>
    <n v="1.788"/>
    <n v="3"/>
    <n v="0.8"/>
    <n v="-3.0396000000000001"/>
  </r>
  <r>
    <x v="40"/>
    <s v="2020"/>
    <n v="7534"/>
    <x v="117"/>
    <s v="Standard Class"/>
    <s v="SW-20245"/>
    <x v="0"/>
    <s v="United States"/>
    <x v="63"/>
    <x v="4"/>
    <n v="27834"/>
    <x v="3"/>
    <s v="FUR-CH-10002880"/>
    <x v="0"/>
    <x v="3"/>
    <s v="Global High-Back Leather Tilter, Burgundy"/>
    <n v="196.78399999999999"/>
    <n v="2"/>
    <n v="0.2"/>
    <n v="-22.138200000000001"/>
  </r>
  <r>
    <x v="40"/>
    <s v="2020"/>
    <n v="7535"/>
    <x v="117"/>
    <s v="Standard Class"/>
    <s v="SW-20245"/>
    <x v="0"/>
    <s v="United States"/>
    <x v="63"/>
    <x v="4"/>
    <n v="27834"/>
    <x v="3"/>
    <s v="FUR-BO-10004709"/>
    <x v="0"/>
    <x v="13"/>
    <s v="Bush Westfield Collection Bookcases, Medium Cherry Finish"/>
    <n v="231.92"/>
    <n v="5"/>
    <n v="0.2"/>
    <n v="5.798"/>
  </r>
  <r>
    <x v="41"/>
    <s v="2020"/>
    <n v="1189"/>
    <x v="118"/>
    <s v="Second Class"/>
    <s v="BT-11530"/>
    <x v="1"/>
    <s v="United States"/>
    <x v="1"/>
    <x v="1"/>
    <n v="90036"/>
    <x v="1"/>
    <s v="OFF-AP-10004532"/>
    <x v="1"/>
    <x v="5"/>
    <s v="Kensington 6 Outlet Guardian Standard Surge Protector"/>
    <n v="81.92"/>
    <n v="4"/>
    <n v="0"/>
    <n v="22.118400000000001"/>
  </r>
  <r>
    <x v="41"/>
    <s v="2020"/>
    <n v="1190"/>
    <x v="118"/>
    <s v="Second Class"/>
    <s v="BT-11530"/>
    <x v="1"/>
    <s v="United States"/>
    <x v="1"/>
    <x v="1"/>
    <n v="90036"/>
    <x v="1"/>
    <s v="TEC-PH-10004447"/>
    <x v="2"/>
    <x v="14"/>
    <s v="Toshiba IPT2010-SD IP Telephone"/>
    <n v="889.53599999999994"/>
    <n v="8"/>
    <n v="0.2"/>
    <n v="66.715199999999996"/>
  </r>
  <r>
    <x v="41"/>
    <s v="2020"/>
    <n v="1191"/>
    <x v="118"/>
    <s v="Second Class"/>
    <s v="BT-11530"/>
    <x v="1"/>
    <s v="United States"/>
    <x v="1"/>
    <x v="1"/>
    <n v="90036"/>
    <x v="1"/>
    <s v="FUR-CH-10003973"/>
    <x v="0"/>
    <x v="3"/>
    <s v="GuestStacker Chair with Chrome Finish Legs"/>
    <n v="892.22400000000005"/>
    <n v="3"/>
    <n v="0.2"/>
    <n v="89.222399999999993"/>
  </r>
  <r>
    <x v="41"/>
    <s v="2020"/>
    <n v="1192"/>
    <x v="118"/>
    <s v="Second Class"/>
    <s v="BT-11530"/>
    <x v="1"/>
    <s v="United States"/>
    <x v="1"/>
    <x v="1"/>
    <n v="90036"/>
    <x v="1"/>
    <s v="OFF-PA-10001970"/>
    <x v="1"/>
    <x v="9"/>
    <s v="Xerox 1908"/>
    <n v="223.92"/>
    <n v="4"/>
    <n v="0"/>
    <n v="109.7208"/>
  </r>
  <r>
    <x v="41"/>
    <s v="2020"/>
    <n v="1193"/>
    <x v="118"/>
    <s v="Second Class"/>
    <s v="BT-11530"/>
    <x v="1"/>
    <s v="United States"/>
    <x v="1"/>
    <x v="1"/>
    <n v="90036"/>
    <x v="1"/>
    <s v="OFF-PA-10000682"/>
    <x v="1"/>
    <x v="9"/>
    <s v="Xerox 1924"/>
    <n v="23.12"/>
    <n v="4"/>
    <n v="0"/>
    <n v="11.328799999999999"/>
  </r>
  <r>
    <x v="41"/>
    <s v="2020"/>
    <n v="6921"/>
    <x v="119"/>
    <s v="Standard Class"/>
    <s v="BM-11140"/>
    <x v="0"/>
    <s v="United States"/>
    <x v="64"/>
    <x v="1"/>
    <n v="93101"/>
    <x v="1"/>
    <s v="OFF-AP-10003287"/>
    <x v="1"/>
    <x v="5"/>
    <s v="Tripp Lite TLP810NET Broadband Surge for Modem/Fax"/>
    <n v="356.79"/>
    <n v="7"/>
    <n v="0"/>
    <n v="99.901200000000003"/>
  </r>
  <r>
    <x v="41"/>
    <s v="2020"/>
    <n v="9991"/>
    <x v="120"/>
    <s v="Standard Class"/>
    <s v="DB-13060"/>
    <x v="0"/>
    <s v="United States"/>
    <x v="37"/>
    <x v="1"/>
    <n v="92627"/>
    <x v="1"/>
    <s v="FUR-FU-10000747"/>
    <x v="0"/>
    <x v="0"/>
    <s v="Tenex B1-RE Series Chair Mats for Low Pile Carpets"/>
    <n v="91.96"/>
    <n v="2"/>
    <n v="0"/>
    <n v="15.6332"/>
  </r>
  <r>
    <x v="41"/>
    <s v="2020"/>
    <n v="9992"/>
    <x v="120"/>
    <s v="Standard Class"/>
    <s v="DB-13060"/>
    <x v="0"/>
    <s v="United States"/>
    <x v="37"/>
    <x v="1"/>
    <n v="92627"/>
    <x v="1"/>
    <s v="TEC-PH-10003645"/>
    <x v="2"/>
    <x v="14"/>
    <s v="Aastra 57i VoIP phone"/>
    <n v="258.57600000000002"/>
    <n v="2"/>
    <n v="0.2"/>
    <n v="19.3932"/>
  </r>
  <r>
    <x v="41"/>
    <s v="2020"/>
    <n v="9993"/>
    <x v="120"/>
    <s v="Standard Class"/>
    <s v="DB-13060"/>
    <x v="0"/>
    <s v="United States"/>
    <x v="37"/>
    <x v="1"/>
    <n v="92627"/>
    <x v="1"/>
    <s v="OFF-PA-10004041"/>
    <x v="1"/>
    <x v="9"/>
    <s v="It's Hot Message Books with Stickers, 2 3/4&quot; x 5&quot;"/>
    <n v="29.6"/>
    <n v="4"/>
    <n v="0"/>
    <n v="13.32"/>
  </r>
  <r>
    <x v="42"/>
    <s v="2020"/>
    <n v="9766"/>
    <x v="121"/>
    <s v="Standard Class"/>
    <s v="DB-13660"/>
    <x v="0"/>
    <s v="United States"/>
    <x v="65"/>
    <x v="18"/>
    <n v="6457"/>
    <x v="0"/>
    <s v="OFF-BI-10001757"/>
    <x v="1"/>
    <x v="1"/>
    <s v="Pressboard Hanging Data Binders for Unburst Sheets"/>
    <n v="9.84"/>
    <n v="2"/>
    <n v="0"/>
    <n v="4.7232000000000003"/>
  </r>
  <r>
    <x v="42"/>
    <s v="2020"/>
    <n v="9767"/>
    <x v="121"/>
    <s v="Standard Class"/>
    <s v="DB-13660"/>
    <x v="0"/>
    <s v="United States"/>
    <x v="65"/>
    <x v="18"/>
    <n v="6457"/>
    <x v="0"/>
    <s v="OFF-PA-10002137"/>
    <x v="1"/>
    <x v="9"/>
    <s v="Southworth 100% Résumé Paper, 24lb."/>
    <n v="7.78"/>
    <n v="1"/>
    <n v="0"/>
    <n v="3.5009999999999999"/>
  </r>
  <r>
    <x v="43"/>
    <s v="2020"/>
    <n v="1770"/>
    <x v="122"/>
    <s v="Standard Class"/>
    <s v="SC-20770"/>
    <x v="2"/>
    <s v="United States"/>
    <x v="15"/>
    <x v="3"/>
    <n v="75081"/>
    <x v="2"/>
    <s v="OFF-SU-10001935"/>
    <x v="1"/>
    <x v="10"/>
    <s v="Staple remover"/>
    <n v="6.976"/>
    <n v="4"/>
    <n v="0.2"/>
    <n v="-1.3952"/>
  </r>
  <r>
    <x v="43"/>
    <s v="2020"/>
    <n v="1771"/>
    <x v="122"/>
    <s v="Standard Class"/>
    <s v="SC-20770"/>
    <x v="2"/>
    <s v="United States"/>
    <x v="15"/>
    <x v="3"/>
    <n v="75081"/>
    <x v="2"/>
    <s v="OFF-BI-10003291"/>
    <x v="1"/>
    <x v="1"/>
    <s v="Wilson Jones Leather-Like Binders with DublLock Round Rings"/>
    <n v="12.222"/>
    <n v="7"/>
    <n v="0.8"/>
    <n v="-20.1663"/>
  </r>
  <r>
    <x v="43"/>
    <s v="2020"/>
    <n v="2509"/>
    <x v="123"/>
    <s v="Standard Class"/>
    <s v="MY-17380"/>
    <x v="2"/>
    <s v="United States"/>
    <x v="1"/>
    <x v="1"/>
    <n v="90045"/>
    <x v="1"/>
    <s v="TEC-PH-10000675"/>
    <x v="2"/>
    <x v="14"/>
    <s v="Panasonic KX TS3282B Corded phone"/>
    <n v="196.77600000000001"/>
    <n v="3"/>
    <n v="0.2"/>
    <n v="14.7582"/>
  </r>
  <r>
    <x v="43"/>
    <s v="2020"/>
    <n v="2510"/>
    <x v="123"/>
    <s v="Standard Class"/>
    <s v="MY-17380"/>
    <x v="2"/>
    <s v="United States"/>
    <x v="1"/>
    <x v="1"/>
    <n v="90045"/>
    <x v="1"/>
    <s v="TEC-AC-10000580"/>
    <x v="2"/>
    <x v="8"/>
    <s v="Logitech G13 Programmable Gameboard with LCD Display"/>
    <n v="479.94"/>
    <n v="6"/>
    <n v="0"/>
    <n v="52.793399999999998"/>
  </r>
  <r>
    <x v="43"/>
    <s v="2020"/>
    <n v="7638"/>
    <x v="124"/>
    <s v="Standard Class"/>
    <s v="DB-13555"/>
    <x v="2"/>
    <s v="United States"/>
    <x v="66"/>
    <x v="31"/>
    <n v="19711"/>
    <x v="0"/>
    <s v="OFF-AR-10001615"/>
    <x v="1"/>
    <x v="4"/>
    <s v="Newell 34"/>
    <n v="59.52"/>
    <n v="3"/>
    <n v="0"/>
    <n v="15.475199999999999"/>
  </r>
  <r>
    <x v="43"/>
    <s v="2020"/>
    <n v="7639"/>
    <x v="124"/>
    <s v="Standard Class"/>
    <s v="DB-13555"/>
    <x v="2"/>
    <s v="United States"/>
    <x v="66"/>
    <x v="31"/>
    <n v="19711"/>
    <x v="0"/>
    <s v="OFF-EN-10003286"/>
    <x v="1"/>
    <x v="12"/>
    <s v="Staple envelope"/>
    <n v="57.96"/>
    <n v="7"/>
    <n v="0"/>
    <n v="27.241199999999999"/>
  </r>
  <r>
    <x v="43"/>
    <s v="2020"/>
    <n v="7640"/>
    <x v="124"/>
    <s v="Standard Class"/>
    <s v="DB-13555"/>
    <x v="2"/>
    <s v="United States"/>
    <x v="66"/>
    <x v="31"/>
    <n v="19711"/>
    <x v="0"/>
    <s v="FUR-BO-10003660"/>
    <x v="0"/>
    <x v="13"/>
    <s v="Bush Cubix Collection Bookcases, Fully Assembled"/>
    <n v="441.96"/>
    <n v="2"/>
    <n v="0"/>
    <n v="101.6508"/>
  </r>
  <r>
    <x v="43"/>
    <s v="2020"/>
    <n v="7641"/>
    <x v="124"/>
    <s v="Standard Class"/>
    <s v="DB-13555"/>
    <x v="2"/>
    <s v="United States"/>
    <x v="66"/>
    <x v="31"/>
    <n v="19711"/>
    <x v="0"/>
    <s v="OFF-PA-10002764"/>
    <x v="1"/>
    <x v="9"/>
    <s v="Easy-staple paper"/>
    <n v="68.040000000000006"/>
    <n v="6"/>
    <n v="0"/>
    <n v="33.339599999999997"/>
  </r>
  <r>
    <x v="43"/>
    <s v="2020"/>
    <n v="7861"/>
    <x v="125"/>
    <s v="Standard Class"/>
    <s v="JA-15970"/>
    <x v="0"/>
    <s v="United States"/>
    <x v="67"/>
    <x v="0"/>
    <n v="44221"/>
    <x v="0"/>
    <s v="OFF-BI-10002353"/>
    <x v="1"/>
    <x v="1"/>
    <s v="GBC VeloBind Cover Sets"/>
    <n v="18.527999999999999"/>
    <n v="4"/>
    <n v="0.7"/>
    <n v="-12.352"/>
  </r>
  <r>
    <x v="43"/>
    <s v="2020"/>
    <n v="9252"/>
    <x v="126"/>
    <s v="Standard Class"/>
    <s v="KD-16615"/>
    <x v="2"/>
    <s v="United States"/>
    <x v="1"/>
    <x v="1"/>
    <n v="90008"/>
    <x v="1"/>
    <s v="OFF-BI-10004224"/>
    <x v="1"/>
    <x v="1"/>
    <s v="Catalog Binders with Expanding Posts"/>
    <n v="107.648"/>
    <n v="2"/>
    <n v="0.2"/>
    <n v="33.64"/>
  </r>
  <r>
    <x v="43"/>
    <s v="2020"/>
    <n v="9293"/>
    <x v="127"/>
    <s v="Same Day"/>
    <s v="RS-19765"/>
    <x v="2"/>
    <s v="United States"/>
    <x v="46"/>
    <x v="3"/>
    <n v="76706"/>
    <x v="2"/>
    <s v="OFF-BI-10004022"/>
    <x v="1"/>
    <x v="1"/>
    <s v="Acco Suede Grain Vinyl Round Ring Binder"/>
    <n v="0.55600000000000005"/>
    <n v="1"/>
    <n v="0.8"/>
    <n v="-0.94520000000000004"/>
  </r>
  <r>
    <x v="44"/>
    <s v="2020"/>
    <n v="1323"/>
    <x v="128"/>
    <s v="Standard Class"/>
    <s v="LP-17095"/>
    <x v="0"/>
    <s v="United States"/>
    <x v="68"/>
    <x v="32"/>
    <n v="42071"/>
    <x v="3"/>
    <s v="OFF-AP-10004859"/>
    <x v="1"/>
    <x v="5"/>
    <s v="Acco 6 Outlet Guardian Premium Surge Suppressor"/>
    <n v="72.8"/>
    <n v="5"/>
    <n v="0"/>
    <n v="19.655999999999999"/>
  </r>
  <r>
    <x v="44"/>
    <s v="2020"/>
    <n v="3062"/>
    <x v="129"/>
    <s v="Standard Class"/>
    <s v="RE-19450"/>
    <x v="0"/>
    <s v="United States"/>
    <x v="15"/>
    <x v="3"/>
    <n v="75081"/>
    <x v="2"/>
    <s v="OFF-PA-10001307"/>
    <x v="1"/>
    <x v="9"/>
    <s v="Important Message Pads, 50 4-1/4 x 5-1/2 Forms per Pad"/>
    <n v="26.88"/>
    <n v="8"/>
    <n v="0.2"/>
    <n v="9.7439999999999998"/>
  </r>
  <r>
    <x v="44"/>
    <s v="2020"/>
    <n v="3474"/>
    <x v="130"/>
    <s v="Standard Class"/>
    <s v="EP-13915"/>
    <x v="0"/>
    <s v="United States"/>
    <x v="69"/>
    <x v="6"/>
    <n v="48127"/>
    <x v="2"/>
    <s v="FUR-CH-10000785"/>
    <x v="0"/>
    <x v="3"/>
    <s v="Global Ergonomic Managers Chair"/>
    <n v="180.98"/>
    <n v="1"/>
    <n v="0"/>
    <n v="47.0548"/>
  </r>
  <r>
    <x v="44"/>
    <s v="2020"/>
    <n v="3475"/>
    <x v="130"/>
    <s v="Standard Class"/>
    <s v="EP-13915"/>
    <x v="0"/>
    <s v="United States"/>
    <x v="69"/>
    <x v="6"/>
    <n v="48127"/>
    <x v="2"/>
    <s v="TEC-AC-10002926"/>
    <x v="2"/>
    <x v="8"/>
    <s v="Logitech Wireless Marathon Mouse M705"/>
    <n v="99.98"/>
    <n v="2"/>
    <n v="0"/>
    <n v="42.991399999999999"/>
  </r>
  <r>
    <x v="44"/>
    <s v="2020"/>
    <n v="6576"/>
    <x v="131"/>
    <s v="Standard Class"/>
    <s v="EJ-13720"/>
    <x v="0"/>
    <s v="United States"/>
    <x v="1"/>
    <x v="1"/>
    <n v="90008"/>
    <x v="1"/>
    <s v="TEC-AC-10000990"/>
    <x v="2"/>
    <x v="8"/>
    <s v="Imation Bio 2GB USB Flash Drive Imation Corp"/>
    <n v="1049.44"/>
    <n v="8"/>
    <n v="0"/>
    <n v="440.76479999999998"/>
  </r>
  <r>
    <x v="44"/>
    <s v="2020"/>
    <n v="6577"/>
    <x v="131"/>
    <s v="Standard Class"/>
    <s v="EJ-13720"/>
    <x v="0"/>
    <s v="United States"/>
    <x v="1"/>
    <x v="1"/>
    <n v="90008"/>
    <x v="1"/>
    <s v="FUR-CH-10003968"/>
    <x v="0"/>
    <x v="3"/>
    <s v="Novimex Turbo Task Chair"/>
    <n v="170.352"/>
    <n v="3"/>
    <n v="0.2"/>
    <n v="-17.0352"/>
  </r>
  <r>
    <x v="44"/>
    <s v="2020"/>
    <n v="8619"/>
    <x v="132"/>
    <s v="Standard Class"/>
    <s v="BT-11395"/>
    <x v="2"/>
    <s v="United States"/>
    <x v="1"/>
    <x v="1"/>
    <n v="90004"/>
    <x v="1"/>
    <s v="FUR-TA-10001520"/>
    <x v="0"/>
    <x v="7"/>
    <s v="Lesro Sheffield Collection Coffee Table, End Table, Center Table, Corner Table"/>
    <n v="399.67200000000003"/>
    <n v="7"/>
    <n v="0.2"/>
    <n v="-14.9877"/>
  </r>
  <r>
    <x v="45"/>
    <s v="2020"/>
    <n v="420"/>
    <x v="133"/>
    <s v="Standard Class"/>
    <s v="SP-20860"/>
    <x v="2"/>
    <s v="United States"/>
    <x v="1"/>
    <x v="1"/>
    <n v="90045"/>
    <x v="1"/>
    <s v="OFF-AR-10001573"/>
    <x v="1"/>
    <x v="4"/>
    <s v="American Pencil"/>
    <n v="9.32"/>
    <n v="4"/>
    <n v="0"/>
    <n v="2.7027999999999999"/>
  </r>
  <r>
    <x v="45"/>
    <s v="2020"/>
    <n v="421"/>
    <x v="133"/>
    <s v="Standard Class"/>
    <s v="SP-20860"/>
    <x v="2"/>
    <s v="United States"/>
    <x v="1"/>
    <x v="1"/>
    <n v="90045"/>
    <x v="1"/>
    <s v="OFF-EN-10000483"/>
    <x v="1"/>
    <x v="12"/>
    <s v="White Envelopes, White Envelopes with Clear Poly Window"/>
    <n v="15.25"/>
    <n v="1"/>
    <n v="0"/>
    <n v="7.0149999999999997"/>
  </r>
  <r>
    <x v="45"/>
    <s v="2020"/>
    <n v="5296"/>
    <x v="134"/>
    <s v="Standard Class"/>
    <s v="DP-13000"/>
    <x v="0"/>
    <s v="United States"/>
    <x v="34"/>
    <x v="3"/>
    <n v="77041"/>
    <x v="2"/>
    <s v="OFF-PA-10000806"/>
    <x v="1"/>
    <x v="9"/>
    <s v="Xerox 1934"/>
    <n v="89.567999999999998"/>
    <n v="2"/>
    <n v="0.2"/>
    <n v="32.468400000000003"/>
  </r>
  <r>
    <x v="45"/>
    <s v="2020"/>
    <n v="6447"/>
    <x v="135"/>
    <s v="Second Class"/>
    <s v="TT-21460"/>
    <x v="1"/>
    <s v="United States"/>
    <x v="34"/>
    <x v="3"/>
    <n v="77095"/>
    <x v="2"/>
    <s v="FUR-FU-10004848"/>
    <x v="0"/>
    <x v="0"/>
    <s v="Howard Miller 13-3/4&quot; Diameter Brushed Chrome Round Wall Clock"/>
    <n v="103.5"/>
    <n v="5"/>
    <n v="0.6"/>
    <n v="-77.625"/>
  </r>
  <r>
    <x v="45"/>
    <s v="2020"/>
    <n v="6448"/>
    <x v="135"/>
    <s v="Second Class"/>
    <s v="TT-21460"/>
    <x v="1"/>
    <s v="United States"/>
    <x v="34"/>
    <x v="3"/>
    <n v="77095"/>
    <x v="2"/>
    <s v="OFF-LA-10002381"/>
    <x v="1"/>
    <x v="15"/>
    <s v="Avery 497"/>
    <n v="2.464"/>
    <n v="1"/>
    <n v="0.2"/>
    <n v="0.86240000000000006"/>
  </r>
  <r>
    <x v="45"/>
    <s v="2020"/>
    <n v="6449"/>
    <x v="135"/>
    <s v="Second Class"/>
    <s v="TT-21460"/>
    <x v="1"/>
    <s v="United States"/>
    <x v="34"/>
    <x v="3"/>
    <n v="77095"/>
    <x v="2"/>
    <s v="OFF-ST-10000918"/>
    <x v="1"/>
    <x v="2"/>
    <s v="Crate-A-Files"/>
    <n v="8.7200000000000006"/>
    <n v="1"/>
    <n v="0.2"/>
    <n v="0.65400000000000003"/>
  </r>
  <r>
    <x v="46"/>
    <s v="2020"/>
    <n v="3813"/>
    <x v="136"/>
    <s v="Same Day"/>
    <s v="PK-19075"/>
    <x v="0"/>
    <s v="United States"/>
    <x v="70"/>
    <x v="2"/>
    <n v="53209"/>
    <x v="2"/>
    <s v="OFF-LA-10003537"/>
    <x v="1"/>
    <x v="15"/>
    <s v="Avery 515"/>
    <n v="25.06"/>
    <n v="2"/>
    <n v="0"/>
    <n v="11.7782"/>
  </r>
  <r>
    <x v="46"/>
    <s v="2020"/>
    <n v="4744"/>
    <x v="137"/>
    <s v="Same Day"/>
    <s v="JD-16060"/>
    <x v="0"/>
    <s v="United States"/>
    <x v="45"/>
    <x v="27"/>
    <n v="55901"/>
    <x v="2"/>
    <s v="OFF-FA-10002763"/>
    <x v="1"/>
    <x v="11"/>
    <s v="Advantus Map Pennant Flags and Round Head Tacks"/>
    <n v="7.9"/>
    <n v="2"/>
    <n v="0"/>
    <n v="2.528"/>
  </r>
  <r>
    <x v="46"/>
    <s v="2020"/>
    <n v="4745"/>
    <x v="137"/>
    <s v="Same Day"/>
    <s v="JD-16060"/>
    <x v="0"/>
    <s v="United States"/>
    <x v="45"/>
    <x v="27"/>
    <n v="55901"/>
    <x v="2"/>
    <s v="OFF-ST-10000877"/>
    <x v="1"/>
    <x v="2"/>
    <s v="Recycled Steel Personal File for Standard File Folders"/>
    <n v="221.16"/>
    <n v="4"/>
    <n v="0"/>
    <n v="57.501600000000003"/>
  </r>
  <r>
    <x v="46"/>
    <s v="2020"/>
    <n v="4746"/>
    <x v="137"/>
    <s v="Same Day"/>
    <s v="JD-16060"/>
    <x v="0"/>
    <s v="United States"/>
    <x v="45"/>
    <x v="27"/>
    <n v="55901"/>
    <x v="2"/>
    <s v="OFF-BI-10001071"/>
    <x v="1"/>
    <x v="1"/>
    <s v="GBC ProClick Punch Binding System"/>
    <n v="127.96"/>
    <n v="2"/>
    <n v="0"/>
    <n v="62.700400000000002"/>
  </r>
  <r>
    <x v="46"/>
    <s v="2020"/>
    <n v="4747"/>
    <x v="137"/>
    <s v="Same Day"/>
    <s v="JD-16060"/>
    <x v="0"/>
    <s v="United States"/>
    <x v="45"/>
    <x v="27"/>
    <n v="55901"/>
    <x v="2"/>
    <s v="OFF-BI-10001097"/>
    <x v="1"/>
    <x v="1"/>
    <s v="Avery Hole Reinforcements"/>
    <n v="18.690000000000001"/>
    <n v="3"/>
    <n v="0"/>
    <n v="9.1580999999999992"/>
  </r>
  <r>
    <x v="46"/>
    <s v="2020"/>
    <n v="5949"/>
    <x v="138"/>
    <s v="Same Day"/>
    <s v="CB-12535"/>
    <x v="2"/>
    <s v="United States"/>
    <x v="71"/>
    <x v="33"/>
    <n v="38671"/>
    <x v="3"/>
    <s v="OFF-EN-10003862"/>
    <x v="1"/>
    <x v="12"/>
    <s v="Laser &amp; Ink Jet Business Envelopes"/>
    <n v="42.68"/>
    <n v="4"/>
    <n v="0"/>
    <n v="19.6328"/>
  </r>
  <r>
    <x v="46"/>
    <s v="2020"/>
    <n v="5950"/>
    <x v="138"/>
    <s v="Same Day"/>
    <s v="CB-12535"/>
    <x v="2"/>
    <s v="United States"/>
    <x v="71"/>
    <x v="33"/>
    <n v="38671"/>
    <x v="3"/>
    <s v="TEC-AC-10004571"/>
    <x v="2"/>
    <x v="8"/>
    <s v="Logitech G700s Rechargeable Gaming Mouse"/>
    <n v="299.97000000000003"/>
    <n v="3"/>
    <n v="0"/>
    <n v="125.98739999999999"/>
  </r>
  <r>
    <x v="46"/>
    <s v="2020"/>
    <n v="5951"/>
    <x v="138"/>
    <s v="Same Day"/>
    <s v="CB-12535"/>
    <x v="2"/>
    <s v="United States"/>
    <x v="71"/>
    <x v="33"/>
    <n v="38671"/>
    <x v="3"/>
    <s v="OFF-AP-10000891"/>
    <x v="1"/>
    <x v="5"/>
    <s v="Kensington 7 Outlet MasterPiece HOMEOFFICE Power Control Center"/>
    <n v="262.24"/>
    <n v="2"/>
    <n v="0"/>
    <n v="78.671999999999997"/>
  </r>
  <r>
    <x v="46"/>
    <s v="2020"/>
    <n v="5952"/>
    <x v="138"/>
    <s v="Same Day"/>
    <s v="CB-12535"/>
    <x v="2"/>
    <s v="United States"/>
    <x v="71"/>
    <x v="33"/>
    <n v="38671"/>
    <x v="3"/>
    <s v="OFF-BI-10002026"/>
    <x v="1"/>
    <x v="1"/>
    <s v="Ibico Recycled Linen-Style Covers"/>
    <n v="234.36"/>
    <n v="6"/>
    <n v="0"/>
    <n v="112.4928"/>
  </r>
  <r>
    <x v="47"/>
    <s v="2020"/>
    <n v="3735"/>
    <x v="139"/>
    <s v="Second Class"/>
    <s v="RM-19750"/>
    <x v="0"/>
    <s v="United States"/>
    <x v="25"/>
    <x v="17"/>
    <n v="10011"/>
    <x v="0"/>
    <s v="OFF-PA-10002254"/>
    <x v="1"/>
    <x v="9"/>
    <s v="Xerox 1883"/>
    <n v="26.38"/>
    <n v="1"/>
    <n v="0"/>
    <n v="12.1348"/>
  </r>
  <r>
    <x v="47"/>
    <s v="2020"/>
    <n v="3736"/>
    <x v="139"/>
    <s v="Second Class"/>
    <s v="RM-19750"/>
    <x v="0"/>
    <s v="United States"/>
    <x v="25"/>
    <x v="17"/>
    <n v="10011"/>
    <x v="0"/>
    <s v="FUR-FU-10002554"/>
    <x v="0"/>
    <x v="0"/>
    <s v="Westinghouse Floor Lamp with Metal Mesh Shade, Black"/>
    <n v="71.97"/>
    <n v="3"/>
    <n v="0"/>
    <n v="16.553100000000001"/>
  </r>
  <r>
    <x v="47"/>
    <s v="2020"/>
    <n v="4180"/>
    <x v="140"/>
    <s v="Standard Class"/>
    <s v="BF-11170"/>
    <x v="1"/>
    <s v="United States"/>
    <x v="7"/>
    <x v="1"/>
    <n v="94109"/>
    <x v="1"/>
    <s v="OFF-BI-10004182"/>
    <x v="1"/>
    <x v="1"/>
    <s v="Economy Binders"/>
    <n v="14.976000000000001"/>
    <n v="9"/>
    <n v="0.2"/>
    <n v="5.4287999999999998"/>
  </r>
  <r>
    <x v="47"/>
    <s v="2020"/>
    <n v="5151"/>
    <x v="141"/>
    <s v="Second Class"/>
    <s v="SH-19975"/>
    <x v="2"/>
    <s v="United States"/>
    <x v="7"/>
    <x v="1"/>
    <n v="94109"/>
    <x v="1"/>
    <s v="OFF-ST-10000675"/>
    <x v="1"/>
    <x v="2"/>
    <s v="File Shuttle II and Handi-File, Black"/>
    <n v="67.78"/>
    <n v="2"/>
    <n v="0"/>
    <n v="16.945"/>
  </r>
  <r>
    <x v="47"/>
    <s v="2020"/>
    <n v="6512"/>
    <x v="142"/>
    <s v="Standard Class"/>
    <s v="FC-14245"/>
    <x v="1"/>
    <s v="United States"/>
    <x v="7"/>
    <x v="1"/>
    <n v="94109"/>
    <x v="1"/>
    <s v="OFF-AR-10003158"/>
    <x v="1"/>
    <x v="4"/>
    <s v="Fluorescent Highlighters by Dixon"/>
    <n v="23.88"/>
    <n v="6"/>
    <n v="0"/>
    <n v="8.1191999999999993"/>
  </r>
  <r>
    <x v="47"/>
    <s v="2020"/>
    <n v="6513"/>
    <x v="142"/>
    <s v="Standard Class"/>
    <s v="FC-14245"/>
    <x v="1"/>
    <s v="United States"/>
    <x v="7"/>
    <x v="1"/>
    <n v="94109"/>
    <x v="1"/>
    <s v="OFF-LA-10004559"/>
    <x v="1"/>
    <x v="15"/>
    <s v="Avery 49"/>
    <n v="11.52"/>
    <n v="4"/>
    <n v="0"/>
    <n v="5.6448"/>
  </r>
  <r>
    <x v="47"/>
    <s v="2020"/>
    <n v="6514"/>
    <x v="142"/>
    <s v="Standard Class"/>
    <s v="FC-14245"/>
    <x v="1"/>
    <s v="United States"/>
    <x v="7"/>
    <x v="1"/>
    <n v="94109"/>
    <x v="1"/>
    <s v="OFF-PA-10001033"/>
    <x v="1"/>
    <x v="9"/>
    <s v="Xerox 1893"/>
    <n v="286.93"/>
    <n v="7"/>
    <n v="0"/>
    <n v="140.59569999999999"/>
  </r>
  <r>
    <x v="47"/>
    <s v="2020"/>
    <n v="6515"/>
    <x v="142"/>
    <s v="Standard Class"/>
    <s v="FC-14245"/>
    <x v="1"/>
    <s v="United States"/>
    <x v="7"/>
    <x v="1"/>
    <n v="94109"/>
    <x v="1"/>
    <s v="TEC-PH-10001336"/>
    <x v="2"/>
    <x v="14"/>
    <s v="Digium D40 VoIP phone"/>
    <n v="206.38399999999999"/>
    <n v="2"/>
    <n v="0.2"/>
    <n v="23.2182"/>
  </r>
  <r>
    <x v="47"/>
    <s v="2020"/>
    <n v="9312"/>
    <x v="143"/>
    <s v="Standard Class"/>
    <s v="DW-13540"/>
    <x v="0"/>
    <s v="United States"/>
    <x v="15"/>
    <x v="3"/>
    <n v="75220"/>
    <x v="2"/>
    <s v="OFF-LA-10000134"/>
    <x v="1"/>
    <x v="15"/>
    <s v="Avery 511"/>
    <n v="4.9279999999999999"/>
    <n v="2"/>
    <n v="0.2"/>
    <n v="1.7248000000000001"/>
  </r>
  <r>
    <x v="47"/>
    <s v="2020"/>
    <n v="9313"/>
    <x v="143"/>
    <s v="Standard Class"/>
    <s v="DW-13540"/>
    <x v="0"/>
    <s v="United States"/>
    <x v="15"/>
    <x v="3"/>
    <n v="75220"/>
    <x v="2"/>
    <s v="OFF-AR-10000588"/>
    <x v="1"/>
    <x v="4"/>
    <s v="Newell 345"/>
    <n v="63.488"/>
    <n v="4"/>
    <n v="0.2"/>
    <n v="4.7615999999999996"/>
  </r>
  <r>
    <x v="48"/>
    <s v="2020"/>
    <n v="1372"/>
    <x v="144"/>
    <s v="Standard Class"/>
    <s v="MG-17890"/>
    <x v="1"/>
    <s v="United States"/>
    <x v="50"/>
    <x v="26"/>
    <n v="20735"/>
    <x v="0"/>
    <s v="TEC-AC-10004510"/>
    <x v="2"/>
    <x v="8"/>
    <s v="Logitech Desktop MK120 Mouse and keyboard Combo"/>
    <n v="49.08"/>
    <n v="3"/>
    <n v="0"/>
    <n v="4.9080000000000004"/>
  </r>
  <r>
    <x v="48"/>
    <s v="2020"/>
    <n v="4903"/>
    <x v="145"/>
    <s v="Standard Class"/>
    <s v="SH-20395"/>
    <x v="0"/>
    <s v="United States"/>
    <x v="25"/>
    <x v="17"/>
    <n v="10035"/>
    <x v="0"/>
    <s v="OFF-BI-10003669"/>
    <x v="1"/>
    <x v="1"/>
    <s v="3M Organizer Strips"/>
    <n v="25.92"/>
    <n v="6"/>
    <n v="0.2"/>
    <n v="9.0719999999999992"/>
  </r>
  <r>
    <x v="48"/>
    <s v="2020"/>
    <n v="4904"/>
    <x v="145"/>
    <s v="Standard Class"/>
    <s v="SH-20395"/>
    <x v="0"/>
    <s v="United States"/>
    <x v="25"/>
    <x v="17"/>
    <n v="10035"/>
    <x v="0"/>
    <s v="OFF-LA-10003510"/>
    <x v="1"/>
    <x v="15"/>
    <s v="Avery 4027 File Folder Labels for Dot Matrix Printers, 5000 Labels per Box, White"/>
    <n v="91.59"/>
    <n v="3"/>
    <n v="0"/>
    <n v="42.131399999999999"/>
  </r>
  <r>
    <x v="49"/>
    <s v="2020"/>
    <n v="360"/>
    <x v="146"/>
    <s v="First Class"/>
    <s v="VB-21745"/>
    <x v="2"/>
    <s v="United States"/>
    <x v="35"/>
    <x v="22"/>
    <n v="31907"/>
    <x v="3"/>
    <s v="OFF-AP-10001124"/>
    <x v="1"/>
    <x v="5"/>
    <s v="Belkin 8 Outlet SurgeMaster II Gold Surge Protector with Phone Protection"/>
    <n v="647.84"/>
    <n v="8"/>
    <n v="0"/>
    <n v="168.4384"/>
  </r>
  <r>
    <x v="49"/>
    <s v="2020"/>
    <n v="361"/>
    <x v="146"/>
    <s v="First Class"/>
    <s v="VB-21745"/>
    <x v="2"/>
    <s v="United States"/>
    <x v="35"/>
    <x v="22"/>
    <n v="31907"/>
    <x v="3"/>
    <s v="OFF-LA-10001158"/>
    <x v="1"/>
    <x v="15"/>
    <s v="Avery Address/Shipping Labels for Typewriters, 4&quot; x 2&quot;"/>
    <n v="20.7"/>
    <n v="2"/>
    <n v="0"/>
    <n v="9.9359999999999999"/>
  </r>
  <r>
    <x v="49"/>
    <s v="2020"/>
    <n v="4884"/>
    <x v="147"/>
    <s v="Standard Class"/>
    <s v="AH-10210"/>
    <x v="0"/>
    <s v="United States"/>
    <x v="72"/>
    <x v="1"/>
    <n v="92804"/>
    <x v="1"/>
    <s v="OFF-BI-10003876"/>
    <x v="1"/>
    <x v="1"/>
    <s v="Green Canvas Binder for 8-1/2&quot; x 14&quot; Sheets"/>
    <n v="171.2"/>
    <n v="5"/>
    <n v="0.2"/>
    <n v="64.2"/>
  </r>
  <r>
    <x v="49"/>
    <s v="2020"/>
    <n v="4885"/>
    <x v="147"/>
    <s v="Standard Class"/>
    <s v="AH-10210"/>
    <x v="0"/>
    <s v="United States"/>
    <x v="72"/>
    <x v="1"/>
    <n v="92804"/>
    <x v="1"/>
    <s v="OFF-AR-10001972"/>
    <x v="1"/>
    <x v="4"/>
    <s v="Newell 323"/>
    <n v="3.36"/>
    <n v="2"/>
    <n v="0"/>
    <n v="0.87360000000000004"/>
  </r>
  <r>
    <x v="50"/>
    <s v="2020"/>
    <n v="1926"/>
    <x v="148"/>
    <s v="Standard Class"/>
    <s v="LW-16990"/>
    <x v="2"/>
    <s v="United States"/>
    <x v="7"/>
    <x v="1"/>
    <n v="94110"/>
    <x v="1"/>
    <s v="TEC-AC-10001908"/>
    <x v="2"/>
    <x v="8"/>
    <s v="Logitech Wireless Headset h800"/>
    <n v="199.98"/>
    <n v="2"/>
    <n v="0"/>
    <n v="69.992999999999995"/>
  </r>
  <r>
    <x v="50"/>
    <s v="2020"/>
    <n v="8540"/>
    <x v="149"/>
    <s v="Standard Class"/>
    <s v="KB-16315"/>
    <x v="0"/>
    <s v="United States"/>
    <x v="1"/>
    <x v="1"/>
    <n v="90008"/>
    <x v="1"/>
    <s v="TEC-CO-10000971"/>
    <x v="2"/>
    <x v="16"/>
    <s v="Hewlett Packard 310 Color Digital Copier"/>
    <n v="479.98399999999998"/>
    <n v="2"/>
    <n v="0.2"/>
    <n v="59.997999999999998"/>
  </r>
  <r>
    <x v="50"/>
    <s v="2020"/>
    <n v="8541"/>
    <x v="149"/>
    <s v="Standard Class"/>
    <s v="KB-16315"/>
    <x v="0"/>
    <s v="United States"/>
    <x v="1"/>
    <x v="1"/>
    <n v="90008"/>
    <x v="1"/>
    <s v="OFF-BI-10003910"/>
    <x v="1"/>
    <x v="1"/>
    <s v="DXL Angle-View Binders with Locking Rings by Samsill"/>
    <n v="30.84"/>
    <n v="5"/>
    <n v="0.2"/>
    <n v="9.6374999999999993"/>
  </r>
  <r>
    <x v="51"/>
    <s v="2020"/>
    <n v="1254"/>
    <x v="150"/>
    <s v="Standard Class"/>
    <s v="MH-18115"/>
    <x v="1"/>
    <s v="United States"/>
    <x v="73"/>
    <x v="9"/>
    <n v="19013"/>
    <x v="0"/>
    <s v="OFF-AR-10003958"/>
    <x v="1"/>
    <x v="4"/>
    <s v="Newell 337"/>
    <n v="5.2480000000000002"/>
    <n v="2"/>
    <n v="0.2"/>
    <n v="0.59040000000000004"/>
  </r>
  <r>
    <x v="51"/>
    <s v="2020"/>
    <n v="1255"/>
    <x v="150"/>
    <s v="Standard Class"/>
    <s v="MH-18115"/>
    <x v="1"/>
    <s v="United States"/>
    <x v="73"/>
    <x v="9"/>
    <n v="19013"/>
    <x v="0"/>
    <s v="TEC-PH-10000149"/>
    <x v="2"/>
    <x v="14"/>
    <s v="Cisco SPA525G2 IP Phone - Wireless"/>
    <n v="35.909999999999997"/>
    <n v="3"/>
    <n v="0.4"/>
    <n v="-8.3789999999999996"/>
  </r>
  <r>
    <x v="51"/>
    <s v="2020"/>
    <n v="1256"/>
    <x v="150"/>
    <s v="Standard Class"/>
    <s v="MH-18115"/>
    <x v="1"/>
    <s v="United States"/>
    <x v="73"/>
    <x v="9"/>
    <n v="19013"/>
    <x v="0"/>
    <s v="FUR-FU-10003724"/>
    <x v="0"/>
    <x v="0"/>
    <s v="Westinghouse Clip-On Gooseneck Lamps"/>
    <n v="6.6959999999999997"/>
    <n v="1"/>
    <n v="0.2"/>
    <n v="0.50219999999999998"/>
  </r>
  <r>
    <x v="51"/>
    <s v="2020"/>
    <n v="1257"/>
    <x v="150"/>
    <s v="Standard Class"/>
    <s v="MH-18115"/>
    <x v="1"/>
    <s v="United States"/>
    <x v="73"/>
    <x v="9"/>
    <n v="19013"/>
    <x v="0"/>
    <s v="FUR-FU-10003535"/>
    <x v="0"/>
    <x v="0"/>
    <s v="Howard Miller Distant Time Traveler Alarm Clock"/>
    <n v="43.872"/>
    <n v="2"/>
    <n v="0.2"/>
    <n v="11.516400000000001"/>
  </r>
  <r>
    <x v="51"/>
    <s v="2020"/>
    <n v="4294"/>
    <x v="151"/>
    <s v="Standard Class"/>
    <s v="EB-13870"/>
    <x v="0"/>
    <s v="United States"/>
    <x v="13"/>
    <x v="9"/>
    <n v="19140"/>
    <x v="0"/>
    <s v="TEC-PH-10004896"/>
    <x v="2"/>
    <x v="14"/>
    <s v="Nokia Lumia 521 (T-Mobile)"/>
    <n v="53.981999999999999"/>
    <n v="3"/>
    <n v="0.4"/>
    <n v="-10.7964"/>
  </r>
  <r>
    <x v="51"/>
    <s v="2020"/>
    <n v="4997"/>
    <x v="152"/>
    <s v="Standard Class"/>
    <s v="KS-16300"/>
    <x v="2"/>
    <s v="United States"/>
    <x v="74"/>
    <x v="4"/>
    <n v="27604"/>
    <x v="3"/>
    <s v="OFF-AP-10000390"/>
    <x v="1"/>
    <x v="5"/>
    <s v="Euro Pro Shark Stick Mini Vacuum"/>
    <n v="48.783999999999999"/>
    <n v="1"/>
    <n v="0.2"/>
    <n v="3.6587999999999998"/>
  </r>
  <r>
    <x v="51"/>
    <s v="2020"/>
    <n v="4998"/>
    <x v="152"/>
    <s v="Standard Class"/>
    <s v="KS-16300"/>
    <x v="2"/>
    <s v="United States"/>
    <x v="74"/>
    <x v="4"/>
    <n v="27604"/>
    <x v="3"/>
    <s v="OFF-BI-10000014"/>
    <x v="1"/>
    <x v="1"/>
    <s v="Heavy-Duty E-Z-D Binders"/>
    <n v="13.092000000000001"/>
    <n v="4"/>
    <n v="0.7"/>
    <n v="-10.0372"/>
  </r>
  <r>
    <x v="51"/>
    <s v="2020"/>
    <n v="6689"/>
    <x v="153"/>
    <s v="Second Class"/>
    <s v="CM-11815"/>
    <x v="2"/>
    <s v="United States"/>
    <x v="7"/>
    <x v="1"/>
    <n v="94109"/>
    <x v="1"/>
    <s v="TEC-AC-10004568"/>
    <x v="2"/>
    <x v="8"/>
    <s v="Maxell LTO Ultrium - 800 GB"/>
    <n v="111.96"/>
    <n v="4"/>
    <n v="0"/>
    <n v="21.272400000000001"/>
  </r>
  <r>
    <x v="51"/>
    <s v="2020"/>
    <n v="8413"/>
    <x v="154"/>
    <s v="Standard Class"/>
    <s v="MD-17350"/>
    <x v="0"/>
    <s v="United States"/>
    <x v="15"/>
    <x v="3"/>
    <n v="75217"/>
    <x v="2"/>
    <s v="FUR-TA-10002228"/>
    <x v="0"/>
    <x v="7"/>
    <s v="Bevis Traditional Conference Table Top, Plinth Base"/>
    <n v="933.40800000000002"/>
    <n v="4"/>
    <n v="0.3"/>
    <n v="-173.34719999999999"/>
  </r>
  <r>
    <x v="52"/>
    <s v="2020"/>
    <n v="2994"/>
    <x v="155"/>
    <s v="Standard Class"/>
    <s v="MJ-17740"/>
    <x v="0"/>
    <s v="United States"/>
    <x v="9"/>
    <x v="6"/>
    <n v="48227"/>
    <x v="2"/>
    <s v="OFF-BI-10003091"/>
    <x v="1"/>
    <x v="1"/>
    <s v="GBC DocuBind TL200 Manual Binding Machine"/>
    <n v="895.92"/>
    <n v="4"/>
    <n v="0"/>
    <n v="421.08240000000001"/>
  </r>
  <r>
    <x v="52"/>
    <s v="2020"/>
    <n v="7144"/>
    <x v="156"/>
    <s v="Standard Class"/>
    <s v="MH-17290"/>
    <x v="1"/>
    <s v="United States"/>
    <x v="13"/>
    <x v="9"/>
    <n v="19140"/>
    <x v="0"/>
    <s v="TEC-PH-10002555"/>
    <x v="2"/>
    <x v="14"/>
    <s v="Nortel Meridian M5316 Digital phone"/>
    <n v="776.85"/>
    <n v="5"/>
    <n v="0.4"/>
    <n v="-181.26499999999999"/>
  </r>
  <r>
    <x v="52"/>
    <s v="2020"/>
    <n v="7145"/>
    <x v="156"/>
    <s v="Standard Class"/>
    <s v="MH-17290"/>
    <x v="1"/>
    <s v="United States"/>
    <x v="13"/>
    <x v="9"/>
    <n v="19140"/>
    <x v="0"/>
    <s v="OFF-BI-10002794"/>
    <x v="1"/>
    <x v="1"/>
    <s v="Avery Trapezoid Ring Binder, 3&quot; Capacity, Black, 1040 sheets"/>
    <n v="12.294"/>
    <n v="1"/>
    <n v="0.7"/>
    <n v="-8.6058000000000003"/>
  </r>
  <r>
    <x v="52"/>
    <s v="2020"/>
    <n v="7146"/>
    <x v="156"/>
    <s v="Standard Class"/>
    <s v="MH-17290"/>
    <x v="1"/>
    <s v="United States"/>
    <x v="13"/>
    <x v="9"/>
    <n v="19140"/>
    <x v="0"/>
    <s v="FUR-TA-10004086"/>
    <x v="0"/>
    <x v="7"/>
    <s v="KI Adjustable-Height Table"/>
    <n v="154.76400000000001"/>
    <n v="3"/>
    <n v="0.4"/>
    <n v="-46.429200000000002"/>
  </r>
  <r>
    <x v="52"/>
    <s v="2020"/>
    <n v="7147"/>
    <x v="156"/>
    <s v="Standard Class"/>
    <s v="MH-17290"/>
    <x v="1"/>
    <s v="United States"/>
    <x v="13"/>
    <x v="9"/>
    <n v="19140"/>
    <x v="0"/>
    <s v="OFF-ST-10004946"/>
    <x v="1"/>
    <x v="2"/>
    <s v="Desktop 3-Pocket Hot File"/>
    <n v="43.28"/>
    <n v="1"/>
    <n v="0.2"/>
    <n v="3.246"/>
  </r>
  <r>
    <x v="52"/>
    <s v="2020"/>
    <n v="8043"/>
    <x v="157"/>
    <s v="Standard Class"/>
    <s v="PV-18985"/>
    <x v="1"/>
    <s v="United States"/>
    <x v="75"/>
    <x v="15"/>
    <n v="2138"/>
    <x v="0"/>
    <s v="TEC-AC-10001772"/>
    <x v="2"/>
    <x v="8"/>
    <s v="Memorex Mini Travel Drive 16 GB USB 2.0 Flash Drive"/>
    <n v="63.88"/>
    <n v="4"/>
    <n v="0"/>
    <n v="24.9132"/>
  </r>
  <r>
    <x v="52"/>
    <s v="2020"/>
    <n v="8044"/>
    <x v="157"/>
    <s v="Standard Class"/>
    <s v="PV-18985"/>
    <x v="1"/>
    <s v="United States"/>
    <x v="75"/>
    <x v="15"/>
    <n v="2138"/>
    <x v="0"/>
    <s v="FUR-FU-10001379"/>
    <x v="0"/>
    <x v="0"/>
    <s v="Executive Impressions 16-1/2&quot; Circular Wall Clock"/>
    <n v="26.72"/>
    <n v="1"/>
    <n v="0"/>
    <n v="11.7568"/>
  </r>
  <r>
    <x v="53"/>
    <s v="2020"/>
    <n v="3188"/>
    <x v="158"/>
    <s v="Standard Class"/>
    <s v="KB-16585"/>
    <x v="2"/>
    <s v="United States"/>
    <x v="76"/>
    <x v="15"/>
    <n v="1852"/>
    <x v="0"/>
    <s v="TEC-PH-10004700"/>
    <x v="2"/>
    <x v="14"/>
    <s v="PowerGen Dual USB Car Charger"/>
    <n v="69.930000000000007"/>
    <n v="7"/>
    <n v="0"/>
    <n v="32.1678"/>
  </r>
  <r>
    <x v="53"/>
    <s v="2020"/>
    <n v="4636"/>
    <x v="159"/>
    <s v="Standard Class"/>
    <s v="BS-11380"/>
    <x v="2"/>
    <s v="United States"/>
    <x v="7"/>
    <x v="1"/>
    <n v="94122"/>
    <x v="1"/>
    <s v="OFF-ST-10000736"/>
    <x v="1"/>
    <x v="2"/>
    <s v="Carina Double Wide Media Storage Towers in Natural &amp; Black"/>
    <n v="242.94"/>
    <n v="3"/>
    <n v="0"/>
    <n v="9.7175999999999991"/>
  </r>
  <r>
    <x v="53"/>
    <s v="2020"/>
    <n v="5387"/>
    <x v="160"/>
    <s v="Standard Class"/>
    <s v="GA-14725"/>
    <x v="0"/>
    <s v="United States"/>
    <x v="77"/>
    <x v="34"/>
    <n v="72756"/>
    <x v="3"/>
    <s v="OFF-BI-10000829"/>
    <x v="1"/>
    <x v="1"/>
    <s v="Avery Non-Stick Binders"/>
    <n v="40.409999999999997"/>
    <n v="9"/>
    <n v="0"/>
    <n v="18.5886"/>
  </r>
  <r>
    <x v="54"/>
    <s v="2020"/>
    <n v="2163"/>
    <x v="161"/>
    <s v="Standard Class"/>
    <s v="KF-16285"/>
    <x v="1"/>
    <s v="United States"/>
    <x v="78"/>
    <x v="1"/>
    <n v="95336"/>
    <x v="1"/>
    <s v="OFF-PA-10004359"/>
    <x v="1"/>
    <x v="9"/>
    <s v="Multicolor Computer Printout Paper"/>
    <n v="314.55"/>
    <n v="3"/>
    <n v="0"/>
    <n v="150.98400000000001"/>
  </r>
  <r>
    <x v="54"/>
    <s v="2020"/>
    <n v="3065"/>
    <x v="162"/>
    <s v="Second Class"/>
    <s v="BF-11215"/>
    <x v="1"/>
    <s v="United States"/>
    <x v="79"/>
    <x v="35"/>
    <n v="87105"/>
    <x v="1"/>
    <s v="OFF-ST-10000615"/>
    <x v="1"/>
    <x v="2"/>
    <s v="SimpliFile Personal File, Black Granite, 15w x 6-15/16d x 11-1/4h"/>
    <n v="90.8"/>
    <n v="8"/>
    <n v="0"/>
    <n v="25.423999999999999"/>
  </r>
  <r>
    <x v="54"/>
    <s v="2020"/>
    <n v="3066"/>
    <x v="162"/>
    <s v="Second Class"/>
    <s v="BF-11215"/>
    <x v="1"/>
    <s v="United States"/>
    <x v="79"/>
    <x v="35"/>
    <n v="87105"/>
    <x v="1"/>
    <s v="TEC-PH-10004531"/>
    <x v="2"/>
    <x v="14"/>
    <s v="OtterBox Commuter Series Case - iPhone 5 &amp; 5s"/>
    <n v="140.73599999999999"/>
    <n v="8"/>
    <n v="0.2"/>
    <n v="49.257599999999996"/>
  </r>
  <r>
    <x v="54"/>
    <s v="2020"/>
    <n v="3067"/>
    <x v="162"/>
    <s v="Second Class"/>
    <s v="BF-11215"/>
    <x v="1"/>
    <s v="United States"/>
    <x v="79"/>
    <x v="35"/>
    <n v="87105"/>
    <x v="1"/>
    <s v="TEC-AC-10004001"/>
    <x v="2"/>
    <x v="8"/>
    <s v="Logitech Wireless Headset H600 Over-The-Head Design"/>
    <n v="214.95"/>
    <n v="5"/>
    <n v="0"/>
    <n v="88.129499999999993"/>
  </r>
  <r>
    <x v="54"/>
    <s v="2020"/>
    <n v="3068"/>
    <x v="162"/>
    <s v="Second Class"/>
    <s v="BF-11215"/>
    <x v="1"/>
    <s v="United States"/>
    <x v="79"/>
    <x v="35"/>
    <n v="87105"/>
    <x v="1"/>
    <s v="OFF-PA-10001534"/>
    <x v="1"/>
    <x v="9"/>
    <s v="Xerox 230"/>
    <n v="45.36"/>
    <n v="7"/>
    <n v="0"/>
    <n v="21.7728"/>
  </r>
  <r>
    <x v="54"/>
    <s v="2020"/>
    <n v="3069"/>
    <x v="162"/>
    <s v="Second Class"/>
    <s v="BF-11215"/>
    <x v="1"/>
    <s v="United States"/>
    <x v="79"/>
    <x v="35"/>
    <n v="87105"/>
    <x v="1"/>
    <s v="OFF-PA-10001815"/>
    <x v="1"/>
    <x v="9"/>
    <s v="Xerox 1885"/>
    <n v="288.24"/>
    <n v="6"/>
    <n v="0"/>
    <n v="138.3552"/>
  </r>
  <r>
    <x v="54"/>
    <s v="2020"/>
    <n v="4459"/>
    <x v="163"/>
    <s v="Standard Class"/>
    <s v="SE-20110"/>
    <x v="0"/>
    <s v="United States"/>
    <x v="80"/>
    <x v="12"/>
    <n v="80219"/>
    <x v="1"/>
    <s v="OFF-SU-10002881"/>
    <x v="1"/>
    <x v="10"/>
    <s v="Martin Yale Chadless Opener Electric Letter Opener"/>
    <n v="1332.4960000000001"/>
    <n v="2"/>
    <n v="0.2"/>
    <n v="-299.8116"/>
  </r>
  <r>
    <x v="54"/>
    <s v="2020"/>
    <n v="5565"/>
    <x v="164"/>
    <s v="Same Day"/>
    <s v="SU-20665"/>
    <x v="1"/>
    <s v="United States"/>
    <x v="27"/>
    <x v="19"/>
    <n v="60610"/>
    <x v="2"/>
    <s v="OFF-AR-10000799"/>
    <x v="1"/>
    <x v="4"/>
    <s v="Col-Erase Pencils with Erasers"/>
    <n v="19.456"/>
    <n v="4"/>
    <n v="0.2"/>
    <n v="2.1888000000000001"/>
  </r>
  <r>
    <x v="54"/>
    <s v="2020"/>
    <n v="5566"/>
    <x v="164"/>
    <s v="Same Day"/>
    <s v="SU-20665"/>
    <x v="1"/>
    <s v="United States"/>
    <x v="27"/>
    <x v="19"/>
    <n v="60610"/>
    <x v="2"/>
    <s v="TEC-MA-10002109"/>
    <x v="2"/>
    <x v="6"/>
    <s v="HP Officejet Pro 8600 e-All-In-One Printer, Copier, Scanner, Fax"/>
    <n v="209.98599999999999"/>
    <n v="2"/>
    <n v="0.3"/>
    <n v="8.9993999999999996"/>
  </r>
  <r>
    <x v="54"/>
    <s v="2020"/>
    <n v="5567"/>
    <x v="164"/>
    <s v="Same Day"/>
    <s v="SU-20665"/>
    <x v="1"/>
    <s v="United States"/>
    <x v="27"/>
    <x v="19"/>
    <n v="60610"/>
    <x v="2"/>
    <s v="OFF-AR-10003338"/>
    <x v="1"/>
    <x v="4"/>
    <s v="Eberhard Faber 3 1/2&quot; Golf Pencils"/>
    <n v="29.76"/>
    <n v="5"/>
    <n v="0.2"/>
    <n v="1.86"/>
  </r>
  <r>
    <x v="54"/>
    <s v="2020"/>
    <n v="5568"/>
    <x v="164"/>
    <s v="Same Day"/>
    <s v="SU-20665"/>
    <x v="1"/>
    <s v="United States"/>
    <x v="27"/>
    <x v="19"/>
    <n v="60610"/>
    <x v="2"/>
    <s v="FUR-CH-10003606"/>
    <x v="0"/>
    <x v="3"/>
    <s v="SAFCO Folding Chair Trolley"/>
    <n v="89.768000000000001"/>
    <n v="1"/>
    <n v="0.3"/>
    <n v="-2.5648"/>
  </r>
  <r>
    <x v="54"/>
    <s v="2020"/>
    <n v="5569"/>
    <x v="164"/>
    <s v="Same Day"/>
    <s v="SU-20665"/>
    <x v="1"/>
    <s v="United States"/>
    <x v="27"/>
    <x v="19"/>
    <n v="60610"/>
    <x v="2"/>
    <s v="TEC-CO-10001449"/>
    <x v="2"/>
    <x v="16"/>
    <s v="Hewlett Packard LaserJet 3310 Copier"/>
    <n v="959.98400000000004"/>
    <n v="2"/>
    <n v="0.2"/>
    <n v="335.99439999999998"/>
  </r>
  <r>
    <x v="54"/>
    <s v="2020"/>
    <n v="5570"/>
    <x v="164"/>
    <s v="Same Day"/>
    <s v="SU-20665"/>
    <x v="1"/>
    <s v="United States"/>
    <x v="27"/>
    <x v="19"/>
    <n v="60610"/>
    <x v="2"/>
    <s v="OFF-PA-10001934"/>
    <x v="1"/>
    <x v="9"/>
    <s v="Xerox 1993"/>
    <n v="15.552"/>
    <n v="3"/>
    <n v="0.2"/>
    <n v="5.6375999999999999"/>
  </r>
  <r>
    <x v="54"/>
    <s v="2020"/>
    <n v="5571"/>
    <x v="164"/>
    <s v="Same Day"/>
    <s v="SU-20665"/>
    <x v="1"/>
    <s v="United States"/>
    <x v="27"/>
    <x v="19"/>
    <n v="60610"/>
    <x v="2"/>
    <s v="TEC-PH-10001527"/>
    <x v="2"/>
    <x v="14"/>
    <s v="Plantronics MX500i Earset"/>
    <n v="34.36"/>
    <n v="1"/>
    <n v="0.2"/>
    <n v="-7.3014999999999999"/>
  </r>
  <r>
    <x v="54"/>
    <s v="2020"/>
    <n v="7231"/>
    <x v="165"/>
    <s v="First Class"/>
    <s v="SC-20380"/>
    <x v="0"/>
    <s v="United States"/>
    <x v="53"/>
    <x v="18"/>
    <n v="6824"/>
    <x v="0"/>
    <s v="OFF-BI-10002353"/>
    <x v="1"/>
    <x v="1"/>
    <s v="GBC VeloBind Cover Sets"/>
    <n v="30.88"/>
    <n v="2"/>
    <n v="0"/>
    <n v="15.44"/>
  </r>
  <r>
    <x v="54"/>
    <s v="2020"/>
    <n v="7232"/>
    <x v="165"/>
    <s v="First Class"/>
    <s v="SC-20380"/>
    <x v="0"/>
    <s v="United States"/>
    <x v="53"/>
    <x v="18"/>
    <n v="6824"/>
    <x v="0"/>
    <s v="OFF-AP-10001564"/>
    <x v="1"/>
    <x v="5"/>
    <s v="Hoover Commercial Lightweight Upright Vacuum with E-Z Empty Dirt Cup"/>
    <n v="465.16"/>
    <n v="2"/>
    <n v="0"/>
    <n v="120.94159999999999"/>
  </r>
  <r>
    <x v="54"/>
    <s v="2020"/>
    <n v="7233"/>
    <x v="165"/>
    <s v="First Class"/>
    <s v="SC-20380"/>
    <x v="0"/>
    <s v="United States"/>
    <x v="53"/>
    <x v="18"/>
    <n v="6824"/>
    <x v="0"/>
    <s v="OFF-PA-10003673"/>
    <x v="1"/>
    <x v="9"/>
    <s v="Strathmore Photo Mount Cards"/>
    <n v="27.12"/>
    <n v="4"/>
    <n v="0"/>
    <n v="12.475199999999999"/>
  </r>
  <r>
    <x v="54"/>
    <s v="2020"/>
    <n v="7922"/>
    <x v="166"/>
    <s v="Standard Class"/>
    <s v="JB-16000"/>
    <x v="0"/>
    <s v="United States"/>
    <x v="81"/>
    <x v="26"/>
    <n v="21044"/>
    <x v="0"/>
    <s v="OFF-BI-10002026"/>
    <x v="1"/>
    <x v="1"/>
    <s v="Avery Arch Ring Binders"/>
    <n v="174.3"/>
    <n v="3"/>
    <n v="0"/>
    <n v="81.921000000000006"/>
  </r>
  <r>
    <x v="54"/>
    <s v="2020"/>
    <n v="8295"/>
    <x v="167"/>
    <s v="Standard Class"/>
    <s v="MT-17815"/>
    <x v="0"/>
    <s v="United States"/>
    <x v="25"/>
    <x v="17"/>
    <n v="10011"/>
    <x v="0"/>
    <s v="TEC-PH-10001809"/>
    <x v="2"/>
    <x v="14"/>
    <s v="Panasonic KX T7736-B Digital phone"/>
    <n v="299.89999999999998"/>
    <n v="2"/>
    <n v="0"/>
    <n v="74.974999999999994"/>
  </r>
  <r>
    <x v="54"/>
    <s v="2020"/>
    <n v="9392"/>
    <x v="168"/>
    <s v="First Class"/>
    <s v="FH-14275"/>
    <x v="2"/>
    <s v="United States"/>
    <x v="17"/>
    <x v="19"/>
    <n v="60505"/>
    <x v="2"/>
    <s v="TEC-PH-10004700"/>
    <x v="2"/>
    <x v="14"/>
    <s v="PowerGen Dual USB Car Charger"/>
    <n v="7.992"/>
    <n v="1"/>
    <n v="0.2"/>
    <n v="2.5973999999999999"/>
  </r>
  <r>
    <x v="55"/>
    <s v="2020"/>
    <n v="8440"/>
    <x v="169"/>
    <s v="Second Class"/>
    <s v="BN-11470"/>
    <x v="2"/>
    <s v="United States"/>
    <x v="27"/>
    <x v="19"/>
    <n v="60623"/>
    <x v="2"/>
    <s v="TEC-PH-10000213"/>
    <x v="2"/>
    <x v="14"/>
    <s v="Seidio BD2-HK3IPH5-BK DILEX Case and Holster Combo for Apple iPhone 5/5s - Black"/>
    <n v="49.616"/>
    <n v="2"/>
    <n v="0.2"/>
    <n v="4.9615999999999998"/>
  </r>
  <r>
    <x v="56"/>
    <s v="2020"/>
    <n v="1929"/>
    <x v="170"/>
    <s v="Second Class"/>
    <s v="VM-21685"/>
    <x v="1"/>
    <s v="United States"/>
    <x v="12"/>
    <x v="8"/>
    <n v="98105"/>
    <x v="1"/>
    <s v="OFF-PA-10001972"/>
    <x v="1"/>
    <x v="9"/>
    <s v="Xerox 214"/>
    <n v="6.48"/>
    <n v="1"/>
    <n v="0"/>
    <n v="3.1103999999999998"/>
  </r>
  <r>
    <x v="56"/>
    <s v="2020"/>
    <n v="1930"/>
    <x v="170"/>
    <s v="Second Class"/>
    <s v="VM-21685"/>
    <x v="1"/>
    <s v="United States"/>
    <x v="12"/>
    <x v="8"/>
    <n v="98105"/>
    <x v="1"/>
    <s v="OFF-ST-10004180"/>
    <x v="1"/>
    <x v="2"/>
    <s v="Safco Commercial Shelving"/>
    <n v="46.51"/>
    <n v="1"/>
    <n v="0"/>
    <n v="1.8604000000000001"/>
  </r>
  <r>
    <x v="56"/>
    <s v="2020"/>
    <n v="1931"/>
    <x v="170"/>
    <s v="Second Class"/>
    <s v="VM-21685"/>
    <x v="1"/>
    <s v="United States"/>
    <x v="12"/>
    <x v="8"/>
    <n v="98105"/>
    <x v="1"/>
    <s v="TEC-PH-10004165"/>
    <x v="2"/>
    <x v="14"/>
    <s v="Mitel MiVoice 5330e IP Phone"/>
    <n v="659.976"/>
    <n v="3"/>
    <n v="0.2"/>
    <n v="49.498199999999997"/>
  </r>
  <r>
    <x v="56"/>
    <s v="2020"/>
    <n v="7353"/>
    <x v="171"/>
    <s v="Second Class"/>
    <s v="MG-17650"/>
    <x v="1"/>
    <s v="United States"/>
    <x v="82"/>
    <x v="0"/>
    <n v="44107"/>
    <x v="0"/>
    <s v="TEC-PH-10003505"/>
    <x v="2"/>
    <x v="14"/>
    <s v="Geemarc AmpliPOWER60"/>
    <n v="445.44"/>
    <n v="8"/>
    <n v="0.4"/>
    <n v="-81.664000000000001"/>
  </r>
  <r>
    <x v="56"/>
    <s v="2020"/>
    <n v="8525"/>
    <x v="172"/>
    <s v="Same Day"/>
    <s v="SP-20920"/>
    <x v="0"/>
    <s v="United States"/>
    <x v="35"/>
    <x v="0"/>
    <n v="43229"/>
    <x v="0"/>
    <s v="TEC-PH-10004348"/>
    <x v="2"/>
    <x v="14"/>
    <s v="OtterBox Defender Series Case - iPhone 5c"/>
    <n v="44.375999999999998"/>
    <n v="2"/>
    <n v="0.4"/>
    <n v="-7.3959999999999999"/>
  </r>
  <r>
    <x v="56"/>
    <s v="2020"/>
    <n v="8526"/>
    <x v="172"/>
    <s v="Same Day"/>
    <s v="SP-20920"/>
    <x v="0"/>
    <s v="United States"/>
    <x v="35"/>
    <x v="0"/>
    <n v="43229"/>
    <x v="0"/>
    <s v="FUR-FU-10003424"/>
    <x v="0"/>
    <x v="0"/>
    <s v="Nu-Dell Oak Frame"/>
    <n v="51.264000000000003"/>
    <n v="6"/>
    <n v="0.2"/>
    <n v="7.6896000000000004"/>
  </r>
  <r>
    <x v="56"/>
    <s v="2020"/>
    <n v="8527"/>
    <x v="172"/>
    <s v="Same Day"/>
    <s v="SP-20920"/>
    <x v="0"/>
    <s v="United States"/>
    <x v="35"/>
    <x v="0"/>
    <n v="43229"/>
    <x v="0"/>
    <s v="OFF-BI-10004654"/>
    <x v="1"/>
    <x v="1"/>
    <s v="Avery Binding System Hidden Tab Executive Style Index Sets"/>
    <n v="5.1929999999999996"/>
    <n v="3"/>
    <n v="0.7"/>
    <n v="-3.4620000000000002"/>
  </r>
  <r>
    <x v="56"/>
    <s v="2020"/>
    <n v="8528"/>
    <x v="172"/>
    <s v="Same Day"/>
    <s v="SP-20920"/>
    <x v="0"/>
    <s v="United States"/>
    <x v="35"/>
    <x v="0"/>
    <n v="43229"/>
    <x v="0"/>
    <s v="TEC-AC-10004571"/>
    <x v="2"/>
    <x v="8"/>
    <s v="Logitech G700s Rechargeable Gaming Mouse"/>
    <n v="159.98400000000001"/>
    <n v="2"/>
    <n v="0.2"/>
    <n v="43.995600000000003"/>
  </r>
  <r>
    <x v="56"/>
    <s v="2020"/>
    <n v="8529"/>
    <x v="172"/>
    <s v="Same Day"/>
    <s v="SP-20920"/>
    <x v="0"/>
    <s v="United States"/>
    <x v="35"/>
    <x v="0"/>
    <n v="43229"/>
    <x v="0"/>
    <s v="OFF-ST-10000675"/>
    <x v="1"/>
    <x v="2"/>
    <s v="File Shuttle II and Handi-File, Black"/>
    <n v="54.223999999999997"/>
    <n v="2"/>
    <n v="0.2"/>
    <n v="3.3889999999999998"/>
  </r>
  <r>
    <x v="56"/>
    <s v="2020"/>
    <n v="9738"/>
    <x v="173"/>
    <s v="Standard Class"/>
    <s v="KD-16615"/>
    <x v="2"/>
    <s v="United States"/>
    <x v="1"/>
    <x v="1"/>
    <n v="90032"/>
    <x v="1"/>
    <s v="OFF-ST-10002615"/>
    <x v="1"/>
    <x v="2"/>
    <s v="Dual Level, Single-Width Filing Carts"/>
    <n v="310.12"/>
    <n v="2"/>
    <n v="0"/>
    <n v="80.631200000000007"/>
  </r>
  <r>
    <x v="56"/>
    <s v="2020"/>
    <n v="9739"/>
    <x v="173"/>
    <s v="Standard Class"/>
    <s v="KD-16615"/>
    <x v="2"/>
    <s v="United States"/>
    <x v="1"/>
    <x v="1"/>
    <n v="90032"/>
    <x v="1"/>
    <s v="OFF-BI-10004236"/>
    <x v="1"/>
    <x v="1"/>
    <s v="XtraLife ClearVue Slant-D Ring Binder, White, 3&quot;"/>
    <n v="70.463999999999999"/>
    <n v="6"/>
    <n v="0.2"/>
    <n v="22.9008"/>
  </r>
  <r>
    <x v="56"/>
    <s v="2020"/>
    <n v="9740"/>
    <x v="173"/>
    <s v="Standard Class"/>
    <s v="KD-16615"/>
    <x v="2"/>
    <s v="United States"/>
    <x v="1"/>
    <x v="1"/>
    <n v="90032"/>
    <x v="1"/>
    <s v="OFF-BI-10001757"/>
    <x v="1"/>
    <x v="1"/>
    <s v="Pressboard Hanging Data Binders for Unburst Sheets"/>
    <n v="19.68"/>
    <n v="5"/>
    <n v="0.2"/>
    <n v="6.8879999999999999"/>
  </r>
  <r>
    <x v="56"/>
    <s v="2020"/>
    <n v="9741"/>
    <x v="173"/>
    <s v="Standard Class"/>
    <s v="KD-16615"/>
    <x v="2"/>
    <s v="United States"/>
    <x v="1"/>
    <x v="1"/>
    <n v="90032"/>
    <x v="1"/>
    <s v="OFF-AP-10001154"/>
    <x v="1"/>
    <x v="5"/>
    <s v="Bionaire Personal Warm Mist Humidifier/Vaporizer"/>
    <n v="140.66999999999999"/>
    <n v="3"/>
    <n v="0"/>
    <n v="54.8613"/>
  </r>
  <r>
    <x v="57"/>
    <s v="2020"/>
    <n v="787"/>
    <x v="174"/>
    <s v="Second Class"/>
    <s v="CL-12565"/>
    <x v="0"/>
    <s v="United States"/>
    <x v="83"/>
    <x v="1"/>
    <n v="93534"/>
    <x v="1"/>
    <s v="OFF-BI-10000014"/>
    <x v="1"/>
    <x v="1"/>
    <s v="Heavy-Duty E-Z-D Binders"/>
    <n v="17.456"/>
    <n v="2"/>
    <n v="0.2"/>
    <n v="5.8914"/>
  </r>
  <r>
    <x v="57"/>
    <s v="2020"/>
    <n v="2451"/>
    <x v="175"/>
    <s v="Second Class"/>
    <s v="DB-13405"/>
    <x v="0"/>
    <s v="United States"/>
    <x v="25"/>
    <x v="17"/>
    <n v="10011"/>
    <x v="0"/>
    <s v="OFF-LA-10000081"/>
    <x v="1"/>
    <x v="15"/>
    <s v="Avery 496"/>
    <n v="18.75"/>
    <n v="5"/>
    <n v="0"/>
    <n v="9"/>
  </r>
  <r>
    <x v="57"/>
    <s v="2020"/>
    <n v="2452"/>
    <x v="175"/>
    <s v="Second Class"/>
    <s v="DB-13405"/>
    <x v="0"/>
    <s v="United States"/>
    <x v="25"/>
    <x v="17"/>
    <n v="10011"/>
    <x v="0"/>
    <s v="TEC-PH-10000149"/>
    <x v="2"/>
    <x v="14"/>
    <s v="Cisco SPA525G2 IP Phone - Wireless"/>
    <n v="119.7"/>
    <n v="6"/>
    <n v="0"/>
    <n v="31.122"/>
  </r>
  <r>
    <x v="57"/>
    <s v="2020"/>
    <n v="2453"/>
    <x v="175"/>
    <s v="Second Class"/>
    <s v="DB-13405"/>
    <x v="0"/>
    <s v="United States"/>
    <x v="25"/>
    <x v="17"/>
    <n v="10011"/>
    <x v="0"/>
    <s v="OFF-BI-10000605"/>
    <x v="1"/>
    <x v="1"/>
    <s v="Acco Pressboard Covers with Storage Hooks, 9 1/2&quot; x 11&quot;, Executive Red"/>
    <n v="9.1440000000000001"/>
    <n v="3"/>
    <n v="0.2"/>
    <n v="3.0861000000000001"/>
  </r>
  <r>
    <x v="57"/>
    <s v="2020"/>
    <n v="2454"/>
    <x v="175"/>
    <s v="Second Class"/>
    <s v="DB-13405"/>
    <x v="0"/>
    <s v="United States"/>
    <x v="25"/>
    <x v="17"/>
    <n v="10011"/>
    <x v="0"/>
    <s v="TEC-AC-10002399"/>
    <x v="2"/>
    <x v="8"/>
    <s v="SanDisk Cruzer 32 GB USB Flash Drive"/>
    <n v="57.06"/>
    <n v="3"/>
    <n v="0"/>
    <n v="18.2592"/>
  </r>
  <r>
    <x v="57"/>
    <s v="2020"/>
    <n v="2455"/>
    <x v="175"/>
    <s v="Second Class"/>
    <s v="DB-13405"/>
    <x v="0"/>
    <s v="United States"/>
    <x v="25"/>
    <x v="17"/>
    <n v="10011"/>
    <x v="0"/>
    <s v="TEC-AC-10003038"/>
    <x v="2"/>
    <x v="8"/>
    <s v="Kingston Digital DataTraveler 16GB USB 2.0"/>
    <n v="71.599999999999994"/>
    <n v="8"/>
    <n v="0"/>
    <n v="13.603999999999999"/>
  </r>
  <r>
    <x v="57"/>
    <s v="2020"/>
    <n v="2456"/>
    <x v="175"/>
    <s v="Second Class"/>
    <s v="DB-13405"/>
    <x v="0"/>
    <s v="United States"/>
    <x v="25"/>
    <x v="17"/>
    <n v="10011"/>
    <x v="0"/>
    <s v="OFF-ST-10000344"/>
    <x v="1"/>
    <x v="2"/>
    <s v="Neat Ideas Personal Hanging Folder Files, Black"/>
    <n v="107.44"/>
    <n v="8"/>
    <n v="0"/>
    <n v="27.9344"/>
  </r>
  <r>
    <x v="57"/>
    <s v="2020"/>
    <n v="2457"/>
    <x v="175"/>
    <s v="Second Class"/>
    <s v="DB-13405"/>
    <x v="0"/>
    <s v="United States"/>
    <x v="25"/>
    <x v="17"/>
    <n v="10011"/>
    <x v="0"/>
    <s v="OFF-LA-10004093"/>
    <x v="1"/>
    <x v="15"/>
    <s v="Avery 486"/>
    <n v="7.31"/>
    <n v="1"/>
    <n v="0"/>
    <n v="3.4357000000000002"/>
  </r>
  <r>
    <x v="57"/>
    <s v="2020"/>
    <n v="2458"/>
    <x v="175"/>
    <s v="Second Class"/>
    <s v="DB-13405"/>
    <x v="0"/>
    <s v="United States"/>
    <x v="25"/>
    <x v="17"/>
    <n v="10011"/>
    <x v="0"/>
    <s v="OFF-AR-10001683"/>
    <x v="1"/>
    <x v="4"/>
    <s v="Lumber Crayons"/>
    <n v="59.1"/>
    <n v="6"/>
    <n v="0"/>
    <n v="22.457999999999998"/>
  </r>
  <r>
    <x v="57"/>
    <s v="2020"/>
    <n v="2459"/>
    <x v="175"/>
    <s v="Second Class"/>
    <s v="DB-13405"/>
    <x v="0"/>
    <s v="United States"/>
    <x v="25"/>
    <x v="17"/>
    <n v="10011"/>
    <x v="0"/>
    <s v="OFF-ST-10003455"/>
    <x v="1"/>
    <x v="2"/>
    <s v="Tenex File Box, Personal Filing Tote with Lid, Black"/>
    <n v="46.53"/>
    <n v="3"/>
    <n v="0"/>
    <n v="12.097799999999999"/>
  </r>
  <r>
    <x v="57"/>
    <s v="2020"/>
    <n v="3379"/>
    <x v="176"/>
    <s v="Standard Class"/>
    <s v="PO-19180"/>
    <x v="1"/>
    <s v="United States"/>
    <x v="34"/>
    <x v="3"/>
    <n v="77095"/>
    <x v="2"/>
    <s v="OFF-BI-10003166"/>
    <x v="1"/>
    <x v="1"/>
    <s v="GBC Plasticlear Binding Covers"/>
    <n v="13.776"/>
    <n v="6"/>
    <n v="0.8"/>
    <n v="-22.041599999999999"/>
  </r>
  <r>
    <x v="57"/>
    <s v="2020"/>
    <n v="3380"/>
    <x v="176"/>
    <s v="Standard Class"/>
    <s v="PO-19180"/>
    <x v="1"/>
    <s v="United States"/>
    <x v="34"/>
    <x v="3"/>
    <n v="77095"/>
    <x v="2"/>
    <s v="OFF-PA-10004610"/>
    <x v="1"/>
    <x v="9"/>
    <s v="Xerox 1900"/>
    <n v="10.272"/>
    <n v="3"/>
    <n v="0.2"/>
    <n v="3.21"/>
  </r>
  <r>
    <x v="57"/>
    <s v="2020"/>
    <n v="8785"/>
    <x v="177"/>
    <s v="Standard Class"/>
    <s v="AS-10630"/>
    <x v="1"/>
    <s v="United States"/>
    <x v="84"/>
    <x v="13"/>
    <n v="37918"/>
    <x v="3"/>
    <s v="OFF-LA-10003190"/>
    <x v="1"/>
    <x v="15"/>
    <s v="Avery 474"/>
    <n v="4.6079999999999997"/>
    <n v="2"/>
    <n v="0.2"/>
    <n v="1.6704000000000001"/>
  </r>
  <r>
    <x v="58"/>
    <s v="2020"/>
    <n v="677"/>
    <x v="178"/>
    <s v="Standard Class"/>
    <s v="CD-11980"/>
    <x v="0"/>
    <s v="United States"/>
    <x v="85"/>
    <x v="3"/>
    <n v="75701"/>
    <x v="2"/>
    <s v="OFF-AP-10000804"/>
    <x v="1"/>
    <x v="5"/>
    <s v="Hoover Portapower Portable Vacuum"/>
    <n v="2.6880000000000002"/>
    <n v="3"/>
    <n v="0.8"/>
    <n v="-7.3920000000000003"/>
  </r>
  <r>
    <x v="58"/>
    <s v="2020"/>
    <n v="678"/>
    <x v="178"/>
    <s v="Standard Class"/>
    <s v="CD-11980"/>
    <x v="0"/>
    <s v="United States"/>
    <x v="85"/>
    <x v="3"/>
    <n v="75701"/>
    <x v="2"/>
    <s v="TEC-AC-10003614"/>
    <x v="2"/>
    <x v="8"/>
    <s v="Verbatim 25 GB 6x Blu-ray Single Layer Recordable Disc, 10/Pack"/>
    <n v="27.815999999999999"/>
    <n v="3"/>
    <n v="0.2"/>
    <n v="4.5201000000000002"/>
  </r>
  <r>
    <x v="58"/>
    <s v="2020"/>
    <n v="679"/>
    <x v="178"/>
    <s v="Standard Class"/>
    <s v="CD-11980"/>
    <x v="0"/>
    <s v="United States"/>
    <x v="85"/>
    <x v="3"/>
    <n v="75701"/>
    <x v="2"/>
    <s v="FUR-FU-10003553"/>
    <x v="0"/>
    <x v="0"/>
    <s v="Howard Miller 13-1/2&quot; Diameter Rosebrook Wall Clock"/>
    <n v="82.524000000000001"/>
    <n v="3"/>
    <n v="0.6"/>
    <n v="-41.262"/>
  </r>
  <r>
    <x v="58"/>
    <s v="2020"/>
    <n v="680"/>
    <x v="178"/>
    <s v="Standard Class"/>
    <s v="CD-11980"/>
    <x v="0"/>
    <s v="United States"/>
    <x v="85"/>
    <x v="3"/>
    <n v="75701"/>
    <x v="2"/>
    <s v="OFF-BI-10004632"/>
    <x v="1"/>
    <x v="1"/>
    <s v="Ibico Hi-Tech Manual Binding System"/>
    <n v="182.994"/>
    <n v="3"/>
    <n v="0.8"/>
    <n v="-320.23950000000002"/>
  </r>
  <r>
    <x v="58"/>
    <s v="2020"/>
    <n v="3707"/>
    <x v="179"/>
    <s v="Standard Class"/>
    <s v="EN-13780"/>
    <x v="0"/>
    <s v="United States"/>
    <x v="15"/>
    <x v="3"/>
    <n v="75220"/>
    <x v="2"/>
    <s v="OFF-AR-10001915"/>
    <x v="1"/>
    <x v="4"/>
    <s v="Peel-Off China Markers"/>
    <n v="23.832000000000001"/>
    <n v="3"/>
    <n v="0.2"/>
    <n v="6.5537999999999998"/>
  </r>
  <r>
    <x v="58"/>
    <s v="2020"/>
    <n v="8726"/>
    <x v="180"/>
    <s v="Standard Class"/>
    <s v="SW-20275"/>
    <x v="0"/>
    <s v="United States"/>
    <x v="12"/>
    <x v="8"/>
    <n v="98115"/>
    <x v="1"/>
    <s v="OFF-AR-10003752"/>
    <x v="1"/>
    <x v="4"/>
    <s v="Deluxe Chalkboard Eraser Cleaner"/>
    <n v="46.2"/>
    <n v="4"/>
    <n v="0"/>
    <n v="21.251999999999999"/>
  </r>
  <r>
    <x v="58"/>
    <s v="2020"/>
    <n v="8792"/>
    <x v="181"/>
    <s v="Standard Class"/>
    <s v="TT-21220"/>
    <x v="0"/>
    <s v="United States"/>
    <x v="34"/>
    <x v="3"/>
    <n v="77041"/>
    <x v="2"/>
    <s v="TEC-PH-10001557"/>
    <x v="2"/>
    <x v="14"/>
    <s v="Pyle PMP37LED"/>
    <n v="537.54399999999998"/>
    <n v="7"/>
    <n v="0.2"/>
    <n v="47.0351"/>
  </r>
  <r>
    <x v="58"/>
    <s v="2020"/>
    <n v="9014"/>
    <x v="182"/>
    <s v="Standard Class"/>
    <s v="BP-11050"/>
    <x v="2"/>
    <s v="United States"/>
    <x v="1"/>
    <x v="1"/>
    <n v="90008"/>
    <x v="1"/>
    <s v="OFF-AR-10002766"/>
    <x v="1"/>
    <x v="4"/>
    <s v="Prang Drawing Pencil Set"/>
    <n v="13.9"/>
    <n v="5"/>
    <n v="0"/>
    <n v="3.7530000000000001"/>
  </r>
  <r>
    <x v="58"/>
    <s v="2020"/>
    <n v="9015"/>
    <x v="182"/>
    <s v="Standard Class"/>
    <s v="BP-11050"/>
    <x v="2"/>
    <s v="United States"/>
    <x v="1"/>
    <x v="1"/>
    <n v="90008"/>
    <x v="1"/>
    <s v="OFF-EN-10003072"/>
    <x v="1"/>
    <x v="12"/>
    <s v="Peel &amp; Seel Envelopes"/>
    <n v="19.399999999999999"/>
    <n v="5"/>
    <n v="0"/>
    <n v="9.3119999999999994"/>
  </r>
  <r>
    <x v="58"/>
    <s v="2020"/>
    <n v="9122"/>
    <x v="183"/>
    <s v="Second Class"/>
    <s v="JK-15325"/>
    <x v="2"/>
    <s v="United States"/>
    <x v="1"/>
    <x v="1"/>
    <n v="90032"/>
    <x v="1"/>
    <s v="OFF-AP-10000358"/>
    <x v="1"/>
    <x v="5"/>
    <s v="Fellowes Basic Home/Office Series Surge Protectors"/>
    <n v="90.86"/>
    <n v="7"/>
    <n v="0"/>
    <n v="26.349399999999999"/>
  </r>
  <r>
    <x v="59"/>
    <s v="2020"/>
    <n v="1477"/>
    <x v="184"/>
    <s v="Standard Class"/>
    <s v="CG-12040"/>
    <x v="1"/>
    <s v="United States"/>
    <x v="25"/>
    <x v="17"/>
    <n v="10024"/>
    <x v="0"/>
    <s v="OFF-LA-10003121"/>
    <x v="1"/>
    <x v="15"/>
    <s v="Avery 506"/>
    <n v="28.91"/>
    <n v="7"/>
    <n v="0"/>
    <n v="13.2986"/>
  </r>
  <r>
    <x v="59"/>
    <s v="2020"/>
    <n v="4343"/>
    <x v="185"/>
    <s v="First Class"/>
    <s v="ND-18370"/>
    <x v="0"/>
    <s v="United States"/>
    <x v="7"/>
    <x v="1"/>
    <n v="94110"/>
    <x v="1"/>
    <s v="OFF-BI-10004970"/>
    <x v="1"/>
    <x v="1"/>
    <s v="ACCOHIDE 3-Ring Binder, Blue, 1&quot;"/>
    <n v="19.824000000000002"/>
    <n v="6"/>
    <n v="0.2"/>
    <n v="6.6905999999999999"/>
  </r>
  <r>
    <x v="59"/>
    <s v="2020"/>
    <n v="4344"/>
    <x v="185"/>
    <s v="First Class"/>
    <s v="ND-18370"/>
    <x v="0"/>
    <s v="United States"/>
    <x v="7"/>
    <x v="1"/>
    <n v="94110"/>
    <x v="1"/>
    <s v="TEC-PH-10000038"/>
    <x v="2"/>
    <x v="14"/>
    <s v="Jawbone MINI JAMBOX Wireless Bluetooth Speaker"/>
    <n v="657.50400000000002"/>
    <n v="6"/>
    <n v="0.2"/>
    <n v="-131.5008"/>
  </r>
  <r>
    <x v="59"/>
    <s v="2020"/>
    <n v="4345"/>
    <x v="185"/>
    <s v="First Class"/>
    <s v="ND-18370"/>
    <x v="0"/>
    <s v="United States"/>
    <x v="7"/>
    <x v="1"/>
    <n v="94110"/>
    <x v="1"/>
    <s v="TEC-AC-10001552"/>
    <x v="2"/>
    <x v="8"/>
    <s v="Logitech K350 2.4Ghz Wireless Keyboard"/>
    <n v="99.54"/>
    <n v="2"/>
    <n v="0"/>
    <n v="10.949400000000001"/>
  </r>
  <r>
    <x v="59"/>
    <s v="2020"/>
    <n v="4346"/>
    <x v="185"/>
    <s v="First Class"/>
    <s v="ND-18370"/>
    <x v="0"/>
    <s v="United States"/>
    <x v="7"/>
    <x v="1"/>
    <n v="94110"/>
    <x v="1"/>
    <s v="TEC-AC-10002926"/>
    <x v="2"/>
    <x v="8"/>
    <s v="Logitech Wireless Marathon Mouse M705"/>
    <n v="199.96"/>
    <n v="4"/>
    <n v="0"/>
    <n v="85.982799999999997"/>
  </r>
  <r>
    <x v="59"/>
    <s v="2020"/>
    <n v="5230"/>
    <x v="186"/>
    <s v="Second Class"/>
    <s v="SA-20830"/>
    <x v="0"/>
    <s v="United States"/>
    <x v="86"/>
    <x v="1"/>
    <n v="93727"/>
    <x v="1"/>
    <s v="OFF-BI-10001553"/>
    <x v="1"/>
    <x v="1"/>
    <s v="SpineVue Locking Slant-D Ring Binders by Cardinal"/>
    <n v="14.624000000000001"/>
    <n v="2"/>
    <n v="0.2"/>
    <n v="5.1184000000000003"/>
  </r>
  <r>
    <x v="59"/>
    <s v="2020"/>
    <n v="5231"/>
    <x v="186"/>
    <s v="Second Class"/>
    <s v="SA-20830"/>
    <x v="0"/>
    <s v="United States"/>
    <x v="86"/>
    <x v="1"/>
    <n v="93727"/>
    <x v="1"/>
    <s v="FUR-TA-10001095"/>
    <x v="0"/>
    <x v="7"/>
    <s v="Chromcraft Round Conference Tables"/>
    <n v="697.16"/>
    <n v="5"/>
    <n v="0.2"/>
    <n v="8.7144999999999992"/>
  </r>
  <r>
    <x v="59"/>
    <s v="2020"/>
    <n v="5232"/>
    <x v="186"/>
    <s v="Second Class"/>
    <s v="SA-20830"/>
    <x v="0"/>
    <s v="United States"/>
    <x v="86"/>
    <x v="1"/>
    <n v="93727"/>
    <x v="1"/>
    <s v="FUR-FU-10001185"/>
    <x v="0"/>
    <x v="0"/>
    <s v="Advantus Employee of the Month Certificate Frame, 11 x 13-1/2"/>
    <n v="30.93"/>
    <n v="1"/>
    <n v="0"/>
    <n v="12.6813"/>
  </r>
  <r>
    <x v="59"/>
    <s v="2020"/>
    <n v="5233"/>
    <x v="186"/>
    <s v="Second Class"/>
    <s v="SA-20830"/>
    <x v="0"/>
    <s v="United States"/>
    <x v="86"/>
    <x v="1"/>
    <n v="93727"/>
    <x v="1"/>
    <s v="OFF-BI-10000343"/>
    <x v="1"/>
    <x v="1"/>
    <s v="Pressboard Covers with Storage Hooks, 9 1/2&quot; x 11&quot;, Light Blue"/>
    <n v="27.495999999999999"/>
    <n v="7"/>
    <n v="0.2"/>
    <n v="9.2798999999999996"/>
  </r>
  <r>
    <x v="59"/>
    <s v="2020"/>
    <n v="9228"/>
    <x v="187"/>
    <s v="Standard Class"/>
    <s v="GZ-14545"/>
    <x v="2"/>
    <s v="United States"/>
    <x v="1"/>
    <x v="1"/>
    <n v="90008"/>
    <x v="1"/>
    <s v="OFF-AP-10001205"/>
    <x v="1"/>
    <x v="5"/>
    <s v="Belkin 5 Outlet SurgeMaster Power Centers"/>
    <n v="381.36"/>
    <n v="7"/>
    <n v="0"/>
    <n v="106.7808"/>
  </r>
  <r>
    <x v="59"/>
    <s v="2020"/>
    <n v="9890"/>
    <x v="188"/>
    <s v="First Class"/>
    <s v="VG-21805"/>
    <x v="2"/>
    <s v="United States"/>
    <x v="82"/>
    <x v="29"/>
    <n v="8701"/>
    <x v="0"/>
    <s v="OFF-AR-10002467"/>
    <x v="1"/>
    <x v="4"/>
    <s v="Dixon Ticonderoga Pencils"/>
    <n v="8.94"/>
    <n v="3"/>
    <n v="0"/>
    <n v="2.4138000000000002"/>
  </r>
  <r>
    <x v="60"/>
    <s v="2020"/>
    <n v="447"/>
    <x v="189"/>
    <s v="Second Class"/>
    <s v="TB-21595"/>
    <x v="0"/>
    <s v="United States"/>
    <x v="35"/>
    <x v="14"/>
    <n v="47201"/>
    <x v="2"/>
    <s v="FUR-FU-10000206"/>
    <x v="0"/>
    <x v="0"/>
    <s v="GE General Purpose, Extra Long Life, Showcase &amp; Floodlight Incandescent Bulbs"/>
    <n v="2.91"/>
    <n v="1"/>
    <n v="0"/>
    <n v="1.3676999999999999"/>
  </r>
  <r>
    <x v="60"/>
    <s v="2020"/>
    <n v="2321"/>
    <x v="190"/>
    <s v="Standard Class"/>
    <s v="HW-14935"/>
    <x v="2"/>
    <s v="United States"/>
    <x v="12"/>
    <x v="8"/>
    <n v="98115"/>
    <x v="1"/>
    <s v="TEC-AC-10000358"/>
    <x v="2"/>
    <x v="8"/>
    <s v="Imation Secure Drive + Hardware Encrypted USB flash drive - 16 GB"/>
    <n v="265.93"/>
    <n v="7"/>
    <n v="0"/>
    <n v="63.8232"/>
  </r>
  <r>
    <x v="60"/>
    <s v="2020"/>
    <n v="8155"/>
    <x v="191"/>
    <s v="Standard Class"/>
    <s v="RD-19720"/>
    <x v="0"/>
    <s v="United States"/>
    <x v="65"/>
    <x v="18"/>
    <n v="6457"/>
    <x v="0"/>
    <s v="TEC-AC-10002842"/>
    <x v="2"/>
    <x v="8"/>
    <s v="WD My Passport Ultra 2TB Portable External Hard Drive"/>
    <n v="238"/>
    <n v="2"/>
    <n v="0"/>
    <n v="38.08"/>
  </r>
  <r>
    <x v="60"/>
    <s v="2020"/>
    <n v="8156"/>
    <x v="191"/>
    <s v="Standard Class"/>
    <s v="RD-19720"/>
    <x v="0"/>
    <s v="United States"/>
    <x v="65"/>
    <x v="18"/>
    <n v="6457"/>
    <x v="0"/>
    <s v="OFF-PA-10001125"/>
    <x v="1"/>
    <x v="9"/>
    <s v="Xerox 1988"/>
    <n v="61.96"/>
    <n v="2"/>
    <n v="0"/>
    <n v="27.882000000000001"/>
  </r>
  <r>
    <x v="60"/>
    <s v="2020"/>
    <n v="8998"/>
    <x v="192"/>
    <s v="Same Day"/>
    <s v="HG-14845"/>
    <x v="0"/>
    <s v="United States"/>
    <x v="34"/>
    <x v="3"/>
    <n v="77041"/>
    <x v="2"/>
    <s v="OFF-PA-10000474"/>
    <x v="1"/>
    <x v="9"/>
    <s v="Easy-staple paper"/>
    <n v="56.704000000000001"/>
    <n v="2"/>
    <n v="0.2"/>
    <n v="19.137599999999999"/>
  </r>
  <r>
    <x v="60"/>
    <s v="2020"/>
    <n v="8999"/>
    <x v="192"/>
    <s v="Same Day"/>
    <s v="HG-14845"/>
    <x v="0"/>
    <s v="United States"/>
    <x v="34"/>
    <x v="3"/>
    <n v="77041"/>
    <x v="2"/>
    <s v="OFF-PA-10002377"/>
    <x v="1"/>
    <x v="9"/>
    <s v="Xerox 1916"/>
    <n v="274.06400000000002"/>
    <n v="7"/>
    <n v="0.2"/>
    <n v="102.774"/>
  </r>
  <r>
    <x v="61"/>
    <s v="2020"/>
    <n v="2333"/>
    <x v="193"/>
    <s v="Standard Class"/>
    <s v="RW-19690"/>
    <x v="0"/>
    <s v="United States"/>
    <x v="55"/>
    <x v="14"/>
    <n v="47905"/>
    <x v="2"/>
    <s v="OFF-PA-10004071"/>
    <x v="1"/>
    <x v="9"/>
    <s v="Eaton Premium Continuous-Feed Paper, 25% Cotton, Letter Size, White, 1000 Shts/Box"/>
    <n v="277.39999999999998"/>
    <n v="5"/>
    <n v="0"/>
    <n v="133.15199999999999"/>
  </r>
  <r>
    <x v="61"/>
    <s v="2020"/>
    <n v="2334"/>
    <x v="193"/>
    <s v="Standard Class"/>
    <s v="RW-19690"/>
    <x v="0"/>
    <s v="United States"/>
    <x v="55"/>
    <x v="14"/>
    <n v="47905"/>
    <x v="2"/>
    <s v="OFF-PA-10004971"/>
    <x v="1"/>
    <x v="9"/>
    <s v="Xerox 196"/>
    <n v="5.78"/>
    <n v="1"/>
    <n v="0"/>
    <n v="2.8321999999999998"/>
  </r>
  <r>
    <x v="61"/>
    <s v="2020"/>
    <n v="4429"/>
    <x v="194"/>
    <s v="Standard Class"/>
    <s v="CL-12565"/>
    <x v="0"/>
    <s v="United States"/>
    <x v="87"/>
    <x v="30"/>
    <n v="74133"/>
    <x v="2"/>
    <s v="FUR-CH-10004495"/>
    <x v="0"/>
    <x v="3"/>
    <s v="Global Leather and Oak Executive Chair, Black"/>
    <n v="1805.88"/>
    <n v="6"/>
    <n v="0"/>
    <n v="523.70519999999999"/>
  </r>
  <r>
    <x v="61"/>
    <s v="2020"/>
    <n v="5346"/>
    <x v="195"/>
    <s v="Second Class"/>
    <s v="SC-20725"/>
    <x v="0"/>
    <s v="United States"/>
    <x v="1"/>
    <x v="1"/>
    <n v="90045"/>
    <x v="1"/>
    <s v="OFF-ST-10003208"/>
    <x v="1"/>
    <x v="2"/>
    <s v="Adjustable Depth Letter/Legal Cart"/>
    <n v="725.84"/>
    <n v="4"/>
    <n v="0"/>
    <n v="210.49359999999999"/>
  </r>
  <r>
    <x v="61"/>
    <s v="2020"/>
    <n v="5347"/>
    <x v="195"/>
    <s v="Second Class"/>
    <s v="SC-20725"/>
    <x v="0"/>
    <s v="United States"/>
    <x v="1"/>
    <x v="1"/>
    <n v="90045"/>
    <x v="1"/>
    <s v="OFF-BI-10003981"/>
    <x v="1"/>
    <x v="1"/>
    <s v="Avery Durable Plastic 1&quot; Binders"/>
    <n v="10.896000000000001"/>
    <n v="3"/>
    <n v="0.2"/>
    <n v="3.9498000000000002"/>
  </r>
  <r>
    <x v="61"/>
    <s v="2020"/>
    <n v="5348"/>
    <x v="195"/>
    <s v="Second Class"/>
    <s v="SC-20725"/>
    <x v="0"/>
    <s v="United States"/>
    <x v="1"/>
    <x v="1"/>
    <n v="90045"/>
    <x v="1"/>
    <s v="OFF-BI-10001031"/>
    <x v="1"/>
    <x v="1"/>
    <s v="Pressboard Data Binders by Wilson Jones"/>
    <n v="8.5440000000000005"/>
    <n v="2"/>
    <n v="0.2"/>
    <n v="2.8835999999999999"/>
  </r>
  <r>
    <x v="61"/>
    <s v="2020"/>
    <n v="8377"/>
    <x v="196"/>
    <s v="Standard Class"/>
    <s v="PW-19030"/>
    <x v="2"/>
    <s v="United States"/>
    <x v="88"/>
    <x v="7"/>
    <n v="33068"/>
    <x v="3"/>
    <s v="OFF-AP-10001242"/>
    <x v="1"/>
    <x v="5"/>
    <s v="APC 7 Outlet Network SurgeArrest Surge Protector"/>
    <n v="64.384"/>
    <n v="1"/>
    <n v="0.2"/>
    <n v="8.048"/>
  </r>
  <r>
    <x v="61"/>
    <s v="2020"/>
    <n v="8825"/>
    <x v="197"/>
    <s v="Second Class"/>
    <s v="TB-21055"/>
    <x v="0"/>
    <s v="United States"/>
    <x v="89"/>
    <x v="9"/>
    <n v="19601"/>
    <x v="0"/>
    <s v="OFF-EN-10003845"/>
    <x v="1"/>
    <x v="12"/>
    <s v="Colored Envelopes"/>
    <n v="8.8559999999999999"/>
    <n v="3"/>
    <n v="0.2"/>
    <n v="2.8782000000000001"/>
  </r>
  <r>
    <x v="61"/>
    <s v="2020"/>
    <n v="9362"/>
    <x v="198"/>
    <s v="Standard Class"/>
    <s v="PS-18970"/>
    <x v="1"/>
    <s v="United States"/>
    <x v="12"/>
    <x v="8"/>
    <n v="98105"/>
    <x v="1"/>
    <s v="OFF-BI-10004410"/>
    <x v="1"/>
    <x v="1"/>
    <s v="C-Line Peel &amp; Stick Add-On Filing Pockets, 8-3/4 x 5-1/8, 10/Pack"/>
    <n v="30.576000000000001"/>
    <n v="6"/>
    <n v="0.2"/>
    <n v="10.3194"/>
  </r>
  <r>
    <x v="61"/>
    <s v="2020"/>
    <n v="9363"/>
    <x v="198"/>
    <s v="Standard Class"/>
    <s v="PS-18970"/>
    <x v="1"/>
    <s v="United States"/>
    <x v="12"/>
    <x v="8"/>
    <n v="98105"/>
    <x v="1"/>
    <s v="OFF-FA-10004838"/>
    <x v="1"/>
    <x v="11"/>
    <s v="Super Bands, 12/Pack"/>
    <n v="13.02"/>
    <n v="7"/>
    <n v="0"/>
    <n v="0.3906"/>
  </r>
  <r>
    <x v="61"/>
    <s v="2020"/>
    <n v="9364"/>
    <x v="198"/>
    <s v="Standard Class"/>
    <s v="PS-18970"/>
    <x v="1"/>
    <s v="United States"/>
    <x v="12"/>
    <x v="8"/>
    <n v="98105"/>
    <x v="1"/>
    <s v="FUR-FU-10002364"/>
    <x v="0"/>
    <x v="0"/>
    <s v="Eldon Expressions Wood Desk Accessories, Oak"/>
    <n v="22.14"/>
    <n v="3"/>
    <n v="0"/>
    <n v="6.4206000000000003"/>
  </r>
  <r>
    <x v="61"/>
    <s v="2020"/>
    <n v="9365"/>
    <x v="198"/>
    <s v="Standard Class"/>
    <s v="PS-18970"/>
    <x v="1"/>
    <s v="United States"/>
    <x v="12"/>
    <x v="8"/>
    <n v="98105"/>
    <x v="1"/>
    <s v="OFF-ST-10001809"/>
    <x v="1"/>
    <x v="2"/>
    <s v="Fellowes Officeware Wire Shelving"/>
    <n v="359.32"/>
    <n v="4"/>
    <n v="0"/>
    <n v="7.1863999999999999"/>
  </r>
  <r>
    <x v="62"/>
    <s v="2020"/>
    <n v="2410"/>
    <x v="199"/>
    <s v="First Class"/>
    <s v="BE-11335"/>
    <x v="1"/>
    <s v="United States"/>
    <x v="7"/>
    <x v="1"/>
    <n v="94122"/>
    <x v="1"/>
    <s v="FUR-FU-10000758"/>
    <x v="0"/>
    <x v="0"/>
    <s v="DAX Natural Wood-Tone Poster Frame"/>
    <n v="211.84"/>
    <n v="8"/>
    <n v="0"/>
    <n v="76.2624"/>
  </r>
  <r>
    <x v="62"/>
    <s v="2020"/>
    <n v="2843"/>
    <x v="200"/>
    <s v="Standard Class"/>
    <s v="AC-10660"/>
    <x v="0"/>
    <s v="United States"/>
    <x v="3"/>
    <x v="3"/>
    <n v="77340"/>
    <x v="2"/>
    <s v="OFF-ST-10001809"/>
    <x v="1"/>
    <x v="2"/>
    <s v="Fellowes Officeware Wire Shelving"/>
    <n v="143.72800000000001"/>
    <n v="2"/>
    <n v="0.2"/>
    <n v="-32.338799999999999"/>
  </r>
  <r>
    <x v="62"/>
    <s v="2020"/>
    <n v="3105"/>
    <x v="201"/>
    <s v="Standard Class"/>
    <s v="EC-14050"/>
    <x v="0"/>
    <s v="United States"/>
    <x v="25"/>
    <x v="17"/>
    <n v="10024"/>
    <x v="0"/>
    <s v="OFF-PA-10002741"/>
    <x v="1"/>
    <x v="9"/>
    <s v="Xerox 1980"/>
    <n v="25.68"/>
    <n v="6"/>
    <n v="0"/>
    <n v="11.555999999999999"/>
  </r>
  <r>
    <x v="62"/>
    <s v="2020"/>
    <n v="5021"/>
    <x v="202"/>
    <s v="Second Class"/>
    <s v="MZ-17515"/>
    <x v="2"/>
    <s v="United States"/>
    <x v="25"/>
    <x v="17"/>
    <n v="10011"/>
    <x v="0"/>
    <s v="OFF-SU-10003505"/>
    <x v="1"/>
    <x v="10"/>
    <s v="Premier Electric Letter Opener"/>
    <n v="347.58"/>
    <n v="3"/>
    <n v="0"/>
    <n v="17.379000000000001"/>
  </r>
  <r>
    <x v="62"/>
    <s v="2020"/>
    <n v="5645"/>
    <x v="203"/>
    <s v="First Class"/>
    <s v="SJ-20125"/>
    <x v="1"/>
    <s v="United States"/>
    <x v="12"/>
    <x v="8"/>
    <n v="98105"/>
    <x v="1"/>
    <s v="OFF-BI-10002103"/>
    <x v="1"/>
    <x v="1"/>
    <s v="Cardinal Slant-D Ring Binder, Heavy Gauge Vinyl"/>
    <n v="34.76"/>
    <n v="5"/>
    <n v="0.2"/>
    <n v="11.297000000000001"/>
  </r>
  <r>
    <x v="62"/>
    <s v="2020"/>
    <n v="8152"/>
    <x v="204"/>
    <s v="First Class"/>
    <s v="RB-19360"/>
    <x v="0"/>
    <s v="United States"/>
    <x v="12"/>
    <x v="8"/>
    <n v="98115"/>
    <x v="1"/>
    <s v="OFF-ST-10001558"/>
    <x v="1"/>
    <x v="2"/>
    <s v="Acco Perma 4000 Stacking Storage Drawers"/>
    <n v="32.479999999999997"/>
    <n v="2"/>
    <n v="0"/>
    <n v="4.8719999999999999"/>
  </r>
  <r>
    <x v="62"/>
    <s v="2020"/>
    <n v="8153"/>
    <x v="204"/>
    <s v="First Class"/>
    <s v="RB-19360"/>
    <x v="0"/>
    <s v="United States"/>
    <x v="12"/>
    <x v="8"/>
    <n v="98115"/>
    <x v="1"/>
    <s v="OFF-PA-10002986"/>
    <x v="1"/>
    <x v="9"/>
    <s v="Xerox 1898"/>
    <n v="20.04"/>
    <n v="3"/>
    <n v="0"/>
    <n v="9.6191999999999993"/>
  </r>
  <r>
    <x v="62"/>
    <s v="2020"/>
    <n v="8154"/>
    <x v="204"/>
    <s v="First Class"/>
    <s v="RB-19360"/>
    <x v="0"/>
    <s v="United States"/>
    <x v="12"/>
    <x v="8"/>
    <n v="98115"/>
    <x v="1"/>
    <s v="TEC-CO-10004722"/>
    <x v="2"/>
    <x v="16"/>
    <s v="Canon imageCLASS 2200 Advanced Copier"/>
    <n v="13999.96"/>
    <n v="4"/>
    <n v="0"/>
    <n v="6719.9808000000003"/>
  </r>
  <r>
    <x v="63"/>
    <s v="2020"/>
    <n v="2104"/>
    <x v="205"/>
    <s v="Second Class"/>
    <s v="BM-11650"/>
    <x v="2"/>
    <s v="United States"/>
    <x v="25"/>
    <x v="17"/>
    <n v="10009"/>
    <x v="0"/>
    <s v="OFF-PA-10000357"/>
    <x v="1"/>
    <x v="9"/>
    <s v="Xerox 1888"/>
    <n v="221.92"/>
    <n v="4"/>
    <n v="0"/>
    <n v="106.52160000000001"/>
  </r>
  <r>
    <x v="63"/>
    <s v="2020"/>
    <n v="2105"/>
    <x v="205"/>
    <s v="Second Class"/>
    <s v="BM-11650"/>
    <x v="2"/>
    <s v="United States"/>
    <x v="25"/>
    <x v="17"/>
    <n v="10009"/>
    <x v="0"/>
    <s v="TEC-AC-10001266"/>
    <x v="2"/>
    <x v="8"/>
    <s v="Memorex Micro Travel Drive 8 GB"/>
    <n v="26"/>
    <n v="2"/>
    <n v="0"/>
    <n v="11.7"/>
  </r>
  <r>
    <x v="63"/>
    <s v="2020"/>
    <n v="7798"/>
    <x v="206"/>
    <s v="First Class"/>
    <s v="HR-14830"/>
    <x v="2"/>
    <s v="United States"/>
    <x v="25"/>
    <x v="17"/>
    <n v="10035"/>
    <x v="0"/>
    <s v="OFF-EN-10004483"/>
    <x v="1"/>
    <x v="12"/>
    <s v="#10 White Business Envelopes,4 1/8 x 9 1/2"/>
    <n v="47.01"/>
    <n v="3"/>
    <n v="0"/>
    <n v="22.0947"/>
  </r>
  <r>
    <x v="63"/>
    <s v="2020"/>
    <n v="7799"/>
    <x v="206"/>
    <s v="First Class"/>
    <s v="HR-14830"/>
    <x v="2"/>
    <s v="United States"/>
    <x v="25"/>
    <x v="17"/>
    <n v="10035"/>
    <x v="0"/>
    <s v="TEC-PH-10002624"/>
    <x v="2"/>
    <x v="14"/>
    <s v="Samsung Galaxy S4 Mini"/>
    <n v="469.99"/>
    <n v="1"/>
    <n v="0"/>
    <n v="136.2971"/>
  </r>
  <r>
    <x v="63"/>
    <s v="2020"/>
    <n v="7800"/>
    <x v="206"/>
    <s v="First Class"/>
    <s v="HR-14830"/>
    <x v="2"/>
    <s v="United States"/>
    <x v="25"/>
    <x v="17"/>
    <n v="10035"/>
    <x v="0"/>
    <s v="FUR-CH-10003396"/>
    <x v="0"/>
    <x v="3"/>
    <s v="Global Deluxe Steno Chair"/>
    <n v="207.846"/>
    <n v="3"/>
    <n v="0.1"/>
    <n v="2.3094000000000001"/>
  </r>
  <r>
    <x v="63"/>
    <s v="2020"/>
    <n v="8972"/>
    <x v="207"/>
    <s v="Standard Class"/>
    <s v="MV-17485"/>
    <x v="0"/>
    <s v="United States"/>
    <x v="25"/>
    <x v="17"/>
    <n v="10011"/>
    <x v="0"/>
    <s v="FUR-CH-10000665"/>
    <x v="0"/>
    <x v="3"/>
    <s v="Global Airflow Leather Mesh Back Chair, Black"/>
    <n v="271.76400000000001"/>
    <n v="2"/>
    <n v="0.1"/>
    <n v="60.392000000000003"/>
  </r>
  <r>
    <x v="63"/>
    <s v="2020"/>
    <n v="9530"/>
    <x v="208"/>
    <s v="Same Day"/>
    <s v="AC-10615"/>
    <x v="2"/>
    <s v="United States"/>
    <x v="90"/>
    <x v="3"/>
    <n v="77705"/>
    <x v="2"/>
    <s v="OFF-ST-10002352"/>
    <x v="1"/>
    <x v="2"/>
    <s v="Iris Project Case"/>
    <n v="12.768000000000001"/>
    <n v="2"/>
    <n v="0.2"/>
    <n v="0.95760000000000001"/>
  </r>
  <r>
    <x v="64"/>
    <s v="2020"/>
    <n v="1877"/>
    <x v="209"/>
    <s v="Standard Class"/>
    <s v="JC-15775"/>
    <x v="0"/>
    <s v="United States"/>
    <x v="91"/>
    <x v="3"/>
    <n v="78207"/>
    <x v="2"/>
    <s v="TEC-PH-10000984"/>
    <x v="2"/>
    <x v="14"/>
    <s v="Panasonic KX-TG9471B"/>
    <n v="470.37599999999998"/>
    <n v="3"/>
    <n v="0.2"/>
    <n v="47.037599999999998"/>
  </r>
  <r>
    <x v="64"/>
    <s v="2020"/>
    <n v="2383"/>
    <x v="210"/>
    <s v="First Class"/>
    <s v="CV-12295"/>
    <x v="0"/>
    <s v="United States"/>
    <x v="86"/>
    <x v="1"/>
    <n v="93727"/>
    <x v="1"/>
    <s v="OFF-AP-10002403"/>
    <x v="1"/>
    <x v="5"/>
    <s v="Acco Smartsocket Color-Coded Six-Outlet AC Adapter Model Surge Protectors"/>
    <n v="176.04"/>
    <n v="4"/>
    <n v="0"/>
    <n v="45.770400000000002"/>
  </r>
  <r>
    <x v="64"/>
    <s v="2020"/>
    <n v="2384"/>
    <x v="210"/>
    <s v="First Class"/>
    <s v="CV-12295"/>
    <x v="0"/>
    <s v="United States"/>
    <x v="86"/>
    <x v="1"/>
    <n v="93727"/>
    <x v="1"/>
    <s v="OFF-AR-10003087"/>
    <x v="1"/>
    <x v="4"/>
    <s v="Staples in misc. colors"/>
    <n v="16.02"/>
    <n v="9"/>
    <n v="0"/>
    <n v="4.4855999999999998"/>
  </r>
  <r>
    <x v="64"/>
    <s v="2020"/>
    <n v="2385"/>
    <x v="210"/>
    <s v="First Class"/>
    <s v="CV-12295"/>
    <x v="0"/>
    <s v="United States"/>
    <x v="86"/>
    <x v="1"/>
    <n v="93727"/>
    <x v="1"/>
    <s v="OFF-BI-10002026"/>
    <x v="1"/>
    <x v="1"/>
    <s v="Avery Arch Ring Binders"/>
    <n v="185.92"/>
    <n v="4"/>
    <n v="0.2"/>
    <n v="62.747999999999998"/>
  </r>
  <r>
    <x v="64"/>
    <s v="2020"/>
    <n v="2386"/>
    <x v="210"/>
    <s v="First Class"/>
    <s v="CV-12295"/>
    <x v="0"/>
    <s v="United States"/>
    <x v="86"/>
    <x v="1"/>
    <n v="93727"/>
    <x v="1"/>
    <s v="TEC-PH-10000141"/>
    <x v="2"/>
    <x v="14"/>
    <s v="Clearsounds A400"/>
    <n v="211.16800000000001"/>
    <n v="4"/>
    <n v="0.2"/>
    <n v="15.8376"/>
  </r>
  <r>
    <x v="64"/>
    <s v="2020"/>
    <n v="2387"/>
    <x v="210"/>
    <s v="First Class"/>
    <s v="CV-12295"/>
    <x v="0"/>
    <s v="United States"/>
    <x v="86"/>
    <x v="1"/>
    <n v="93727"/>
    <x v="1"/>
    <s v="TEC-CO-10000971"/>
    <x v="2"/>
    <x v="16"/>
    <s v="Hewlett Packard 310 Color Digital Copier"/>
    <n v="479.98399999999998"/>
    <n v="2"/>
    <n v="0.2"/>
    <n v="59.997999999999998"/>
  </r>
  <r>
    <x v="64"/>
    <s v="2020"/>
    <n v="2941"/>
    <x v="211"/>
    <s v="Standard Class"/>
    <s v="JD-16150"/>
    <x v="2"/>
    <s v="United States"/>
    <x v="70"/>
    <x v="2"/>
    <n v="53209"/>
    <x v="2"/>
    <s v="FUR-CH-10000422"/>
    <x v="0"/>
    <x v="3"/>
    <s v="Global Highback Leather Tilter in Burgundy"/>
    <n v="90.99"/>
    <n v="1"/>
    <n v="0"/>
    <n v="14.558400000000001"/>
  </r>
  <r>
    <x v="64"/>
    <s v="2020"/>
    <n v="2942"/>
    <x v="211"/>
    <s v="Standard Class"/>
    <s v="JD-16150"/>
    <x v="2"/>
    <s v="United States"/>
    <x v="70"/>
    <x v="2"/>
    <n v="53209"/>
    <x v="2"/>
    <s v="FUR-CH-10004675"/>
    <x v="0"/>
    <x v="3"/>
    <s v="Lifetime Advantage Folding Chairs, 4/Carton"/>
    <n v="1526.56"/>
    <n v="7"/>
    <n v="0"/>
    <n v="427.43680000000001"/>
  </r>
  <r>
    <x v="64"/>
    <s v="2020"/>
    <n v="2943"/>
    <x v="211"/>
    <s v="Standard Class"/>
    <s v="JD-16150"/>
    <x v="2"/>
    <s v="United States"/>
    <x v="70"/>
    <x v="2"/>
    <n v="53209"/>
    <x v="2"/>
    <s v="FUR-CH-10002880"/>
    <x v="0"/>
    <x v="3"/>
    <s v="Global High-Back Leather Tilter, Burgundy"/>
    <n v="368.97"/>
    <n v="3"/>
    <n v="0"/>
    <n v="40.5867"/>
  </r>
  <r>
    <x v="64"/>
    <s v="2020"/>
    <n v="3391"/>
    <x v="212"/>
    <s v="Second Class"/>
    <s v="DB-13660"/>
    <x v="0"/>
    <s v="United States"/>
    <x v="15"/>
    <x v="3"/>
    <n v="75081"/>
    <x v="2"/>
    <s v="OFF-PA-10004239"/>
    <x v="1"/>
    <x v="9"/>
    <s v="Xerox 1953"/>
    <n v="6.8479999999999999"/>
    <n v="2"/>
    <n v="0.2"/>
    <n v="2.14"/>
  </r>
  <r>
    <x v="64"/>
    <s v="2020"/>
    <n v="4932"/>
    <x v="213"/>
    <s v="Standard Class"/>
    <s v="FM-14215"/>
    <x v="2"/>
    <s v="United States"/>
    <x v="12"/>
    <x v="8"/>
    <n v="98103"/>
    <x v="1"/>
    <s v="OFF-AR-10001446"/>
    <x v="1"/>
    <x v="4"/>
    <s v="Newell 309"/>
    <n v="23.1"/>
    <n v="2"/>
    <n v="0"/>
    <n v="6.93"/>
  </r>
  <r>
    <x v="64"/>
    <s v="2020"/>
    <n v="5608"/>
    <x v="214"/>
    <s v="Standard Class"/>
    <s v="JL-15835"/>
    <x v="0"/>
    <s v="United States"/>
    <x v="25"/>
    <x v="17"/>
    <n v="10024"/>
    <x v="0"/>
    <s v="OFF-AR-10001547"/>
    <x v="1"/>
    <x v="4"/>
    <s v="Newell 311"/>
    <n v="11.05"/>
    <n v="5"/>
    <n v="0"/>
    <n v="2.9834999999999998"/>
  </r>
  <r>
    <x v="65"/>
    <s v="2020"/>
    <n v="1861"/>
    <x v="215"/>
    <s v="First Class"/>
    <s v="GM-14440"/>
    <x v="0"/>
    <s v="United States"/>
    <x v="25"/>
    <x v="17"/>
    <n v="10009"/>
    <x v="0"/>
    <s v="FUR-BO-10001918"/>
    <x v="0"/>
    <x v="13"/>
    <s v="Sauder Forest Hills Library with Doors, Woodland Oak Finish"/>
    <n v="257.56799999999998"/>
    <n v="2"/>
    <n v="0.2"/>
    <n v="-28.976400000000002"/>
  </r>
  <r>
    <x v="65"/>
    <s v="2020"/>
    <n v="1862"/>
    <x v="215"/>
    <s v="First Class"/>
    <s v="GM-14440"/>
    <x v="0"/>
    <s v="United States"/>
    <x v="25"/>
    <x v="17"/>
    <n v="10009"/>
    <x v="0"/>
    <s v="TEC-PH-10004896"/>
    <x v="2"/>
    <x v="14"/>
    <s v="Nokia Lumia 521 (T-Mobile)"/>
    <n v="119.96"/>
    <n v="4"/>
    <n v="0"/>
    <n v="33.588799999999999"/>
  </r>
  <r>
    <x v="65"/>
    <s v="2020"/>
    <n v="4239"/>
    <x v="216"/>
    <s v="First Class"/>
    <s v="MZ-17335"/>
    <x v="1"/>
    <s v="United States"/>
    <x v="12"/>
    <x v="8"/>
    <n v="98105"/>
    <x v="1"/>
    <s v="OFF-AR-10004587"/>
    <x v="1"/>
    <x v="4"/>
    <s v="Boston 1827 Commercial Additional Cutter, Drive Gear &amp; Gear Rack for 1606"/>
    <n v="19.829999999999998"/>
    <n v="1"/>
    <n v="0"/>
    <n v="5.9489999999999998"/>
  </r>
  <r>
    <x v="65"/>
    <s v="2020"/>
    <n v="5638"/>
    <x v="217"/>
    <s v="Standard Class"/>
    <s v="ML-18040"/>
    <x v="2"/>
    <s v="United States"/>
    <x v="92"/>
    <x v="6"/>
    <n v="48126"/>
    <x v="2"/>
    <s v="FUR-FU-10004245"/>
    <x v="0"/>
    <x v="0"/>
    <s v="Career Cubicle Clock, 8 1/4&quot;, Black"/>
    <n v="60.84"/>
    <n v="3"/>
    <n v="0"/>
    <n v="23.119199999999999"/>
  </r>
  <r>
    <x v="65"/>
    <s v="2020"/>
    <n v="6130"/>
    <x v="218"/>
    <s v="Standard Class"/>
    <s v="EM-14200"/>
    <x v="1"/>
    <s v="United States"/>
    <x v="93"/>
    <x v="25"/>
    <n v="23464"/>
    <x v="3"/>
    <s v="TEC-AC-10003116"/>
    <x v="2"/>
    <x v="8"/>
    <s v="Memorex Froggy Flash Drive 8 GB"/>
    <n v="53.25"/>
    <n v="3"/>
    <n v="0"/>
    <n v="20.767499999999998"/>
  </r>
  <r>
    <x v="65"/>
    <s v="2020"/>
    <n v="6131"/>
    <x v="218"/>
    <s v="Standard Class"/>
    <s v="EM-14200"/>
    <x v="1"/>
    <s v="United States"/>
    <x v="93"/>
    <x v="25"/>
    <n v="23464"/>
    <x v="3"/>
    <s v="OFF-FA-10003021"/>
    <x v="1"/>
    <x v="11"/>
    <s v="Staples"/>
    <n v="3.76"/>
    <n v="2"/>
    <n v="0"/>
    <n v="1.3160000000000001"/>
  </r>
  <r>
    <x v="65"/>
    <s v="2020"/>
    <n v="7173"/>
    <x v="219"/>
    <s v="Standard Class"/>
    <s v="HK-14890"/>
    <x v="2"/>
    <s v="United States"/>
    <x v="34"/>
    <x v="3"/>
    <n v="77070"/>
    <x v="2"/>
    <s v="TEC-AC-10000158"/>
    <x v="2"/>
    <x v="8"/>
    <s v="Sony 64GB Class 10 Micro SDHC R40 Memory Card"/>
    <n v="143.96"/>
    <n v="5"/>
    <n v="0.2"/>
    <n v="1.7995000000000001"/>
  </r>
  <r>
    <x v="65"/>
    <s v="2020"/>
    <n v="7174"/>
    <x v="219"/>
    <s v="Standard Class"/>
    <s v="HK-14890"/>
    <x v="2"/>
    <s v="United States"/>
    <x v="34"/>
    <x v="3"/>
    <n v="77070"/>
    <x v="2"/>
    <s v="TEC-CO-10002313"/>
    <x v="2"/>
    <x v="16"/>
    <s v="Canon PC1080F Personal Copier"/>
    <n v="2399.96"/>
    <n v="5"/>
    <n v="0.2"/>
    <n v="569.9905"/>
  </r>
  <r>
    <x v="65"/>
    <s v="2020"/>
    <n v="7175"/>
    <x v="219"/>
    <s v="Standard Class"/>
    <s v="HK-14890"/>
    <x v="2"/>
    <s v="United States"/>
    <x v="34"/>
    <x v="3"/>
    <n v="77070"/>
    <x v="2"/>
    <s v="OFF-PA-10002581"/>
    <x v="1"/>
    <x v="9"/>
    <s v="Xerox 1951"/>
    <n v="74.352000000000004"/>
    <n v="3"/>
    <n v="0.2"/>
    <n v="23.234999999999999"/>
  </r>
  <r>
    <x v="65"/>
    <s v="2020"/>
    <n v="7176"/>
    <x v="219"/>
    <s v="Standard Class"/>
    <s v="HK-14890"/>
    <x v="2"/>
    <s v="United States"/>
    <x v="34"/>
    <x v="3"/>
    <n v="77070"/>
    <x v="2"/>
    <s v="OFF-AP-10001205"/>
    <x v="1"/>
    <x v="5"/>
    <s v="Belkin 5 Outlet SurgeMaster Power Centers"/>
    <n v="87.168000000000006"/>
    <n v="8"/>
    <n v="0.8"/>
    <n v="-226.63679999999999"/>
  </r>
  <r>
    <x v="65"/>
    <s v="2020"/>
    <n v="7177"/>
    <x v="219"/>
    <s v="Standard Class"/>
    <s v="HK-14890"/>
    <x v="2"/>
    <s v="United States"/>
    <x v="34"/>
    <x v="3"/>
    <n v="77070"/>
    <x v="2"/>
    <s v="OFF-ST-10000344"/>
    <x v="1"/>
    <x v="2"/>
    <s v="Neat Ideas Personal Hanging Folder Files, Black"/>
    <n v="32.231999999999999"/>
    <n v="3"/>
    <n v="0.2"/>
    <n v="2.4174000000000002"/>
  </r>
  <r>
    <x v="66"/>
    <s v="2020"/>
    <n v="4676"/>
    <x v="220"/>
    <s v="Second Class"/>
    <s v="AG-10270"/>
    <x v="0"/>
    <s v="United States"/>
    <x v="13"/>
    <x v="9"/>
    <n v="19120"/>
    <x v="0"/>
    <s v="FUR-FU-10003832"/>
    <x v="0"/>
    <x v="0"/>
    <s v="Eldon Expressions Punched Metal &amp; Wood Desk Accessories, Black &amp; Cherry"/>
    <n v="15.007999999999999"/>
    <n v="2"/>
    <n v="0.2"/>
    <n v="1.5007999999999999"/>
  </r>
  <r>
    <x v="66"/>
    <s v="2020"/>
    <n v="8486"/>
    <x v="221"/>
    <s v="Standard Class"/>
    <s v="BD-11560"/>
    <x v="1"/>
    <s v="United States"/>
    <x v="86"/>
    <x v="1"/>
    <n v="93727"/>
    <x v="1"/>
    <s v="OFF-PA-10000740"/>
    <x v="1"/>
    <x v="9"/>
    <s v="Xerox 1982"/>
    <n v="45.68"/>
    <n v="2"/>
    <n v="0"/>
    <n v="21.012799999999999"/>
  </r>
  <r>
    <x v="66"/>
    <s v="2020"/>
    <n v="8487"/>
    <x v="221"/>
    <s v="Standard Class"/>
    <s v="BD-11560"/>
    <x v="1"/>
    <s v="United States"/>
    <x v="86"/>
    <x v="1"/>
    <n v="93727"/>
    <x v="1"/>
    <s v="OFF-PA-10001144"/>
    <x v="1"/>
    <x v="9"/>
    <s v="Xerox 1913"/>
    <n v="110.96"/>
    <n v="2"/>
    <n v="0"/>
    <n v="53.260800000000003"/>
  </r>
  <r>
    <x v="66"/>
    <s v="2020"/>
    <n v="8488"/>
    <x v="221"/>
    <s v="Standard Class"/>
    <s v="BD-11560"/>
    <x v="1"/>
    <s v="United States"/>
    <x v="86"/>
    <x v="1"/>
    <n v="93727"/>
    <x v="1"/>
    <s v="OFF-PA-10000859"/>
    <x v="1"/>
    <x v="9"/>
    <s v="Unpadded Memo Slips"/>
    <n v="11.94"/>
    <n v="3"/>
    <n v="0"/>
    <n v="5.97"/>
  </r>
  <r>
    <x v="66"/>
    <s v="2020"/>
    <n v="9754"/>
    <x v="222"/>
    <s v="Second Class"/>
    <s v="LC-16870"/>
    <x v="0"/>
    <s v="United States"/>
    <x v="19"/>
    <x v="25"/>
    <n v="23223"/>
    <x v="3"/>
    <s v="OFF-LA-10000476"/>
    <x v="1"/>
    <x v="15"/>
    <s v="Avery 05222 Permanent Self-Adhesive File Folder Labels for Typewriters, on Rolls, White, 250/Roll"/>
    <n v="8.26"/>
    <n v="2"/>
    <n v="0"/>
    <n v="3.7995999999999999"/>
  </r>
  <r>
    <x v="66"/>
    <s v="2020"/>
    <n v="9755"/>
    <x v="222"/>
    <s v="Second Class"/>
    <s v="LC-16870"/>
    <x v="0"/>
    <s v="United States"/>
    <x v="19"/>
    <x v="25"/>
    <n v="23223"/>
    <x v="3"/>
    <s v="OFF-BI-10001679"/>
    <x v="1"/>
    <x v="1"/>
    <s v="GBC Instant Index System for Binding Systems"/>
    <n v="17.760000000000002"/>
    <n v="2"/>
    <n v="0"/>
    <n v="8.8800000000000008"/>
  </r>
  <r>
    <x v="66"/>
    <s v="2020"/>
    <n v="9756"/>
    <x v="222"/>
    <s v="Second Class"/>
    <s v="LC-16870"/>
    <x v="0"/>
    <s v="United States"/>
    <x v="19"/>
    <x v="25"/>
    <n v="23223"/>
    <x v="3"/>
    <s v="OFF-ST-10001128"/>
    <x v="1"/>
    <x v="2"/>
    <s v="Carina Mini System Audio Rack, Model AR050B"/>
    <n v="332.94"/>
    <n v="3"/>
    <n v="0"/>
    <n v="9.9882000000000009"/>
  </r>
  <r>
    <x v="66"/>
    <s v="2020"/>
    <n v="9757"/>
    <x v="222"/>
    <s v="Second Class"/>
    <s v="LC-16870"/>
    <x v="0"/>
    <s v="United States"/>
    <x v="19"/>
    <x v="25"/>
    <n v="23223"/>
    <x v="3"/>
    <s v="FUR-TA-10002533"/>
    <x v="0"/>
    <x v="7"/>
    <s v="BPI Conference Tables"/>
    <n v="292.10000000000002"/>
    <n v="2"/>
    <n v="0"/>
    <n v="58.42"/>
  </r>
  <r>
    <x v="66"/>
    <s v="2020"/>
    <n v="9758"/>
    <x v="222"/>
    <s v="Second Class"/>
    <s v="LC-16870"/>
    <x v="0"/>
    <s v="United States"/>
    <x v="19"/>
    <x v="25"/>
    <n v="23223"/>
    <x v="3"/>
    <s v="TEC-PH-10004006"/>
    <x v="2"/>
    <x v="14"/>
    <s v="Panasonic KX - TS880B Telephone"/>
    <n v="206.1"/>
    <n v="5"/>
    <n v="0"/>
    <n v="55.646999999999998"/>
  </r>
  <r>
    <x v="66"/>
    <s v="2020"/>
    <n v="9759"/>
    <x v="222"/>
    <s v="Second Class"/>
    <s v="LC-16870"/>
    <x v="0"/>
    <s v="United States"/>
    <x v="19"/>
    <x v="25"/>
    <n v="23223"/>
    <x v="3"/>
    <s v="OFF-PA-10002615"/>
    <x v="1"/>
    <x v="9"/>
    <s v="Ampad Gold Fibre Wirebound Steno Books, 6&quot; x 9&quot;, Gregg Ruled"/>
    <n v="17.64"/>
    <n v="4"/>
    <n v="0"/>
    <n v="8.1143999999999998"/>
  </r>
  <r>
    <x v="66"/>
    <s v="2020"/>
    <n v="9788"/>
    <x v="223"/>
    <s v="Standard Class"/>
    <s v="CJ-12010"/>
    <x v="0"/>
    <s v="United States"/>
    <x v="34"/>
    <x v="3"/>
    <n v="77070"/>
    <x v="2"/>
    <s v="FUR-BO-10001811"/>
    <x v="0"/>
    <x v="13"/>
    <s v="Atlantic Metals Mobile 5-Shelf Bookcases, Custom Colors"/>
    <n v="1023.332"/>
    <n v="5"/>
    <n v="0.32"/>
    <n v="-30.097999999999999"/>
  </r>
  <r>
    <x v="66"/>
    <s v="2020"/>
    <n v="9789"/>
    <x v="223"/>
    <s v="Standard Class"/>
    <s v="CJ-12010"/>
    <x v="0"/>
    <s v="United States"/>
    <x v="34"/>
    <x v="3"/>
    <n v="77070"/>
    <x v="2"/>
    <s v="FUR-CH-10004063"/>
    <x v="0"/>
    <x v="3"/>
    <s v="Global Deluxe High-Back Manager's Chair"/>
    <n v="600.55799999999999"/>
    <n v="3"/>
    <n v="0.3"/>
    <n v="-8.5793999999999997"/>
  </r>
  <r>
    <x v="66"/>
    <s v="2020"/>
    <n v="9790"/>
    <x v="223"/>
    <s v="Standard Class"/>
    <s v="CJ-12010"/>
    <x v="0"/>
    <s v="United States"/>
    <x v="34"/>
    <x v="3"/>
    <n v="77070"/>
    <x v="2"/>
    <s v="TEC-AC-10004901"/>
    <x v="2"/>
    <x v="8"/>
    <s v="Kensington SlimBlade Notebook Wireless Mouse with Nano Receiver "/>
    <n v="39.991999999999997"/>
    <n v="1"/>
    <n v="0.2"/>
    <n v="6.9985999999999997"/>
  </r>
  <r>
    <x v="66"/>
    <s v="2020"/>
    <n v="9791"/>
    <x v="223"/>
    <s v="Standard Class"/>
    <s v="CJ-12010"/>
    <x v="0"/>
    <s v="United States"/>
    <x v="34"/>
    <x v="3"/>
    <n v="77070"/>
    <x v="2"/>
    <s v="FUR-CH-10001714"/>
    <x v="0"/>
    <x v="3"/>
    <s v="Global Leather &amp; Oak Executive Chair, Burgundy"/>
    <n v="211.24600000000001"/>
    <n v="2"/>
    <n v="0.3"/>
    <n v="-66.391599999999997"/>
  </r>
  <r>
    <x v="67"/>
    <s v="2020"/>
    <n v="1880"/>
    <x v="224"/>
    <s v="Standard Class"/>
    <s v="CK-12760"/>
    <x v="2"/>
    <s v="United States"/>
    <x v="4"/>
    <x v="7"/>
    <n v="32216"/>
    <x v="3"/>
    <s v="OFF-BI-10001191"/>
    <x v="1"/>
    <x v="1"/>
    <s v="Canvas Sectional Post Binders"/>
    <n v="68.742000000000004"/>
    <n v="9"/>
    <n v="0.7"/>
    <n v="-48.119399999999999"/>
  </r>
  <r>
    <x v="67"/>
    <s v="2020"/>
    <n v="5740"/>
    <x v="225"/>
    <s v="First Class"/>
    <s v="DH-13075"/>
    <x v="2"/>
    <s v="United States"/>
    <x v="53"/>
    <x v="1"/>
    <n v="94533"/>
    <x v="1"/>
    <s v="OFF-PA-10000232"/>
    <x v="1"/>
    <x v="9"/>
    <s v="Xerox 1975"/>
    <n v="12.96"/>
    <n v="2"/>
    <n v="0"/>
    <n v="6.3503999999999996"/>
  </r>
  <r>
    <x v="67"/>
    <s v="2020"/>
    <n v="5741"/>
    <x v="225"/>
    <s v="First Class"/>
    <s v="DH-13075"/>
    <x v="2"/>
    <s v="United States"/>
    <x v="53"/>
    <x v="1"/>
    <n v="94533"/>
    <x v="1"/>
    <s v="FUR-FU-10001095"/>
    <x v="0"/>
    <x v="0"/>
    <s v="DAX Black Cherry Wood-Tone Poster Frame"/>
    <n v="26.48"/>
    <n v="1"/>
    <n v="0"/>
    <n v="10.0624"/>
  </r>
  <r>
    <x v="67"/>
    <s v="2020"/>
    <n v="5742"/>
    <x v="225"/>
    <s v="First Class"/>
    <s v="DH-13075"/>
    <x v="2"/>
    <s v="United States"/>
    <x v="53"/>
    <x v="1"/>
    <n v="94533"/>
    <x v="1"/>
    <s v="TEC-MA-10004679"/>
    <x v="2"/>
    <x v="6"/>
    <s v="StarTech.com 10/100 VDSL2 Ethernet Extender Kit"/>
    <n v="532.72"/>
    <n v="2"/>
    <n v="0.2"/>
    <n v="53.271999999999998"/>
  </r>
  <r>
    <x v="67"/>
    <s v="2020"/>
    <n v="5743"/>
    <x v="225"/>
    <s v="First Class"/>
    <s v="DH-13075"/>
    <x v="2"/>
    <s v="United States"/>
    <x v="53"/>
    <x v="1"/>
    <n v="94533"/>
    <x v="1"/>
    <s v="OFF-PA-10003651"/>
    <x v="1"/>
    <x v="9"/>
    <s v="Xerox 1968"/>
    <n v="26.72"/>
    <n v="4"/>
    <n v="0"/>
    <n v="12.8256"/>
  </r>
  <r>
    <x v="67"/>
    <s v="2020"/>
    <n v="5744"/>
    <x v="225"/>
    <s v="First Class"/>
    <s v="DH-13075"/>
    <x v="2"/>
    <s v="United States"/>
    <x v="53"/>
    <x v="1"/>
    <n v="94533"/>
    <x v="1"/>
    <s v="OFF-PA-10000743"/>
    <x v="1"/>
    <x v="9"/>
    <s v="Xerox 1977"/>
    <n v="20.04"/>
    <n v="3"/>
    <n v="0"/>
    <n v="9.6191999999999993"/>
  </r>
  <r>
    <x v="67"/>
    <s v="2020"/>
    <n v="5745"/>
    <x v="225"/>
    <s v="First Class"/>
    <s v="DH-13075"/>
    <x v="2"/>
    <s v="United States"/>
    <x v="53"/>
    <x v="1"/>
    <n v="94533"/>
    <x v="1"/>
    <s v="OFF-ST-10002743"/>
    <x v="1"/>
    <x v="2"/>
    <s v="SAFCO Boltless Steel Shelving"/>
    <n v="795.48"/>
    <n v="7"/>
    <n v="0"/>
    <n v="7.9547999999999996"/>
  </r>
  <r>
    <x v="67"/>
    <s v="2020"/>
    <n v="5746"/>
    <x v="225"/>
    <s v="First Class"/>
    <s v="DH-13075"/>
    <x v="2"/>
    <s v="United States"/>
    <x v="53"/>
    <x v="1"/>
    <n v="94533"/>
    <x v="1"/>
    <s v="FUR-FU-10003829"/>
    <x v="0"/>
    <x v="0"/>
    <s v="Stackable Trays"/>
    <n v="21.56"/>
    <n v="7"/>
    <n v="0"/>
    <n v="6.8992000000000004"/>
  </r>
  <r>
    <x v="68"/>
    <s v="2020"/>
    <n v="5720"/>
    <x v="226"/>
    <s v="Second Class"/>
    <s v="RD-19720"/>
    <x v="0"/>
    <s v="United States"/>
    <x v="55"/>
    <x v="14"/>
    <n v="47905"/>
    <x v="2"/>
    <s v="OFF-ST-10001031"/>
    <x v="1"/>
    <x v="2"/>
    <s v="Adjustable Personal File Tote"/>
    <n v="81.400000000000006"/>
    <n v="5"/>
    <n v="0"/>
    <n v="21.164000000000001"/>
  </r>
  <r>
    <x v="69"/>
    <s v="2020"/>
    <n v="4543"/>
    <x v="227"/>
    <s v="First Class"/>
    <s v="TM-21490"/>
    <x v="0"/>
    <s v="United States"/>
    <x v="94"/>
    <x v="30"/>
    <n v="73120"/>
    <x v="2"/>
    <s v="OFF-EN-10004206"/>
    <x v="1"/>
    <x v="12"/>
    <s v="Multimedia Mailers"/>
    <n v="325.86"/>
    <n v="2"/>
    <n v="0"/>
    <n v="149.8956"/>
  </r>
  <r>
    <x v="69"/>
    <s v="2020"/>
    <n v="4689"/>
    <x v="228"/>
    <s v="Standard Class"/>
    <s v="BP-11155"/>
    <x v="0"/>
    <s v="United States"/>
    <x v="83"/>
    <x v="9"/>
    <n v="17602"/>
    <x v="0"/>
    <s v="OFF-BI-10001525"/>
    <x v="1"/>
    <x v="1"/>
    <s v="Acco Pressboard Covers with Storage Hooks, 14 7/8&quot; x 11&quot;, Executive Red"/>
    <n v="5.7149999999999999"/>
    <n v="5"/>
    <n v="0.7"/>
    <n v="-4.7625000000000002"/>
  </r>
  <r>
    <x v="69"/>
    <s v="2020"/>
    <n v="5873"/>
    <x v="229"/>
    <s v="Standard Class"/>
    <s v="ME-17320"/>
    <x v="1"/>
    <s v="United States"/>
    <x v="35"/>
    <x v="22"/>
    <n v="31907"/>
    <x v="3"/>
    <s v="OFF-ST-10003282"/>
    <x v="1"/>
    <x v="2"/>
    <s v="Advantus 10-Drawer Portable Organizer, Chrome Metal Frame, Smoke Drawers"/>
    <n v="59.76"/>
    <n v="1"/>
    <n v="0"/>
    <n v="16.732800000000001"/>
  </r>
  <r>
    <x v="69"/>
    <s v="2020"/>
    <n v="7503"/>
    <x v="230"/>
    <s v="Same Day"/>
    <s v="TB-21400"/>
    <x v="0"/>
    <s v="United States"/>
    <x v="1"/>
    <x v="1"/>
    <n v="90036"/>
    <x v="1"/>
    <s v="OFF-AR-10000817"/>
    <x v="1"/>
    <x v="4"/>
    <s v="Manco Dry-Lighter Erasable Highlighter"/>
    <n v="6.08"/>
    <n v="2"/>
    <n v="0"/>
    <n v="2.0672000000000001"/>
  </r>
  <r>
    <x v="69"/>
    <s v="2020"/>
    <n v="7504"/>
    <x v="230"/>
    <s v="Same Day"/>
    <s v="TB-21400"/>
    <x v="0"/>
    <s v="United States"/>
    <x v="1"/>
    <x v="1"/>
    <n v="90036"/>
    <x v="1"/>
    <s v="TEC-PH-10002447"/>
    <x v="2"/>
    <x v="14"/>
    <s v="AT&amp;T CL83451 4-Handset Telephone"/>
    <n v="164.792"/>
    <n v="1"/>
    <n v="0.2"/>
    <n v="18.539100000000001"/>
  </r>
  <r>
    <x v="69"/>
    <s v="2020"/>
    <n v="8665"/>
    <x v="231"/>
    <s v="Second Class"/>
    <s v="AB-10165"/>
    <x v="0"/>
    <s v="United States"/>
    <x v="82"/>
    <x v="1"/>
    <n v="90712"/>
    <x v="1"/>
    <s v="FUR-FU-10004973"/>
    <x v="0"/>
    <x v="0"/>
    <s v="Flat Face Poster Frame"/>
    <n v="94.2"/>
    <n v="5"/>
    <n v="0"/>
    <n v="39.564"/>
  </r>
  <r>
    <x v="70"/>
    <s v="2020"/>
    <n v="469"/>
    <x v="232"/>
    <s v="Standard Class"/>
    <s v="DS-13180"/>
    <x v="2"/>
    <s v="United States"/>
    <x v="95"/>
    <x v="3"/>
    <n v="79109"/>
    <x v="2"/>
    <s v="FUR-BO-10002824"/>
    <x v="0"/>
    <x v="13"/>
    <s v="Bush Mission Pointe Library"/>
    <n v="205.33279999999999"/>
    <n v="2"/>
    <n v="0.32"/>
    <n v="-36.235199999999999"/>
  </r>
  <r>
    <x v="70"/>
    <s v="2020"/>
    <n v="1338"/>
    <x v="233"/>
    <s v="Second Class"/>
    <s v="CM-12115"/>
    <x v="0"/>
    <s v="United States"/>
    <x v="25"/>
    <x v="17"/>
    <n v="10011"/>
    <x v="0"/>
    <s v="FUR-FU-10004018"/>
    <x v="0"/>
    <x v="0"/>
    <s v="Tensor Computer Mounted Lamp"/>
    <n v="29.78"/>
    <n v="2"/>
    <n v="0"/>
    <n v="8.0405999999999995"/>
  </r>
  <r>
    <x v="70"/>
    <s v="2020"/>
    <n v="1339"/>
    <x v="233"/>
    <s v="Second Class"/>
    <s v="CM-12115"/>
    <x v="0"/>
    <s v="United States"/>
    <x v="25"/>
    <x v="17"/>
    <n v="10011"/>
    <x v="0"/>
    <s v="TEC-PH-10002549"/>
    <x v="2"/>
    <x v="14"/>
    <s v="Polycom SoundPoint IP 450 VoIP phone"/>
    <n v="677.58"/>
    <n v="3"/>
    <n v="0"/>
    <n v="176.17080000000001"/>
  </r>
  <r>
    <x v="70"/>
    <s v="2020"/>
    <n v="1340"/>
    <x v="233"/>
    <s v="Second Class"/>
    <s v="CM-12115"/>
    <x v="0"/>
    <s v="United States"/>
    <x v="25"/>
    <x v="17"/>
    <n v="10011"/>
    <x v="0"/>
    <s v="OFF-PA-10004911"/>
    <x v="1"/>
    <x v="9"/>
    <s v="Rediform S.O.S. 1-Up Phone Message Bk, 4-1/4x3-1/16 Bk, 1 Form/Pg, 40 Messages/Bk, 3/Pk"/>
    <n v="75.040000000000006"/>
    <n v="8"/>
    <n v="0"/>
    <n v="36.019199999999998"/>
  </r>
  <r>
    <x v="70"/>
    <s v="2020"/>
    <n v="2150"/>
    <x v="234"/>
    <s v="Standard Class"/>
    <s v="DO-13435"/>
    <x v="0"/>
    <s v="United States"/>
    <x v="25"/>
    <x v="17"/>
    <n v="10035"/>
    <x v="0"/>
    <s v="TEC-PH-10001536"/>
    <x v="2"/>
    <x v="14"/>
    <s v="Spigen Samsung Galaxy S5 Case Wallet"/>
    <n v="84.95"/>
    <n v="5"/>
    <n v="0"/>
    <n v="22.087"/>
  </r>
  <r>
    <x v="70"/>
    <s v="2020"/>
    <n v="3089"/>
    <x v="235"/>
    <s v="Second Class"/>
    <s v="DB-12910"/>
    <x v="1"/>
    <s v="United States"/>
    <x v="96"/>
    <x v="32"/>
    <n v="42420"/>
    <x v="3"/>
    <s v="FUR-FU-10001591"/>
    <x v="0"/>
    <x v="0"/>
    <s v="Advantus Panel Wall Certificate Holder - 8.5x11"/>
    <n v="61"/>
    <n v="5"/>
    <n v="0"/>
    <n v="25.62"/>
  </r>
  <r>
    <x v="70"/>
    <s v="2020"/>
    <n v="3090"/>
    <x v="235"/>
    <s v="Second Class"/>
    <s v="DB-12910"/>
    <x v="1"/>
    <s v="United States"/>
    <x v="96"/>
    <x v="32"/>
    <n v="42420"/>
    <x v="3"/>
    <s v="TEC-PH-10000526"/>
    <x v="2"/>
    <x v="14"/>
    <s v="Vtech CS6719"/>
    <n v="671.93"/>
    <n v="7"/>
    <n v="0"/>
    <n v="188.1404"/>
  </r>
  <r>
    <x v="70"/>
    <s v="2020"/>
    <n v="3243"/>
    <x v="236"/>
    <s v="Second Class"/>
    <s v="EG-13900"/>
    <x v="0"/>
    <s v="United States"/>
    <x v="27"/>
    <x v="19"/>
    <n v="60623"/>
    <x v="2"/>
    <s v="OFF-BI-10002799"/>
    <x v="1"/>
    <x v="1"/>
    <s v="SlimView Poly Binder, 3/8&quot;"/>
    <n v="13.468"/>
    <n v="13"/>
    <n v="0.8"/>
    <n v="-22.895600000000002"/>
  </r>
  <r>
    <x v="70"/>
    <s v="2020"/>
    <n v="5562"/>
    <x v="237"/>
    <s v="Second Class"/>
    <s v="JE-15610"/>
    <x v="2"/>
    <s v="United States"/>
    <x v="97"/>
    <x v="22"/>
    <n v="30318"/>
    <x v="3"/>
    <s v="OFF-BI-10001153"/>
    <x v="1"/>
    <x v="1"/>
    <s v="Ibico Recycled Grain-Textured Covers"/>
    <n v="34.54"/>
    <n v="1"/>
    <n v="0"/>
    <n v="17.27"/>
  </r>
  <r>
    <x v="70"/>
    <s v="2020"/>
    <n v="5563"/>
    <x v="237"/>
    <s v="Second Class"/>
    <s v="JE-15610"/>
    <x v="2"/>
    <s v="United States"/>
    <x v="97"/>
    <x v="22"/>
    <n v="30318"/>
    <x v="3"/>
    <s v="TEC-CO-10001449"/>
    <x v="2"/>
    <x v="16"/>
    <s v="Hewlett Packard LaserJet 3310 Copier"/>
    <n v="2999.95"/>
    <n v="5"/>
    <n v="0"/>
    <n v="1439.9760000000001"/>
  </r>
  <r>
    <x v="70"/>
    <s v="2020"/>
    <n v="5564"/>
    <x v="237"/>
    <s v="Second Class"/>
    <s v="JE-15610"/>
    <x v="2"/>
    <s v="United States"/>
    <x v="97"/>
    <x v="22"/>
    <n v="30318"/>
    <x v="3"/>
    <s v="OFF-BI-10000474"/>
    <x v="1"/>
    <x v="1"/>
    <s v="Avery Recycled Flexi-View Covers for Binding Systems"/>
    <n v="64.12"/>
    <n v="4"/>
    <n v="0"/>
    <n v="30.7776"/>
  </r>
  <r>
    <x v="70"/>
    <s v="2020"/>
    <n v="6562"/>
    <x v="238"/>
    <s v="First Class"/>
    <s v="SC-20260"/>
    <x v="2"/>
    <s v="United States"/>
    <x v="48"/>
    <x v="3"/>
    <n v="76017"/>
    <x v="2"/>
    <s v="OFF-AP-10003040"/>
    <x v="1"/>
    <x v="5"/>
    <s v="Fellowes 8 Outlet Superior Workstation Surge Protector w/o Phone/Fax/Modem Protection"/>
    <n v="33.619999999999997"/>
    <n v="5"/>
    <n v="0.8"/>
    <n v="-90.774000000000001"/>
  </r>
  <r>
    <x v="70"/>
    <s v="2020"/>
    <n v="7536"/>
    <x v="239"/>
    <s v="Standard Class"/>
    <s v="HG-14965"/>
    <x v="2"/>
    <s v="United States"/>
    <x v="1"/>
    <x v="1"/>
    <n v="90004"/>
    <x v="1"/>
    <s v="OFF-SU-10004231"/>
    <x v="1"/>
    <x v="10"/>
    <s v="Acme Tagit Stainless Steel Antibacterial Scissors"/>
    <n v="29.7"/>
    <n v="3"/>
    <n v="0"/>
    <n v="8.0190000000000001"/>
  </r>
  <r>
    <x v="71"/>
    <s v="2020"/>
    <n v="2402"/>
    <x v="240"/>
    <s v="Second Class"/>
    <s v="AS-10090"/>
    <x v="0"/>
    <s v="United States"/>
    <x v="16"/>
    <x v="11"/>
    <n v="65807"/>
    <x v="2"/>
    <s v="OFF-ST-10000649"/>
    <x v="1"/>
    <x v="2"/>
    <s v="Hanging Personal Folder File"/>
    <n v="94.2"/>
    <n v="6"/>
    <n v="0"/>
    <n v="23.55"/>
  </r>
  <r>
    <x v="71"/>
    <s v="2020"/>
    <n v="2403"/>
    <x v="240"/>
    <s v="Second Class"/>
    <s v="AS-10090"/>
    <x v="0"/>
    <s v="United States"/>
    <x v="16"/>
    <x v="11"/>
    <n v="65807"/>
    <x v="2"/>
    <s v="OFF-EN-10001990"/>
    <x v="1"/>
    <x v="12"/>
    <s v="Staple envelope"/>
    <n v="28.4"/>
    <n v="5"/>
    <n v="0"/>
    <n v="13.348000000000001"/>
  </r>
  <r>
    <x v="71"/>
    <s v="2020"/>
    <n v="2617"/>
    <x v="241"/>
    <s v="Standard Class"/>
    <s v="MS-17365"/>
    <x v="0"/>
    <s v="United States"/>
    <x v="7"/>
    <x v="1"/>
    <n v="94110"/>
    <x v="1"/>
    <s v="OFF-LA-10003663"/>
    <x v="1"/>
    <x v="15"/>
    <s v="Avery 498"/>
    <n v="5.78"/>
    <n v="2"/>
    <n v="0"/>
    <n v="2.7166000000000001"/>
  </r>
  <r>
    <x v="71"/>
    <s v="2020"/>
    <n v="2618"/>
    <x v="241"/>
    <s v="Standard Class"/>
    <s v="MS-17365"/>
    <x v="0"/>
    <s v="United States"/>
    <x v="7"/>
    <x v="1"/>
    <n v="94110"/>
    <x v="1"/>
    <s v="OFF-BI-10001294"/>
    <x v="1"/>
    <x v="1"/>
    <s v="Fellowes Binding Cases"/>
    <n v="121.68"/>
    <n v="13"/>
    <n v="0.2"/>
    <n v="38.024999999999999"/>
  </r>
  <r>
    <x v="71"/>
    <s v="2020"/>
    <n v="4218"/>
    <x v="242"/>
    <s v="First Class"/>
    <s v="NC-18535"/>
    <x v="2"/>
    <s v="United States"/>
    <x v="7"/>
    <x v="1"/>
    <n v="94110"/>
    <x v="1"/>
    <s v="FUR-BO-10003894"/>
    <x v="0"/>
    <x v="13"/>
    <s v="Safco Value Mate Steel Bookcase, Baked Enamel Finish on Steel, Black"/>
    <n v="482.66399999999999"/>
    <n v="8"/>
    <n v="0.15"/>
    <n v="85.176000000000002"/>
  </r>
  <r>
    <x v="71"/>
    <s v="2020"/>
    <n v="4219"/>
    <x v="242"/>
    <s v="First Class"/>
    <s v="NC-18535"/>
    <x v="2"/>
    <s v="United States"/>
    <x v="7"/>
    <x v="1"/>
    <n v="94110"/>
    <x v="1"/>
    <s v="TEC-MA-10000418"/>
    <x v="2"/>
    <x v="6"/>
    <s v="Cubify CubeX 3D Printer Double Head Print"/>
    <n v="4799.9840000000004"/>
    <n v="2"/>
    <n v="0.2"/>
    <n v="359.99880000000002"/>
  </r>
  <r>
    <x v="71"/>
    <s v="2020"/>
    <n v="4329"/>
    <x v="243"/>
    <s v="Standard Class"/>
    <s v="JC-15775"/>
    <x v="0"/>
    <s v="United States"/>
    <x v="25"/>
    <x v="17"/>
    <n v="10011"/>
    <x v="0"/>
    <s v="OFF-PA-10000791"/>
    <x v="1"/>
    <x v="9"/>
    <s v="Wirebound Message Books, Four 2 3/4 x 5 Forms per Page, 200 Sets per Book"/>
    <n v="42.93"/>
    <n v="9"/>
    <n v="0"/>
    <n v="19.3185"/>
  </r>
  <r>
    <x v="71"/>
    <s v="2020"/>
    <n v="5488"/>
    <x v="244"/>
    <s v="Second Class"/>
    <s v="BF-11020"/>
    <x v="2"/>
    <s v="United States"/>
    <x v="4"/>
    <x v="7"/>
    <n v="32216"/>
    <x v="3"/>
    <s v="TEC-PH-10004897"/>
    <x v="2"/>
    <x v="14"/>
    <s v="Mediabridge Sport Armband iPhone 5s"/>
    <n v="23.975999999999999"/>
    <n v="3"/>
    <n v="0.2"/>
    <n v="-5.6943000000000001"/>
  </r>
  <r>
    <x v="71"/>
    <s v="2020"/>
    <n v="5489"/>
    <x v="244"/>
    <s v="Second Class"/>
    <s v="BF-11020"/>
    <x v="2"/>
    <s v="United States"/>
    <x v="4"/>
    <x v="7"/>
    <n v="32216"/>
    <x v="3"/>
    <s v="OFF-LA-10000262"/>
    <x v="1"/>
    <x v="15"/>
    <s v="Avery 494"/>
    <n v="6.2640000000000002"/>
    <n v="3"/>
    <n v="0.2"/>
    <n v="2.0358000000000001"/>
  </r>
  <r>
    <x v="71"/>
    <s v="2020"/>
    <n v="5490"/>
    <x v="244"/>
    <s v="Second Class"/>
    <s v="BF-11020"/>
    <x v="2"/>
    <s v="United States"/>
    <x v="4"/>
    <x v="7"/>
    <n v="32216"/>
    <x v="3"/>
    <s v="OFF-AP-10002222"/>
    <x v="1"/>
    <x v="5"/>
    <s v="Staple holder"/>
    <n v="20.808"/>
    <n v="3"/>
    <n v="0.2"/>
    <n v="1.8207"/>
  </r>
  <r>
    <x v="71"/>
    <s v="2020"/>
    <n v="5491"/>
    <x v="244"/>
    <s v="Second Class"/>
    <s v="BF-11020"/>
    <x v="2"/>
    <s v="United States"/>
    <x v="4"/>
    <x v="7"/>
    <n v="32216"/>
    <x v="3"/>
    <s v="FUR-CH-10003774"/>
    <x v="0"/>
    <x v="3"/>
    <s v="Global Wood Trimmed Manager's Task Chair, Khaki"/>
    <n v="218.352"/>
    <n v="3"/>
    <n v="0.2"/>
    <n v="-19.105799999999999"/>
  </r>
  <r>
    <x v="71"/>
    <s v="2020"/>
    <n v="6008"/>
    <x v="245"/>
    <s v="First Class"/>
    <s v="GB-14530"/>
    <x v="2"/>
    <s v="United States"/>
    <x v="98"/>
    <x v="36"/>
    <n v="29501"/>
    <x v="3"/>
    <s v="FUR-FU-10004006"/>
    <x v="0"/>
    <x v="0"/>
    <s v="Deflect-o DuraMat Lighweight, Studded, Beveled Mat for Low Pile Carpeting"/>
    <n v="127.95"/>
    <n v="3"/>
    <n v="0"/>
    <n v="21.7515"/>
  </r>
  <r>
    <x v="72"/>
    <s v="2020"/>
    <n v="1337"/>
    <x v="246"/>
    <s v="Standard Class"/>
    <s v="JF-15190"/>
    <x v="0"/>
    <s v="United States"/>
    <x v="1"/>
    <x v="1"/>
    <n v="90008"/>
    <x v="1"/>
    <s v="FUR-FU-10003724"/>
    <x v="0"/>
    <x v="0"/>
    <s v="Westinghouse Clip-On Gooseneck Lamps"/>
    <n v="25.11"/>
    <n v="3"/>
    <n v="0"/>
    <n v="6.5286"/>
  </r>
  <r>
    <x v="72"/>
    <s v="2020"/>
    <n v="3049"/>
    <x v="247"/>
    <s v="First Class"/>
    <s v="TC-21475"/>
    <x v="1"/>
    <s v="United States"/>
    <x v="35"/>
    <x v="22"/>
    <n v="31907"/>
    <x v="3"/>
    <s v="FUR-TA-10004534"/>
    <x v="0"/>
    <x v="7"/>
    <s v="Bevis 44 x 96 Conference Tables"/>
    <n v="411.8"/>
    <n v="2"/>
    <n v="0"/>
    <n v="70.006"/>
  </r>
  <r>
    <x v="72"/>
    <s v="2020"/>
    <n v="3050"/>
    <x v="247"/>
    <s v="First Class"/>
    <s v="TC-21475"/>
    <x v="1"/>
    <s v="United States"/>
    <x v="35"/>
    <x v="22"/>
    <n v="31907"/>
    <x v="3"/>
    <s v="TEC-AC-10000892"/>
    <x v="2"/>
    <x v="8"/>
    <s v="NETGEAR N750 Dual Band Wi-Fi Gigabit Router"/>
    <n v="360"/>
    <n v="4"/>
    <n v="0"/>
    <n v="129.6"/>
  </r>
  <r>
    <x v="72"/>
    <s v="2020"/>
    <n v="5642"/>
    <x v="248"/>
    <s v="First Class"/>
    <s v="AT-10435"/>
    <x v="1"/>
    <s v="United States"/>
    <x v="99"/>
    <x v="18"/>
    <n v="6450"/>
    <x v="0"/>
    <s v="OFF-AR-10000246"/>
    <x v="1"/>
    <x v="4"/>
    <s v="Newell 318"/>
    <n v="11.12"/>
    <n v="4"/>
    <n v="0"/>
    <n v="2.8912"/>
  </r>
  <r>
    <x v="72"/>
    <s v="2020"/>
    <n v="9670"/>
    <x v="249"/>
    <s v="Standard Class"/>
    <s v="AH-10465"/>
    <x v="0"/>
    <s v="United States"/>
    <x v="54"/>
    <x v="5"/>
    <n v="35601"/>
    <x v="3"/>
    <s v="OFF-LA-10001569"/>
    <x v="1"/>
    <x v="15"/>
    <s v="Avery 499"/>
    <n v="14.94"/>
    <n v="3"/>
    <n v="0"/>
    <n v="6.8723999999999998"/>
  </r>
  <r>
    <x v="73"/>
    <s v="2020"/>
    <n v="953"/>
    <x v="250"/>
    <s v="Standard Class"/>
    <s v="KH-16360"/>
    <x v="0"/>
    <s v="United States"/>
    <x v="13"/>
    <x v="9"/>
    <n v="19143"/>
    <x v="0"/>
    <s v="FUR-FU-10001940"/>
    <x v="0"/>
    <x v="0"/>
    <s v="Staple-based wall hangings"/>
    <n v="25.472000000000001"/>
    <n v="4"/>
    <n v="0.2"/>
    <n v="7.6416000000000004"/>
  </r>
  <r>
    <x v="73"/>
    <s v="2020"/>
    <n v="3725"/>
    <x v="251"/>
    <s v="First Class"/>
    <s v="SA-20830"/>
    <x v="0"/>
    <s v="United States"/>
    <x v="27"/>
    <x v="19"/>
    <n v="60653"/>
    <x v="2"/>
    <s v="OFF-AR-10003045"/>
    <x v="1"/>
    <x v="4"/>
    <s v="Prang Colored Pencils"/>
    <n v="7.056"/>
    <n v="3"/>
    <n v="0.2"/>
    <n v="2.2050000000000001"/>
  </r>
  <r>
    <x v="74"/>
    <s v="2020"/>
    <n v="6190"/>
    <x v="252"/>
    <s v="Standard Class"/>
    <s v="AM-10705"/>
    <x v="0"/>
    <s v="United States"/>
    <x v="100"/>
    <x v="19"/>
    <n v="60016"/>
    <x v="2"/>
    <s v="TEC-PH-10004345"/>
    <x v="2"/>
    <x v="14"/>
    <s v="Cisco SPA 502G IP Phone"/>
    <n v="383.84"/>
    <n v="4"/>
    <n v="0.2"/>
    <n v="47.98"/>
  </r>
  <r>
    <x v="74"/>
    <s v="2020"/>
    <n v="6366"/>
    <x v="253"/>
    <s v="First Class"/>
    <s v="DS-13030"/>
    <x v="1"/>
    <s v="United States"/>
    <x v="25"/>
    <x v="17"/>
    <n v="10009"/>
    <x v="0"/>
    <s v="TEC-PH-10004006"/>
    <x v="2"/>
    <x v="14"/>
    <s v="Panasonic KX - TS880B Telephone"/>
    <n v="41.22"/>
    <n v="1"/>
    <n v="0"/>
    <n v="11.1294"/>
  </r>
  <r>
    <x v="74"/>
    <s v="2020"/>
    <n v="6367"/>
    <x v="253"/>
    <s v="First Class"/>
    <s v="DS-13030"/>
    <x v="1"/>
    <s v="United States"/>
    <x v="25"/>
    <x v="17"/>
    <n v="10009"/>
    <x v="0"/>
    <s v="OFF-SU-10000646"/>
    <x v="1"/>
    <x v="10"/>
    <s v="Premier Automatic Letter Opener"/>
    <n v="240.37"/>
    <n v="1"/>
    <n v="0"/>
    <n v="7.2111000000000001"/>
  </r>
  <r>
    <x v="74"/>
    <s v="2020"/>
    <n v="6368"/>
    <x v="253"/>
    <s v="First Class"/>
    <s v="DS-13030"/>
    <x v="1"/>
    <s v="United States"/>
    <x v="25"/>
    <x v="17"/>
    <n v="10009"/>
    <x v="0"/>
    <s v="TEC-PH-10002262"/>
    <x v="2"/>
    <x v="14"/>
    <s v="LG Electronics Tone+ HBS-730 Bluetooth Headset"/>
    <n v="119.02"/>
    <n v="2"/>
    <n v="0"/>
    <n v="33.325600000000001"/>
  </r>
  <r>
    <x v="74"/>
    <s v="2020"/>
    <n v="6922"/>
    <x v="254"/>
    <s v="Standard Class"/>
    <s v="PS-19045"/>
    <x v="1"/>
    <s v="United States"/>
    <x v="25"/>
    <x v="17"/>
    <n v="10011"/>
    <x v="0"/>
    <s v="OFF-EN-10001532"/>
    <x v="1"/>
    <x v="12"/>
    <s v="Brown Kraft Recycled Envelopes"/>
    <n v="16.98"/>
    <n v="1"/>
    <n v="0"/>
    <n v="8.49"/>
  </r>
  <r>
    <x v="74"/>
    <s v="2020"/>
    <n v="9691"/>
    <x v="255"/>
    <s v="First Class"/>
    <s v="TA-21385"/>
    <x v="1"/>
    <s v="United States"/>
    <x v="25"/>
    <x v="17"/>
    <n v="10035"/>
    <x v="0"/>
    <s v="OFF-AR-10001545"/>
    <x v="1"/>
    <x v="4"/>
    <s v="Newell 326"/>
    <n v="7.04"/>
    <n v="4"/>
    <n v="0"/>
    <n v="2.0415999999999999"/>
  </r>
  <r>
    <x v="75"/>
    <s v="2020"/>
    <n v="8416"/>
    <x v="256"/>
    <s v="Standard Class"/>
    <s v="ML-17755"/>
    <x v="1"/>
    <s v="United States"/>
    <x v="39"/>
    <x v="24"/>
    <n v="52302"/>
    <x v="2"/>
    <s v="OFF-PA-10000474"/>
    <x v="1"/>
    <x v="9"/>
    <s v="Easy-staple paper"/>
    <n v="106.32"/>
    <n v="3"/>
    <n v="0"/>
    <n v="49.970399999999998"/>
  </r>
  <r>
    <x v="75"/>
    <s v="2020"/>
    <n v="8738"/>
    <x v="257"/>
    <s v="Standard Class"/>
    <s v="CS-12175"/>
    <x v="2"/>
    <s v="United States"/>
    <x v="101"/>
    <x v="13"/>
    <n v="37421"/>
    <x v="3"/>
    <s v="OFF-BI-10003669"/>
    <x v="1"/>
    <x v="1"/>
    <s v="3M Organizer Strips"/>
    <n v="8.1"/>
    <n v="5"/>
    <n v="0.7"/>
    <n v="-5.94"/>
  </r>
  <r>
    <x v="76"/>
    <s v="2020"/>
    <n v="232"/>
    <x v="258"/>
    <s v="Standard Class"/>
    <s v="CS-12400"/>
    <x v="1"/>
    <s v="United States"/>
    <x v="102"/>
    <x v="7"/>
    <n v="33614"/>
    <x v="3"/>
    <s v="FUR-TA-10001705"/>
    <x v="0"/>
    <x v="7"/>
    <s v="Bush Advantage Collection Round Conference Table"/>
    <n v="233.86"/>
    <n v="2"/>
    <n v="0.45"/>
    <n v="-102.048"/>
  </r>
  <r>
    <x v="76"/>
    <s v="2020"/>
    <n v="233"/>
    <x v="258"/>
    <s v="Standard Class"/>
    <s v="CS-12400"/>
    <x v="1"/>
    <s v="United States"/>
    <x v="102"/>
    <x v="7"/>
    <n v="33614"/>
    <x v="3"/>
    <s v="FUR-TA-10003473"/>
    <x v="0"/>
    <x v="7"/>
    <s v="Bretford Rectangular Conference Table Tops"/>
    <n v="620.61450000000002"/>
    <n v="3"/>
    <n v="0.45"/>
    <n v="-248.2458"/>
  </r>
  <r>
    <x v="76"/>
    <s v="2020"/>
    <n v="234"/>
    <x v="258"/>
    <s v="Standard Class"/>
    <s v="CS-12400"/>
    <x v="1"/>
    <s v="United States"/>
    <x v="102"/>
    <x v="7"/>
    <n v="33614"/>
    <x v="3"/>
    <s v="OFF-BI-10001679"/>
    <x v="1"/>
    <x v="1"/>
    <s v="GBC Instant Index System for Binding Systems"/>
    <n v="5.3280000000000003"/>
    <n v="2"/>
    <n v="0.7"/>
    <n v="-3.552"/>
  </r>
  <r>
    <x v="76"/>
    <s v="2020"/>
    <n v="235"/>
    <x v="258"/>
    <s v="Standard Class"/>
    <s v="CS-12400"/>
    <x v="1"/>
    <s v="United States"/>
    <x v="102"/>
    <x v="7"/>
    <n v="33614"/>
    <x v="3"/>
    <s v="FUR-FU-10004017"/>
    <x v="0"/>
    <x v="0"/>
    <s v="Tenex Contemporary Contur Chairmats for Low and Medium Pile Carpet, Computer, 39&quot; x 49&quot;"/>
    <n v="258.072"/>
    <n v="3"/>
    <n v="0.2"/>
    <n v="0"/>
  </r>
  <r>
    <x v="76"/>
    <s v="2020"/>
    <n v="236"/>
    <x v="258"/>
    <s v="Standard Class"/>
    <s v="CS-12400"/>
    <x v="1"/>
    <s v="United States"/>
    <x v="102"/>
    <x v="7"/>
    <n v="33614"/>
    <x v="3"/>
    <s v="TEC-AC-10003832"/>
    <x v="2"/>
    <x v="8"/>
    <s v="Logitech P710e Mobile Speakerphone"/>
    <n v="617.976"/>
    <n v="3"/>
    <n v="0.2"/>
    <n v="-7.7247000000000003"/>
  </r>
  <r>
    <x v="76"/>
    <s v="2020"/>
    <n v="9443"/>
    <x v="259"/>
    <s v="Standard Class"/>
    <s v="HR-14770"/>
    <x v="1"/>
    <s v="United States"/>
    <x v="4"/>
    <x v="7"/>
    <n v="32216"/>
    <x v="3"/>
    <s v="OFF-AR-10003156"/>
    <x v="1"/>
    <x v="4"/>
    <s v="50 Colored Long Pencils"/>
    <n v="16.256"/>
    <n v="2"/>
    <n v="0.2"/>
    <n v="1.2192000000000001"/>
  </r>
  <r>
    <x v="76"/>
    <s v="2020"/>
    <n v="9444"/>
    <x v="259"/>
    <s v="Standard Class"/>
    <s v="HR-14770"/>
    <x v="1"/>
    <s v="United States"/>
    <x v="4"/>
    <x v="7"/>
    <n v="32216"/>
    <x v="3"/>
    <s v="TEC-PH-10000576"/>
    <x v="2"/>
    <x v="14"/>
    <s v="AT&amp;T 1080 Corded phone"/>
    <n v="219.184"/>
    <n v="2"/>
    <n v="0.2"/>
    <n v="19.178599999999999"/>
  </r>
  <r>
    <x v="77"/>
    <s v="2020"/>
    <n v="2848"/>
    <x v="260"/>
    <s v="Standard Class"/>
    <s v="DM-13345"/>
    <x v="2"/>
    <s v="United States"/>
    <x v="58"/>
    <x v="22"/>
    <n v="30076"/>
    <x v="3"/>
    <s v="FUR-FU-10003832"/>
    <x v="0"/>
    <x v="0"/>
    <s v="Eldon Expressions Punched Metal &amp; Wood Desk Accessories, Black &amp; Cherry"/>
    <n v="56.28"/>
    <n v="6"/>
    <n v="0"/>
    <n v="15.7584"/>
  </r>
  <r>
    <x v="77"/>
    <s v="2020"/>
    <n v="2849"/>
    <x v="260"/>
    <s v="Standard Class"/>
    <s v="DM-13345"/>
    <x v="2"/>
    <s v="United States"/>
    <x v="58"/>
    <x v="22"/>
    <n v="30076"/>
    <x v="3"/>
    <s v="OFF-BI-10001359"/>
    <x v="1"/>
    <x v="1"/>
    <s v="GBC DocuBind TL300 Electric Binding System"/>
    <n v="2690.97"/>
    <n v="3"/>
    <n v="0"/>
    <n v="1264.7559000000001"/>
  </r>
  <r>
    <x v="77"/>
    <s v="2020"/>
    <n v="3987"/>
    <x v="261"/>
    <s v="Standard Class"/>
    <s v="KF-16285"/>
    <x v="1"/>
    <s v="United States"/>
    <x v="103"/>
    <x v="29"/>
    <n v="7060"/>
    <x v="0"/>
    <s v="OFF-ST-10001780"/>
    <x v="1"/>
    <x v="2"/>
    <s v="Tennsco 16-Compartment Lockers with Coat Rack"/>
    <n v="2591.56"/>
    <n v="4"/>
    <n v="0"/>
    <n v="621.97439999999995"/>
  </r>
  <r>
    <x v="77"/>
    <s v="2020"/>
    <n v="3988"/>
    <x v="261"/>
    <s v="Standard Class"/>
    <s v="KF-16285"/>
    <x v="1"/>
    <s v="United States"/>
    <x v="103"/>
    <x v="29"/>
    <n v="7060"/>
    <x v="0"/>
    <s v="OFF-AP-10001962"/>
    <x v="1"/>
    <x v="5"/>
    <s v="Black &amp; Decker Filter for Double Action Dustbuster Cordless Vac BLDV7210"/>
    <n v="41.95"/>
    <n v="5"/>
    <n v="0"/>
    <n v="10.487500000000001"/>
  </r>
  <r>
    <x v="77"/>
    <s v="2020"/>
    <n v="4651"/>
    <x v="262"/>
    <s v="Standard Class"/>
    <s v="AH-10120"/>
    <x v="1"/>
    <s v="United States"/>
    <x v="7"/>
    <x v="1"/>
    <n v="94110"/>
    <x v="1"/>
    <s v="OFF-PA-10001878"/>
    <x v="1"/>
    <x v="9"/>
    <s v="Xerox 1891"/>
    <n v="244.55"/>
    <n v="5"/>
    <n v="0"/>
    <n v="114.9385"/>
  </r>
  <r>
    <x v="77"/>
    <s v="2020"/>
    <n v="4652"/>
    <x v="262"/>
    <s v="Standard Class"/>
    <s v="AH-10120"/>
    <x v="1"/>
    <s v="United States"/>
    <x v="7"/>
    <x v="1"/>
    <n v="94110"/>
    <x v="1"/>
    <s v="OFF-PA-10002923"/>
    <x v="1"/>
    <x v="9"/>
    <s v="Xerox 1942"/>
    <n v="195.76"/>
    <n v="4"/>
    <n v="0"/>
    <n v="97.88"/>
  </r>
  <r>
    <x v="77"/>
    <s v="2020"/>
    <n v="5371"/>
    <x v="263"/>
    <s v="Standard Class"/>
    <s v="NH-18610"/>
    <x v="2"/>
    <s v="United States"/>
    <x v="104"/>
    <x v="6"/>
    <n v="48237"/>
    <x v="2"/>
    <s v="FUR-FU-10004665"/>
    <x v="0"/>
    <x v="0"/>
    <s v="3M Polarizing Task Lamp with Clamp Arm, Light Gray"/>
    <n v="273.95999999999998"/>
    <n v="2"/>
    <n v="0"/>
    <n v="71.229600000000005"/>
  </r>
  <r>
    <x v="77"/>
    <s v="2020"/>
    <n v="5372"/>
    <x v="263"/>
    <s v="Standard Class"/>
    <s v="NH-18610"/>
    <x v="2"/>
    <s v="United States"/>
    <x v="104"/>
    <x v="6"/>
    <n v="48237"/>
    <x v="2"/>
    <s v="FUR-FU-10004188"/>
    <x v="0"/>
    <x v="0"/>
    <s v="Luxo Professional Combination Clamp-On Lamps"/>
    <n v="306.89999999999998"/>
    <n v="3"/>
    <n v="0"/>
    <n v="79.793999999999997"/>
  </r>
  <r>
    <x v="78"/>
    <s v="2020"/>
    <n v="965"/>
    <x v="264"/>
    <s v="First Class"/>
    <s v="BS-11800"/>
    <x v="1"/>
    <s v="United States"/>
    <x v="25"/>
    <x v="17"/>
    <n v="10011"/>
    <x v="0"/>
    <s v="OFF-LA-10004055"/>
    <x v="1"/>
    <x v="15"/>
    <s v="Color-Coded Legal Exhibit Labels"/>
    <n v="9.82"/>
    <n v="2"/>
    <n v="0"/>
    <n v="4.8117999999999999"/>
  </r>
  <r>
    <x v="78"/>
    <s v="2020"/>
    <n v="966"/>
    <x v="264"/>
    <s v="First Class"/>
    <s v="BS-11800"/>
    <x v="1"/>
    <s v="United States"/>
    <x v="25"/>
    <x v="17"/>
    <n v="10011"/>
    <x v="0"/>
    <s v="OFF-AR-10004344"/>
    <x v="1"/>
    <x v="4"/>
    <s v="Bulldog Vacuum Base Pencil Sharpener"/>
    <n v="35.97"/>
    <n v="3"/>
    <n v="0"/>
    <n v="9.7119"/>
  </r>
  <r>
    <x v="78"/>
    <s v="2020"/>
    <n v="967"/>
    <x v="264"/>
    <s v="First Class"/>
    <s v="BS-11800"/>
    <x v="1"/>
    <s v="United States"/>
    <x v="25"/>
    <x v="17"/>
    <n v="10011"/>
    <x v="0"/>
    <s v="OFF-PA-10004621"/>
    <x v="1"/>
    <x v="9"/>
    <s v="Xerox 212"/>
    <n v="12.96"/>
    <n v="2"/>
    <n v="0"/>
    <n v="6.2207999999999997"/>
  </r>
  <r>
    <x v="78"/>
    <s v="2020"/>
    <n v="968"/>
    <x v="264"/>
    <s v="First Class"/>
    <s v="BS-11800"/>
    <x v="1"/>
    <s v="United States"/>
    <x v="25"/>
    <x v="17"/>
    <n v="10011"/>
    <x v="0"/>
    <s v="OFF-PA-10001281"/>
    <x v="1"/>
    <x v="9"/>
    <s v="Computer Printout Paper with Letter-Trim Fine Perforations"/>
    <n v="191.6"/>
    <n v="4"/>
    <n v="0"/>
    <n v="91.968000000000004"/>
  </r>
  <r>
    <x v="78"/>
    <s v="2020"/>
    <n v="969"/>
    <x v="264"/>
    <s v="First Class"/>
    <s v="BS-11800"/>
    <x v="1"/>
    <s v="United States"/>
    <x v="25"/>
    <x v="17"/>
    <n v="10011"/>
    <x v="0"/>
    <s v="OFF-LA-10001613"/>
    <x v="1"/>
    <x v="15"/>
    <s v="Avery File Folder Labels"/>
    <n v="8.64"/>
    <n v="3"/>
    <n v="0"/>
    <n v="4.2336"/>
  </r>
  <r>
    <x v="78"/>
    <s v="2020"/>
    <n v="970"/>
    <x v="264"/>
    <s v="First Class"/>
    <s v="BS-11800"/>
    <x v="1"/>
    <s v="United States"/>
    <x v="25"/>
    <x v="17"/>
    <n v="10011"/>
    <x v="0"/>
    <s v="OFF-ST-10001097"/>
    <x v="1"/>
    <x v="2"/>
    <s v="Office Impressions Heavy Duty Welded Shelving &amp; Multimedia Storage Drawers"/>
    <n v="501.81"/>
    <n v="3"/>
    <n v="0"/>
    <n v="0"/>
  </r>
  <r>
    <x v="78"/>
    <s v="2020"/>
    <n v="1282"/>
    <x v="265"/>
    <s v="First Class"/>
    <s v="SA-20830"/>
    <x v="0"/>
    <s v="United States"/>
    <x v="4"/>
    <x v="7"/>
    <n v="32216"/>
    <x v="3"/>
    <s v="OFF-LA-10000121"/>
    <x v="1"/>
    <x v="15"/>
    <s v="Avery 48"/>
    <n v="15.12"/>
    <n v="3"/>
    <n v="0.2"/>
    <n v="4.9139999999999997"/>
  </r>
  <r>
    <x v="78"/>
    <s v="2020"/>
    <n v="1283"/>
    <x v="265"/>
    <s v="First Class"/>
    <s v="SA-20830"/>
    <x v="0"/>
    <s v="United States"/>
    <x v="4"/>
    <x v="7"/>
    <n v="32216"/>
    <x v="3"/>
    <s v="OFF-BI-10002026"/>
    <x v="1"/>
    <x v="1"/>
    <s v="Avery Arch Ring Binders"/>
    <n v="17.43"/>
    <n v="1"/>
    <n v="0.7"/>
    <n v="-13.363"/>
  </r>
  <r>
    <x v="78"/>
    <s v="2020"/>
    <n v="1284"/>
    <x v="265"/>
    <s v="First Class"/>
    <s v="SA-20830"/>
    <x v="0"/>
    <s v="United States"/>
    <x v="4"/>
    <x v="7"/>
    <n v="32216"/>
    <x v="3"/>
    <s v="OFF-PA-10000994"/>
    <x v="1"/>
    <x v="9"/>
    <s v="Xerox 1915"/>
    <n v="251.64"/>
    <n v="3"/>
    <n v="0.2"/>
    <n v="88.073999999999998"/>
  </r>
  <r>
    <x v="78"/>
    <s v="2020"/>
    <n v="4418"/>
    <x v="266"/>
    <s v="Second Class"/>
    <s v="KL-16645"/>
    <x v="0"/>
    <s v="United States"/>
    <x v="9"/>
    <x v="6"/>
    <n v="48205"/>
    <x v="2"/>
    <s v="OFF-BI-10002867"/>
    <x v="1"/>
    <x v="1"/>
    <s v="GBC Recycled Regency Composition Covers"/>
    <n v="478.24"/>
    <n v="8"/>
    <n v="0"/>
    <n v="219.99039999999999"/>
  </r>
  <r>
    <x v="78"/>
    <s v="2020"/>
    <n v="8475"/>
    <x v="267"/>
    <s v="Standard Class"/>
    <s v="NC-18625"/>
    <x v="2"/>
    <s v="United States"/>
    <x v="105"/>
    <x v="9"/>
    <n v="17403"/>
    <x v="0"/>
    <s v="OFF-BI-10004492"/>
    <x v="1"/>
    <x v="1"/>
    <s v="Tuf-Vin Binders"/>
    <n v="37.896000000000001"/>
    <n v="4"/>
    <n v="0.7"/>
    <n v="-29.053599999999999"/>
  </r>
  <r>
    <x v="78"/>
    <s v="2020"/>
    <n v="8476"/>
    <x v="267"/>
    <s v="Standard Class"/>
    <s v="NC-18625"/>
    <x v="2"/>
    <s v="United States"/>
    <x v="105"/>
    <x v="9"/>
    <n v="17403"/>
    <x v="0"/>
    <s v="OFF-PA-10001033"/>
    <x v="1"/>
    <x v="9"/>
    <s v="Xerox 1893"/>
    <n v="65.584000000000003"/>
    <n v="2"/>
    <n v="0.2"/>
    <n v="23.7742"/>
  </r>
  <r>
    <x v="79"/>
    <s v="2020"/>
    <n v="859"/>
    <x v="268"/>
    <s v="Standard Class"/>
    <s v="SJ-20125"/>
    <x v="1"/>
    <s v="United States"/>
    <x v="106"/>
    <x v="29"/>
    <n v="8901"/>
    <x v="0"/>
    <s v="OFF-PA-10004569"/>
    <x v="1"/>
    <x v="9"/>
    <s v="Wirebound Message Books, Two 4 1/4&quot; x 5&quot; Forms per Page"/>
    <n v="7.61"/>
    <n v="1"/>
    <n v="0"/>
    <n v="3.5767000000000002"/>
  </r>
  <r>
    <x v="79"/>
    <s v="2020"/>
    <n v="860"/>
    <x v="268"/>
    <s v="Standard Class"/>
    <s v="SJ-20125"/>
    <x v="1"/>
    <s v="United States"/>
    <x v="106"/>
    <x v="29"/>
    <n v="8901"/>
    <x v="0"/>
    <s v="OFF-FA-10000624"/>
    <x v="1"/>
    <x v="11"/>
    <s v="OIC Binder Clips"/>
    <n v="7.16"/>
    <n v="2"/>
    <n v="0"/>
    <n v="3.58"/>
  </r>
  <r>
    <x v="79"/>
    <s v="2020"/>
    <n v="3503"/>
    <x v="269"/>
    <s v="Same Day"/>
    <s v="RD-19930"/>
    <x v="0"/>
    <s v="United States"/>
    <x v="21"/>
    <x v="3"/>
    <n v="78745"/>
    <x v="2"/>
    <s v="OFF-PA-10004101"/>
    <x v="1"/>
    <x v="9"/>
    <s v="Xerox 1894"/>
    <n v="10.368"/>
    <n v="2"/>
    <n v="0.2"/>
    <n v="3.6288"/>
  </r>
  <r>
    <x v="79"/>
    <s v="2020"/>
    <n v="3504"/>
    <x v="269"/>
    <s v="Same Day"/>
    <s v="RD-19930"/>
    <x v="0"/>
    <s v="United States"/>
    <x v="21"/>
    <x v="3"/>
    <n v="78745"/>
    <x v="2"/>
    <s v="TEC-AC-10001714"/>
    <x v="2"/>
    <x v="8"/>
    <s v="Logitech MX Performance Wireless Mouse"/>
    <n v="95.736000000000004"/>
    <n v="3"/>
    <n v="0.2"/>
    <n v="20.343900000000001"/>
  </r>
  <r>
    <x v="79"/>
    <s v="2020"/>
    <n v="5789"/>
    <x v="270"/>
    <s v="Second Class"/>
    <s v="MG-18205"/>
    <x v="2"/>
    <s v="United States"/>
    <x v="4"/>
    <x v="7"/>
    <n v="32216"/>
    <x v="3"/>
    <s v="FUR-FU-10003829"/>
    <x v="0"/>
    <x v="0"/>
    <s v="Stackable Trays"/>
    <n v="12.32"/>
    <n v="5"/>
    <n v="0.2"/>
    <n v="1.8480000000000001"/>
  </r>
  <r>
    <x v="79"/>
    <s v="2020"/>
    <n v="5790"/>
    <x v="270"/>
    <s v="Second Class"/>
    <s v="MG-18205"/>
    <x v="2"/>
    <s v="United States"/>
    <x v="4"/>
    <x v="7"/>
    <n v="32216"/>
    <x v="3"/>
    <s v="OFF-BI-10003712"/>
    <x v="1"/>
    <x v="1"/>
    <s v="Acco Pressboard Covers with Storage Hooks, 14 7/8&quot; x 11&quot;, Light Blue"/>
    <n v="4.4189999999999996"/>
    <n v="3"/>
    <n v="0.7"/>
    <n v="-3.0933000000000002"/>
  </r>
  <r>
    <x v="79"/>
    <s v="2020"/>
    <n v="6379"/>
    <x v="271"/>
    <s v="Standard Class"/>
    <s v="DB-13360"/>
    <x v="1"/>
    <s v="United States"/>
    <x v="26"/>
    <x v="18"/>
    <n v="6708"/>
    <x v="0"/>
    <s v="TEC-AC-10004571"/>
    <x v="2"/>
    <x v="8"/>
    <s v="Logitech G700s Rechargeable Gaming Mouse"/>
    <n v="99.99"/>
    <n v="1"/>
    <n v="0"/>
    <n v="41.995800000000003"/>
  </r>
  <r>
    <x v="79"/>
    <s v="2020"/>
    <n v="6380"/>
    <x v="271"/>
    <s v="Standard Class"/>
    <s v="DB-13360"/>
    <x v="1"/>
    <s v="United States"/>
    <x v="26"/>
    <x v="18"/>
    <n v="6708"/>
    <x v="0"/>
    <s v="OFF-ST-10003692"/>
    <x v="1"/>
    <x v="2"/>
    <s v="Recycled Steel Personal File for Hanging File Folders"/>
    <n v="286.14999999999998"/>
    <n v="5"/>
    <n v="0"/>
    <n v="71.537499999999994"/>
  </r>
  <r>
    <x v="79"/>
    <s v="2020"/>
    <n v="7424"/>
    <x v="272"/>
    <s v="Standard Class"/>
    <s v="BS-11755"/>
    <x v="0"/>
    <s v="United States"/>
    <x v="13"/>
    <x v="9"/>
    <n v="19143"/>
    <x v="0"/>
    <s v="OFF-AP-10000026"/>
    <x v="1"/>
    <x v="5"/>
    <s v="Tripp Lite Isotel 6 Outlet Surge Protector with Fax/Modem Protection"/>
    <n v="195.10400000000001"/>
    <n v="4"/>
    <n v="0.2"/>
    <n v="21.949200000000001"/>
  </r>
  <r>
    <x v="79"/>
    <s v="2020"/>
    <n v="7425"/>
    <x v="272"/>
    <s v="Standard Class"/>
    <s v="BS-11755"/>
    <x v="0"/>
    <s v="United States"/>
    <x v="13"/>
    <x v="9"/>
    <n v="19143"/>
    <x v="0"/>
    <s v="FUR-FU-10003878"/>
    <x v="0"/>
    <x v="0"/>
    <s v="Linden 10&quot; Round Wall Clock, Black"/>
    <n v="36.671999999999997"/>
    <n v="3"/>
    <n v="0.2"/>
    <n v="6.4176000000000002"/>
  </r>
  <r>
    <x v="80"/>
    <s v="2020"/>
    <n v="2001"/>
    <x v="273"/>
    <s v="Standard Class"/>
    <s v="LW-17215"/>
    <x v="0"/>
    <s v="United States"/>
    <x v="107"/>
    <x v="1"/>
    <n v="91104"/>
    <x v="1"/>
    <s v="TEC-AC-10001767"/>
    <x v="2"/>
    <x v="8"/>
    <s v="SanDisk Ultra 64 GB MicroSDHC Class 10 Memory Card"/>
    <n v="199.95"/>
    <n v="5"/>
    <n v="0"/>
    <n v="21.994499999999999"/>
  </r>
  <r>
    <x v="80"/>
    <s v="2020"/>
    <n v="2002"/>
    <x v="273"/>
    <s v="Standard Class"/>
    <s v="LW-17215"/>
    <x v="0"/>
    <s v="United States"/>
    <x v="107"/>
    <x v="1"/>
    <n v="91104"/>
    <x v="1"/>
    <s v="OFF-AR-10001221"/>
    <x v="1"/>
    <x v="4"/>
    <s v="Dixon Ticonderoga Erasable Colored Pencil Set, 12-Color"/>
    <n v="41.86"/>
    <n v="7"/>
    <n v="0"/>
    <n v="14.2324"/>
  </r>
  <r>
    <x v="80"/>
    <s v="2020"/>
    <n v="2005"/>
    <x v="274"/>
    <s v="Standard Class"/>
    <s v="SC-20050"/>
    <x v="1"/>
    <s v="United States"/>
    <x v="108"/>
    <x v="3"/>
    <n v="79424"/>
    <x v="2"/>
    <s v="OFF-BI-10004738"/>
    <x v="1"/>
    <x v="1"/>
    <s v="Flexible Leather- Look Classic Collection Ring Binder"/>
    <n v="11.364000000000001"/>
    <n v="3"/>
    <n v="0.8"/>
    <n v="-17.045999999999999"/>
  </r>
  <r>
    <x v="80"/>
    <s v="2020"/>
    <n v="4351"/>
    <x v="275"/>
    <s v="Standard Class"/>
    <s v="JL-15130"/>
    <x v="0"/>
    <s v="United States"/>
    <x v="83"/>
    <x v="0"/>
    <n v="43130"/>
    <x v="0"/>
    <s v="OFF-ST-10001325"/>
    <x v="1"/>
    <x v="2"/>
    <s v="Sterilite Officeware Hinged File Box"/>
    <n v="16.768000000000001"/>
    <n v="2"/>
    <n v="0.2"/>
    <n v="1.4672000000000001"/>
  </r>
  <r>
    <x v="80"/>
    <s v="2020"/>
    <n v="4352"/>
    <x v="275"/>
    <s v="Standard Class"/>
    <s v="JL-15130"/>
    <x v="0"/>
    <s v="United States"/>
    <x v="83"/>
    <x v="0"/>
    <n v="43130"/>
    <x v="0"/>
    <s v="TEC-AC-10003441"/>
    <x v="2"/>
    <x v="8"/>
    <s v="Kingston Digital DataTraveler 32GB USB 2.0"/>
    <n v="27.12"/>
    <n v="2"/>
    <n v="0.2"/>
    <n v="-4.7460000000000004"/>
  </r>
  <r>
    <x v="80"/>
    <s v="2020"/>
    <n v="8318"/>
    <x v="276"/>
    <s v="Standard Class"/>
    <s v="HM-14980"/>
    <x v="0"/>
    <s v="United States"/>
    <x v="24"/>
    <x v="4"/>
    <n v="27217"/>
    <x v="3"/>
    <s v="OFF-AR-10000422"/>
    <x v="1"/>
    <x v="4"/>
    <s v="Pencil and Crayon Sharpener"/>
    <n v="1.752"/>
    <n v="1"/>
    <n v="0.2"/>
    <n v="0.15329999999999999"/>
  </r>
  <r>
    <x v="80"/>
    <s v="2020"/>
    <n v="8319"/>
    <x v="276"/>
    <s v="Standard Class"/>
    <s v="HM-14980"/>
    <x v="0"/>
    <s v="United States"/>
    <x v="24"/>
    <x v="4"/>
    <n v="27217"/>
    <x v="3"/>
    <s v="OFF-AR-10000127"/>
    <x v="1"/>
    <x v="4"/>
    <s v="Newell 321"/>
    <n v="20.992000000000001"/>
    <n v="8"/>
    <n v="0.2"/>
    <n v="2.3616000000000001"/>
  </r>
  <r>
    <x v="81"/>
    <s v="2020"/>
    <n v="1440"/>
    <x v="277"/>
    <s v="Second Class"/>
    <s v="BD-11320"/>
    <x v="0"/>
    <s v="United States"/>
    <x v="109"/>
    <x v="37"/>
    <n v="2908"/>
    <x v="0"/>
    <s v="OFF-BI-10004364"/>
    <x v="1"/>
    <x v="1"/>
    <s v="Storex Dura Pro Binders"/>
    <n v="29.7"/>
    <n v="5"/>
    <n v="0"/>
    <n v="13.365"/>
  </r>
  <r>
    <x v="81"/>
    <s v="2020"/>
    <n v="1441"/>
    <x v="277"/>
    <s v="Second Class"/>
    <s v="BD-11320"/>
    <x v="0"/>
    <s v="United States"/>
    <x v="109"/>
    <x v="37"/>
    <n v="2908"/>
    <x v="0"/>
    <s v="OFF-PA-10001712"/>
    <x v="1"/>
    <x v="9"/>
    <s v="Xerox 1948"/>
    <n v="39.96"/>
    <n v="4"/>
    <n v="0"/>
    <n v="17.981999999999999"/>
  </r>
  <r>
    <x v="82"/>
    <s v="2020"/>
    <n v="2119"/>
    <x v="278"/>
    <s v="First Class"/>
    <s v="RW-19630"/>
    <x v="2"/>
    <s v="United States"/>
    <x v="12"/>
    <x v="8"/>
    <n v="98105"/>
    <x v="1"/>
    <s v="OFF-PA-10002479"/>
    <x v="1"/>
    <x v="9"/>
    <s v="Xerox 4200 Series MultiUse Premium Copy Paper (20Lb. and 84 Bright)"/>
    <n v="5.28"/>
    <n v="1"/>
    <n v="0"/>
    <n v="2.3759999999999999"/>
  </r>
  <r>
    <x v="82"/>
    <s v="2020"/>
    <n v="2120"/>
    <x v="278"/>
    <s v="First Class"/>
    <s v="RW-19630"/>
    <x v="2"/>
    <s v="United States"/>
    <x v="12"/>
    <x v="8"/>
    <n v="98105"/>
    <x v="1"/>
    <s v="OFF-BI-10003091"/>
    <x v="1"/>
    <x v="1"/>
    <s v="GBC DocuBind TL200 Manual Binding Machine"/>
    <n v="895.92"/>
    <n v="5"/>
    <n v="0.2"/>
    <n v="302.37299999999999"/>
  </r>
  <r>
    <x v="82"/>
    <s v="2020"/>
    <n v="8340"/>
    <x v="279"/>
    <s v="Standard Class"/>
    <s v="YS-21880"/>
    <x v="2"/>
    <s v="United States"/>
    <x v="110"/>
    <x v="1"/>
    <n v="92345"/>
    <x v="1"/>
    <s v="FUR-CH-10003774"/>
    <x v="0"/>
    <x v="3"/>
    <s v="Global Wood Trimmed Manager's Task Chair, Khaki"/>
    <n v="436.70400000000001"/>
    <n v="6"/>
    <n v="0.2"/>
    <n v="-38.211599999999997"/>
  </r>
  <r>
    <x v="82"/>
    <s v="2020"/>
    <n v="9405"/>
    <x v="280"/>
    <s v="Standard Class"/>
    <s v="DP-13105"/>
    <x v="2"/>
    <s v="United States"/>
    <x v="13"/>
    <x v="9"/>
    <n v="19134"/>
    <x v="0"/>
    <s v="OFF-FA-10004076"/>
    <x v="1"/>
    <x v="11"/>
    <s v="Translucent Push Pins by OIC"/>
    <n v="7.92"/>
    <n v="5"/>
    <n v="0.2"/>
    <n v="1.6830000000000001"/>
  </r>
  <r>
    <x v="83"/>
    <s v="2020"/>
    <n v="930"/>
    <x v="281"/>
    <s v="First Class"/>
    <s v="AB-10165"/>
    <x v="0"/>
    <s v="United States"/>
    <x v="111"/>
    <x v="0"/>
    <n v="43615"/>
    <x v="0"/>
    <s v="OFF-AR-10003560"/>
    <x v="1"/>
    <x v="4"/>
    <s v="Zebra Zazzle Fluorescent Highlighters"/>
    <n v="14.592000000000001"/>
    <n v="3"/>
    <n v="0.2"/>
    <n v="2.5535999999999999"/>
  </r>
  <r>
    <x v="83"/>
    <s v="2020"/>
    <n v="931"/>
    <x v="281"/>
    <s v="First Class"/>
    <s v="AB-10165"/>
    <x v="0"/>
    <s v="United States"/>
    <x v="111"/>
    <x v="0"/>
    <n v="43615"/>
    <x v="0"/>
    <s v="OFF-AR-10001468"/>
    <x v="1"/>
    <x v="4"/>
    <s v="Sanford Prismacolor Professional Thick Lead Art Pencils, 36-Color Set"/>
    <n v="89.855999999999995"/>
    <n v="3"/>
    <n v="0.2"/>
    <n v="21.340800000000002"/>
  </r>
  <r>
    <x v="83"/>
    <s v="2020"/>
    <n v="932"/>
    <x v="281"/>
    <s v="First Class"/>
    <s v="AB-10165"/>
    <x v="0"/>
    <s v="United States"/>
    <x v="111"/>
    <x v="0"/>
    <n v="43615"/>
    <x v="0"/>
    <s v="OFF-PA-10004971"/>
    <x v="1"/>
    <x v="9"/>
    <s v="Xerox 196"/>
    <n v="13.872"/>
    <n v="3"/>
    <n v="0.2"/>
    <n v="5.0286"/>
  </r>
  <r>
    <x v="83"/>
    <s v="2020"/>
    <n v="2663"/>
    <x v="282"/>
    <s v="First Class"/>
    <s v="CL-12700"/>
    <x v="1"/>
    <s v="United States"/>
    <x v="16"/>
    <x v="11"/>
    <n v="65807"/>
    <x v="2"/>
    <s v="OFF-BI-10003460"/>
    <x v="1"/>
    <x v="1"/>
    <s v="Acco 3-Hole Punch"/>
    <n v="8.76"/>
    <n v="2"/>
    <n v="0"/>
    <n v="4.2047999999999996"/>
  </r>
  <r>
    <x v="83"/>
    <s v="2020"/>
    <n v="3100"/>
    <x v="283"/>
    <s v="Standard Class"/>
    <s v="CS-12355"/>
    <x v="0"/>
    <s v="United States"/>
    <x v="25"/>
    <x v="17"/>
    <n v="10024"/>
    <x v="0"/>
    <s v="OFF-BI-10000829"/>
    <x v="1"/>
    <x v="1"/>
    <s v="Avery Non-Stick Binders"/>
    <n v="10.776"/>
    <n v="3"/>
    <n v="0.2"/>
    <n v="3.5022000000000002"/>
  </r>
  <r>
    <x v="83"/>
    <s v="2020"/>
    <n v="3101"/>
    <x v="283"/>
    <s v="Standard Class"/>
    <s v="CS-12355"/>
    <x v="0"/>
    <s v="United States"/>
    <x v="25"/>
    <x v="17"/>
    <n v="10024"/>
    <x v="0"/>
    <s v="FUR-BO-10003441"/>
    <x v="0"/>
    <x v="13"/>
    <s v="Bush Westfield Collection Bookcases, Fully Assembled"/>
    <n v="242.352"/>
    <n v="3"/>
    <n v="0.2"/>
    <n v="9.0882000000000005"/>
  </r>
  <r>
    <x v="83"/>
    <s v="2020"/>
    <n v="5361"/>
    <x v="284"/>
    <s v="Standard Class"/>
    <s v="DW-13585"/>
    <x v="2"/>
    <s v="United States"/>
    <x v="112"/>
    <x v="4"/>
    <n v="28314"/>
    <x v="3"/>
    <s v="FUR-BO-10003433"/>
    <x v="0"/>
    <x v="13"/>
    <s v="Sauder Cornerstone Collection Library"/>
    <n v="198.27199999999999"/>
    <n v="8"/>
    <n v="0.2"/>
    <n v="-32.219200000000001"/>
  </r>
  <r>
    <x v="83"/>
    <s v="2020"/>
    <n v="5646"/>
    <x v="285"/>
    <s v="Standard Class"/>
    <s v="HM-14860"/>
    <x v="2"/>
    <s v="United States"/>
    <x v="113"/>
    <x v="29"/>
    <n v="7960"/>
    <x v="0"/>
    <s v="FUR-FU-10004018"/>
    <x v="0"/>
    <x v="0"/>
    <s v="Tensor Computer Mounted Lamp"/>
    <n v="74.45"/>
    <n v="5"/>
    <n v="0"/>
    <n v="20.101500000000001"/>
  </r>
  <r>
    <x v="84"/>
    <s v="2020"/>
    <n v="13"/>
    <x v="286"/>
    <s v="Standard Class"/>
    <s v="AA-10480"/>
    <x v="0"/>
    <s v="United States"/>
    <x v="114"/>
    <x v="4"/>
    <n v="28027"/>
    <x v="3"/>
    <s v="OFF-PA-10002365"/>
    <x v="1"/>
    <x v="9"/>
    <s v="Xerox 1967"/>
    <n v="15.552"/>
    <n v="3"/>
    <n v="0.2"/>
    <n v="5.4432"/>
  </r>
  <r>
    <x v="84"/>
    <s v="2020"/>
    <n v="309"/>
    <x v="287"/>
    <s v="First Class"/>
    <s v="SH-20395"/>
    <x v="0"/>
    <s v="United States"/>
    <x v="48"/>
    <x v="25"/>
    <n v="22204"/>
    <x v="3"/>
    <s v="OFF-AR-10002804"/>
    <x v="1"/>
    <x v="4"/>
    <s v="Faber Castell Col-Erase Pencils"/>
    <n v="4.8899999999999997"/>
    <n v="1"/>
    <n v="0"/>
    <n v="2.0049000000000001"/>
  </r>
  <r>
    <x v="84"/>
    <s v="2020"/>
    <n v="1867"/>
    <x v="288"/>
    <s v="First Class"/>
    <s v="AH-10075"/>
    <x v="2"/>
    <s v="United States"/>
    <x v="96"/>
    <x v="38"/>
    <n v="89015"/>
    <x v="1"/>
    <s v="FUR-FU-10004460"/>
    <x v="0"/>
    <x v="0"/>
    <s v="Howard Miller 12&quot; Round Wall Clock"/>
    <n v="196.45"/>
    <n v="5"/>
    <n v="0"/>
    <n v="70.721999999999994"/>
  </r>
  <r>
    <x v="84"/>
    <s v="2020"/>
    <n v="5218"/>
    <x v="289"/>
    <s v="Second Class"/>
    <s v="NS-18640"/>
    <x v="2"/>
    <s v="United States"/>
    <x v="1"/>
    <x v="1"/>
    <n v="90049"/>
    <x v="1"/>
    <s v="OFF-PA-10002254"/>
    <x v="1"/>
    <x v="9"/>
    <s v="Xerox 1883"/>
    <n v="79.14"/>
    <n v="3"/>
    <n v="0"/>
    <n v="36.404400000000003"/>
  </r>
  <r>
    <x v="84"/>
    <s v="2020"/>
    <n v="5953"/>
    <x v="290"/>
    <s v="Standard Class"/>
    <s v="SD-20485"/>
    <x v="1"/>
    <s v="United States"/>
    <x v="34"/>
    <x v="3"/>
    <n v="77041"/>
    <x v="2"/>
    <s v="OFF-PA-10001826"/>
    <x v="1"/>
    <x v="9"/>
    <s v="Xerox 207"/>
    <n v="20.736000000000001"/>
    <n v="4"/>
    <n v="0.2"/>
    <n v="7.2576000000000001"/>
  </r>
  <r>
    <x v="84"/>
    <s v="2020"/>
    <n v="7369"/>
    <x v="291"/>
    <s v="First Class"/>
    <s v="BP-11095"/>
    <x v="2"/>
    <s v="United States"/>
    <x v="41"/>
    <x v="7"/>
    <n v="33180"/>
    <x v="3"/>
    <s v="OFF-BI-10004654"/>
    <x v="1"/>
    <x v="1"/>
    <s v="VariCap6 Expandable Binder"/>
    <n v="15.57"/>
    <n v="3"/>
    <n v="0.7"/>
    <n v="-11.936999999999999"/>
  </r>
  <r>
    <x v="85"/>
    <s v="2020"/>
    <n v="1521"/>
    <x v="292"/>
    <s v="Standard Class"/>
    <s v="PL-18925"/>
    <x v="1"/>
    <s v="United States"/>
    <x v="27"/>
    <x v="19"/>
    <n v="60610"/>
    <x v="2"/>
    <s v="OFF-AR-10001419"/>
    <x v="1"/>
    <x v="4"/>
    <s v="Newell 325"/>
    <n v="16.52"/>
    <n v="5"/>
    <n v="0.2"/>
    <n v="2.0649999999999999"/>
  </r>
  <r>
    <x v="85"/>
    <s v="2020"/>
    <n v="2363"/>
    <x v="293"/>
    <s v="Standard Class"/>
    <s v="RF-19840"/>
    <x v="0"/>
    <s v="United States"/>
    <x v="35"/>
    <x v="0"/>
    <n v="43229"/>
    <x v="0"/>
    <s v="OFF-BI-10001553"/>
    <x v="1"/>
    <x v="1"/>
    <s v="SpineVue Locking Slant-D Ring Binders by Cardinal"/>
    <n v="13.71"/>
    <n v="5"/>
    <n v="0.7"/>
    <n v="-10.054"/>
  </r>
  <r>
    <x v="85"/>
    <s v="2020"/>
    <n v="2546"/>
    <x v="294"/>
    <s v="Standard Class"/>
    <s v="JE-15745"/>
    <x v="0"/>
    <s v="United States"/>
    <x v="32"/>
    <x v="1"/>
    <n v="95123"/>
    <x v="1"/>
    <s v="OFF-ST-10004804"/>
    <x v="1"/>
    <x v="2"/>
    <s v="Belkin 19&quot; Vented Equipment Shelf, Black"/>
    <n v="205.92"/>
    <n v="4"/>
    <n v="0"/>
    <n v="2.0592000000000001"/>
  </r>
  <r>
    <x v="85"/>
    <s v="2020"/>
    <n v="2547"/>
    <x v="294"/>
    <s v="Standard Class"/>
    <s v="JE-15745"/>
    <x v="0"/>
    <s v="United States"/>
    <x v="32"/>
    <x v="1"/>
    <n v="95123"/>
    <x v="1"/>
    <s v="FUR-BO-10001337"/>
    <x v="0"/>
    <x v="13"/>
    <s v="O'Sullivan Living Dimensions 2-Shelf Bookcases"/>
    <n v="102.833"/>
    <n v="1"/>
    <n v="0.15"/>
    <n v="-6.0490000000000004"/>
  </r>
  <r>
    <x v="85"/>
    <s v="2020"/>
    <n v="2740"/>
    <x v="295"/>
    <s v="First Class"/>
    <s v="EB-13750"/>
    <x v="2"/>
    <s v="United States"/>
    <x v="33"/>
    <x v="5"/>
    <n v="35244"/>
    <x v="3"/>
    <s v="OFF-SU-10000157"/>
    <x v="1"/>
    <x v="10"/>
    <s v="Compact Automatic Electric Letter Opener"/>
    <n v="477.24"/>
    <n v="4"/>
    <n v="0"/>
    <n v="9.5448000000000004"/>
  </r>
  <r>
    <x v="85"/>
    <s v="2020"/>
    <n v="2741"/>
    <x v="295"/>
    <s v="First Class"/>
    <s v="EB-13750"/>
    <x v="2"/>
    <s v="United States"/>
    <x v="33"/>
    <x v="5"/>
    <n v="35244"/>
    <x v="3"/>
    <s v="TEC-AC-10004227"/>
    <x v="2"/>
    <x v="8"/>
    <s v="SanDisk Ultra 16 GB MicroSDHC Class 10 Memory Card"/>
    <n v="25.98"/>
    <n v="2"/>
    <n v="0"/>
    <n v="1.5588"/>
  </r>
  <r>
    <x v="85"/>
    <s v="2020"/>
    <n v="3232"/>
    <x v="296"/>
    <s v="Standard Class"/>
    <s v="ND-18370"/>
    <x v="0"/>
    <s v="United States"/>
    <x v="34"/>
    <x v="3"/>
    <n v="77095"/>
    <x v="2"/>
    <s v="OFF-BI-10000632"/>
    <x v="1"/>
    <x v="1"/>
    <s v="Satellite Sectional Post Binders"/>
    <n v="26.045999999999999"/>
    <n v="3"/>
    <n v="0.8"/>
    <n v="-44.278199999999998"/>
  </r>
  <r>
    <x v="85"/>
    <s v="2020"/>
    <n v="3233"/>
    <x v="296"/>
    <s v="Standard Class"/>
    <s v="ND-18370"/>
    <x v="0"/>
    <s v="United States"/>
    <x v="34"/>
    <x v="3"/>
    <n v="77095"/>
    <x v="2"/>
    <s v="OFF-BI-10001107"/>
    <x v="1"/>
    <x v="1"/>
    <s v="GBC White Gloss Covers, Plain Front"/>
    <n v="2.8959999999999999"/>
    <n v="1"/>
    <n v="0.8"/>
    <n v="-4.7784000000000004"/>
  </r>
  <r>
    <x v="85"/>
    <s v="2020"/>
    <n v="3234"/>
    <x v="296"/>
    <s v="Standard Class"/>
    <s v="ND-18370"/>
    <x v="0"/>
    <s v="United States"/>
    <x v="34"/>
    <x v="3"/>
    <n v="77095"/>
    <x v="2"/>
    <s v="OFF-ST-10002301"/>
    <x v="1"/>
    <x v="2"/>
    <s v="Tennsco Commercial Shelving"/>
    <n v="32.543999999999997"/>
    <n v="2"/>
    <n v="0.2"/>
    <n v="-7.7291999999999996"/>
  </r>
  <r>
    <x v="85"/>
    <s v="2020"/>
    <n v="7723"/>
    <x v="297"/>
    <s v="Standard Class"/>
    <s v="JO-15550"/>
    <x v="1"/>
    <s v="United States"/>
    <x v="7"/>
    <x v="1"/>
    <n v="94109"/>
    <x v="1"/>
    <s v="OFF-AP-10000027"/>
    <x v="1"/>
    <x v="5"/>
    <s v="Hoover Commercial SteamVac"/>
    <n v="40.74"/>
    <n v="3"/>
    <n v="0"/>
    <n v="12.222"/>
  </r>
  <r>
    <x v="86"/>
    <s v="2020"/>
    <n v="3011"/>
    <x v="298"/>
    <s v="Standard Class"/>
    <s v="SR-20425"/>
    <x v="1"/>
    <s v="United States"/>
    <x v="60"/>
    <x v="12"/>
    <n v="80027"/>
    <x v="1"/>
    <s v="OFF-BI-10000773"/>
    <x v="1"/>
    <x v="1"/>
    <s v="Insertable Tab Post Binder Dividers"/>
    <n v="12.03"/>
    <n v="5"/>
    <n v="0.7"/>
    <n v="-9.2230000000000008"/>
  </r>
  <r>
    <x v="86"/>
    <s v="2020"/>
    <n v="3012"/>
    <x v="298"/>
    <s v="Standard Class"/>
    <s v="SR-20425"/>
    <x v="1"/>
    <s v="United States"/>
    <x v="60"/>
    <x v="12"/>
    <n v="80027"/>
    <x v="1"/>
    <s v="TEC-MA-10000822"/>
    <x v="2"/>
    <x v="6"/>
    <s v="Lexmark MX611dhe Monochrome Laser Printer"/>
    <n v="2549.9850000000001"/>
    <n v="5"/>
    <n v="0.7"/>
    <n v="-3399.98"/>
  </r>
  <r>
    <x v="86"/>
    <s v="2020"/>
    <n v="3013"/>
    <x v="298"/>
    <s v="Standard Class"/>
    <s v="SR-20425"/>
    <x v="1"/>
    <s v="United States"/>
    <x v="60"/>
    <x v="12"/>
    <n v="80027"/>
    <x v="1"/>
    <s v="OFF-BI-10001543"/>
    <x v="1"/>
    <x v="1"/>
    <s v="GBC VeloBinder Manual Binding System"/>
    <n v="21.594000000000001"/>
    <n v="2"/>
    <n v="0.7"/>
    <n v="-15.835599999999999"/>
  </r>
  <r>
    <x v="86"/>
    <s v="2020"/>
    <n v="3014"/>
    <x v="298"/>
    <s v="Standard Class"/>
    <s v="SR-20425"/>
    <x v="1"/>
    <s v="United States"/>
    <x v="60"/>
    <x v="12"/>
    <n v="80027"/>
    <x v="1"/>
    <s v="OFF-BI-10003355"/>
    <x v="1"/>
    <x v="1"/>
    <s v="Cardinal Holdit Business Card Pockets"/>
    <n v="8.9640000000000004"/>
    <n v="6"/>
    <n v="0.7"/>
    <n v="-6.5735999999999999"/>
  </r>
  <r>
    <x v="86"/>
    <s v="2020"/>
    <n v="3015"/>
    <x v="298"/>
    <s v="Standard Class"/>
    <s v="SR-20425"/>
    <x v="1"/>
    <s v="United States"/>
    <x v="60"/>
    <x v="12"/>
    <n v="80027"/>
    <x v="1"/>
    <s v="OFF-PA-10002005"/>
    <x v="1"/>
    <x v="9"/>
    <s v="Xerox 225"/>
    <n v="20.736000000000001"/>
    <n v="4"/>
    <n v="0.2"/>
    <n v="7.2576000000000001"/>
  </r>
  <r>
    <x v="86"/>
    <s v="2020"/>
    <n v="3252"/>
    <x v="299"/>
    <s v="First Class"/>
    <s v="BG-11740"/>
    <x v="0"/>
    <s v="United States"/>
    <x v="13"/>
    <x v="9"/>
    <n v="19120"/>
    <x v="0"/>
    <s v="FUR-FU-10001473"/>
    <x v="0"/>
    <x v="0"/>
    <s v="Eldon Executive Woodline II Desk Accessories, Mahogany"/>
    <n v="60.311999999999998"/>
    <n v="3"/>
    <n v="0.2"/>
    <n v="5.2773000000000003"/>
  </r>
  <r>
    <x v="86"/>
    <s v="2020"/>
    <n v="6858"/>
    <x v="300"/>
    <s v="Standard Class"/>
    <s v="PS-18760"/>
    <x v="0"/>
    <s v="United States"/>
    <x v="1"/>
    <x v="1"/>
    <n v="90008"/>
    <x v="1"/>
    <s v="OFF-PA-10004911"/>
    <x v="1"/>
    <x v="9"/>
    <s v="Rediform S.O.S. 1-Up Phone Message Bk, 4-1/4x3-1/16 Bk, 1 Form/Pg, 40 Messages/Bk, 3/Pk"/>
    <n v="28.14"/>
    <n v="3"/>
    <n v="0"/>
    <n v="13.507199999999999"/>
  </r>
  <r>
    <x v="86"/>
    <s v="2020"/>
    <n v="6859"/>
    <x v="300"/>
    <s v="Standard Class"/>
    <s v="PS-18760"/>
    <x v="0"/>
    <s v="United States"/>
    <x v="1"/>
    <x v="1"/>
    <n v="90008"/>
    <x v="1"/>
    <s v="OFF-LA-10001404"/>
    <x v="1"/>
    <x v="15"/>
    <s v="Avery 517"/>
    <n v="7.38"/>
    <n v="2"/>
    <n v="0"/>
    <n v="3.4685999999999999"/>
  </r>
  <r>
    <x v="86"/>
    <s v="2020"/>
    <n v="6860"/>
    <x v="300"/>
    <s v="Standard Class"/>
    <s v="PS-18760"/>
    <x v="0"/>
    <s v="United States"/>
    <x v="1"/>
    <x v="1"/>
    <n v="90008"/>
    <x v="1"/>
    <s v="OFF-FA-10001561"/>
    <x v="1"/>
    <x v="11"/>
    <s v="Stockwell Push Pins"/>
    <n v="10.9"/>
    <n v="5"/>
    <n v="0"/>
    <n v="3.597"/>
  </r>
  <r>
    <x v="86"/>
    <s v="2020"/>
    <n v="6861"/>
    <x v="300"/>
    <s v="Standard Class"/>
    <s v="PS-18760"/>
    <x v="0"/>
    <s v="United States"/>
    <x v="1"/>
    <x v="1"/>
    <n v="90008"/>
    <x v="1"/>
    <s v="TEC-AC-10001383"/>
    <x v="2"/>
    <x v="8"/>
    <s v="Logitech Wireless Touch Keyboard K400"/>
    <n v="274.89"/>
    <n v="11"/>
    <n v="0"/>
    <n v="46.731299999999997"/>
  </r>
  <r>
    <x v="86"/>
    <s v="2020"/>
    <n v="6862"/>
    <x v="300"/>
    <s v="Standard Class"/>
    <s v="PS-18760"/>
    <x v="0"/>
    <s v="United States"/>
    <x v="1"/>
    <x v="1"/>
    <n v="90008"/>
    <x v="1"/>
    <s v="OFF-LA-10003190"/>
    <x v="1"/>
    <x v="15"/>
    <s v="Avery 474"/>
    <n v="23.04"/>
    <n v="8"/>
    <n v="0"/>
    <n v="11.2896"/>
  </r>
  <r>
    <x v="86"/>
    <s v="2020"/>
    <n v="6863"/>
    <x v="300"/>
    <s v="Standard Class"/>
    <s v="PS-18760"/>
    <x v="0"/>
    <s v="United States"/>
    <x v="1"/>
    <x v="1"/>
    <n v="90008"/>
    <x v="1"/>
    <s v="FUR-CH-10003774"/>
    <x v="0"/>
    <x v="3"/>
    <s v="Global Wood Trimmed Manager's Task Chair, Khaki"/>
    <n v="218.352"/>
    <n v="3"/>
    <n v="0.2"/>
    <n v="-19.105799999999999"/>
  </r>
  <r>
    <x v="86"/>
    <s v="2020"/>
    <n v="9588"/>
    <x v="301"/>
    <s v="Standard Class"/>
    <s v="BM-11575"/>
    <x v="2"/>
    <s v="United States"/>
    <x v="27"/>
    <x v="19"/>
    <n v="60653"/>
    <x v="2"/>
    <s v="OFF-ST-10001418"/>
    <x v="1"/>
    <x v="2"/>
    <s v="Carina Media Storage Towers in Natural &amp; Black"/>
    <n v="195.136"/>
    <n v="4"/>
    <n v="0.2"/>
    <n v="-43.9056"/>
  </r>
  <r>
    <x v="87"/>
    <s v="2020"/>
    <n v="2239"/>
    <x v="302"/>
    <s v="Standard Class"/>
    <s v="SJ-20125"/>
    <x v="1"/>
    <s v="United States"/>
    <x v="27"/>
    <x v="19"/>
    <n v="60610"/>
    <x v="2"/>
    <s v="FUR-FU-10004597"/>
    <x v="0"/>
    <x v="0"/>
    <s v="Eldon Cleatmat Chair Mats for Medium Pile Carpets"/>
    <n v="44.4"/>
    <n v="2"/>
    <n v="0.6"/>
    <n v="-52.17"/>
  </r>
  <r>
    <x v="87"/>
    <s v="2020"/>
    <n v="6154"/>
    <x v="303"/>
    <s v="First Class"/>
    <s v="CV-12805"/>
    <x v="2"/>
    <s v="United States"/>
    <x v="13"/>
    <x v="9"/>
    <n v="19120"/>
    <x v="0"/>
    <s v="FUR-FU-10001876"/>
    <x v="0"/>
    <x v="0"/>
    <s v="Computer Room Manger, 14&quot;"/>
    <n v="51.968000000000004"/>
    <n v="2"/>
    <n v="0.2"/>
    <n v="10.393599999999999"/>
  </r>
  <r>
    <x v="87"/>
    <s v="2020"/>
    <n v="6155"/>
    <x v="303"/>
    <s v="First Class"/>
    <s v="CV-12805"/>
    <x v="2"/>
    <s v="United States"/>
    <x v="13"/>
    <x v="9"/>
    <n v="19120"/>
    <x v="0"/>
    <s v="OFF-ST-10002370"/>
    <x v="1"/>
    <x v="2"/>
    <s v="Sortfiler Multipurpose Personal File Organizer, Black"/>
    <n v="51.335999999999999"/>
    <n v="3"/>
    <n v="0.2"/>
    <n v="5.7752999999999997"/>
  </r>
  <r>
    <x v="87"/>
    <s v="2020"/>
    <n v="6156"/>
    <x v="303"/>
    <s v="First Class"/>
    <s v="CV-12805"/>
    <x v="2"/>
    <s v="United States"/>
    <x v="13"/>
    <x v="9"/>
    <n v="19120"/>
    <x v="0"/>
    <s v="OFF-ST-10000142"/>
    <x v="1"/>
    <x v="2"/>
    <s v="Deluxe Rollaway Locking File with Drawer"/>
    <n v="332.70400000000001"/>
    <n v="1"/>
    <n v="0.2"/>
    <n v="33.270400000000002"/>
  </r>
  <r>
    <x v="87"/>
    <s v="2020"/>
    <n v="6157"/>
    <x v="303"/>
    <s v="First Class"/>
    <s v="CV-12805"/>
    <x v="2"/>
    <s v="United States"/>
    <x v="13"/>
    <x v="9"/>
    <n v="19120"/>
    <x v="0"/>
    <s v="FUR-FU-10004671"/>
    <x v="0"/>
    <x v="0"/>
    <s v="Executive Impressions 12&quot; Wall Clock"/>
    <n v="42.408000000000001"/>
    <n v="3"/>
    <n v="0.2"/>
    <n v="9.5418000000000003"/>
  </r>
  <r>
    <x v="87"/>
    <s v="2020"/>
    <n v="6766"/>
    <x v="304"/>
    <s v="Standard Class"/>
    <s v="SJ-20215"/>
    <x v="0"/>
    <s v="United States"/>
    <x v="27"/>
    <x v="19"/>
    <n v="60653"/>
    <x v="2"/>
    <s v="FUR-CH-10002602"/>
    <x v="0"/>
    <x v="3"/>
    <s v="DMI Arturo Collection Mission-style Design Wood Chair"/>
    <n v="317.05799999999999"/>
    <n v="3"/>
    <n v="0.3"/>
    <n v="-18.117599999999999"/>
  </r>
  <r>
    <x v="87"/>
    <s v="2020"/>
    <n v="6767"/>
    <x v="304"/>
    <s v="Standard Class"/>
    <s v="SJ-20215"/>
    <x v="0"/>
    <s v="United States"/>
    <x v="27"/>
    <x v="19"/>
    <n v="60653"/>
    <x v="2"/>
    <s v="OFF-AR-10001683"/>
    <x v="1"/>
    <x v="4"/>
    <s v="Lumber Crayons"/>
    <n v="15.76"/>
    <n v="2"/>
    <n v="0.2"/>
    <n v="3.5459999999999998"/>
  </r>
  <r>
    <x v="87"/>
    <s v="2020"/>
    <n v="6768"/>
    <x v="304"/>
    <s v="Standard Class"/>
    <s v="SJ-20215"/>
    <x v="0"/>
    <s v="United States"/>
    <x v="27"/>
    <x v="19"/>
    <n v="60653"/>
    <x v="2"/>
    <s v="FUR-FU-10002456"/>
    <x v="0"/>
    <x v="0"/>
    <s v="Master Caster Door Stop, Large Neon Orange"/>
    <n v="14.56"/>
    <n v="5"/>
    <n v="0.6"/>
    <n v="-6.1879999999999997"/>
  </r>
  <r>
    <x v="87"/>
    <s v="2020"/>
    <n v="7595"/>
    <x v="305"/>
    <s v="Standard Class"/>
    <s v="CV-12295"/>
    <x v="0"/>
    <s v="United States"/>
    <x v="9"/>
    <x v="6"/>
    <n v="48234"/>
    <x v="2"/>
    <s v="OFF-BI-10001989"/>
    <x v="1"/>
    <x v="1"/>
    <s v="Premium Transparent Presentation Covers by GBC"/>
    <n v="146.86000000000001"/>
    <n v="7"/>
    <n v="0"/>
    <n v="70.492800000000003"/>
  </r>
  <r>
    <x v="87"/>
    <s v="2020"/>
    <n v="7596"/>
    <x v="305"/>
    <s v="Standard Class"/>
    <s v="CV-12295"/>
    <x v="0"/>
    <s v="United States"/>
    <x v="9"/>
    <x v="6"/>
    <n v="48234"/>
    <x v="2"/>
    <s v="OFF-BI-10001036"/>
    <x v="1"/>
    <x v="1"/>
    <s v="Cardinal EasyOpen D-Ring Binders"/>
    <n v="36.56"/>
    <n v="4"/>
    <n v="0"/>
    <n v="18.28"/>
  </r>
  <r>
    <x v="87"/>
    <s v="2020"/>
    <n v="9877"/>
    <x v="306"/>
    <s v="First Class"/>
    <s v="BE-11455"/>
    <x v="1"/>
    <s v="United States"/>
    <x v="115"/>
    <x v="0"/>
    <n v="44105"/>
    <x v="0"/>
    <s v="OFF-ST-10000078"/>
    <x v="1"/>
    <x v="2"/>
    <s v="Tennsco 6- and 18-Compartment Lockers"/>
    <n v="848.54399999999998"/>
    <n v="4"/>
    <n v="0.2"/>
    <n v="-21.2136"/>
  </r>
  <r>
    <x v="87"/>
    <s v="2020"/>
    <n v="9878"/>
    <x v="306"/>
    <s v="First Class"/>
    <s v="BE-11455"/>
    <x v="1"/>
    <s v="United States"/>
    <x v="115"/>
    <x v="0"/>
    <n v="44105"/>
    <x v="0"/>
    <s v="OFF-BI-10000174"/>
    <x v="1"/>
    <x v="1"/>
    <s v="Wilson Jones Clip &amp; Carry Folder Binder Tool for Ring Binders, Clear"/>
    <n v="8.6999999999999993"/>
    <n v="5"/>
    <n v="0.7"/>
    <n v="-6.38"/>
  </r>
  <r>
    <x v="87"/>
    <s v="2020"/>
    <n v="9879"/>
    <x v="306"/>
    <s v="First Class"/>
    <s v="BE-11455"/>
    <x v="1"/>
    <s v="United States"/>
    <x v="115"/>
    <x v="0"/>
    <n v="44105"/>
    <x v="0"/>
    <s v="TEC-PH-10004080"/>
    <x v="2"/>
    <x v="14"/>
    <s v="Avaya 5410 Digital phone"/>
    <n v="122.38200000000001"/>
    <n v="3"/>
    <n v="0.4"/>
    <n v="-24.476400000000002"/>
  </r>
  <r>
    <x v="88"/>
    <s v="2020"/>
    <n v="177"/>
    <x v="307"/>
    <s v="Second Class"/>
    <s v="SJ-20500"/>
    <x v="0"/>
    <s v="United States"/>
    <x v="34"/>
    <x v="3"/>
    <n v="77036"/>
    <x v="2"/>
    <s v="OFF-AP-10002684"/>
    <x v="1"/>
    <x v="5"/>
    <s v="Acco 7-Outlet Masterpiece Power Center, Wihtout Fax/Phone Line Protection"/>
    <n v="97.263999999999996"/>
    <n v="4"/>
    <n v="0.8"/>
    <n v="-243.16"/>
  </r>
  <r>
    <x v="88"/>
    <s v="2020"/>
    <n v="1103"/>
    <x v="308"/>
    <s v="Standard Class"/>
    <s v="RP-19390"/>
    <x v="0"/>
    <s v="United States"/>
    <x v="34"/>
    <x v="3"/>
    <n v="77041"/>
    <x v="2"/>
    <s v="OFF-BI-10004140"/>
    <x v="1"/>
    <x v="1"/>
    <s v="Avery Non-Stick Binders"/>
    <n v="2.694"/>
    <n v="3"/>
    <n v="0.8"/>
    <n v="-4.7145000000000001"/>
  </r>
  <r>
    <x v="88"/>
    <s v="2020"/>
    <n v="1104"/>
    <x v="308"/>
    <s v="Standard Class"/>
    <s v="RP-19390"/>
    <x v="0"/>
    <s v="United States"/>
    <x v="34"/>
    <x v="3"/>
    <n v="77041"/>
    <x v="2"/>
    <s v="OFF-BI-10002049"/>
    <x v="1"/>
    <x v="1"/>
    <s v="UniKeep View Case Binders"/>
    <n v="2.9340000000000002"/>
    <n v="3"/>
    <n v="0.8"/>
    <n v="-4.9878"/>
  </r>
  <r>
    <x v="88"/>
    <s v="2020"/>
    <n v="3713"/>
    <x v="309"/>
    <s v="First Class"/>
    <s v="JW-15955"/>
    <x v="0"/>
    <s v="United States"/>
    <x v="12"/>
    <x v="8"/>
    <n v="98103"/>
    <x v="1"/>
    <s v="TEC-AC-10000521"/>
    <x v="2"/>
    <x v="8"/>
    <s v="Verbatim Slim CD and DVD Storage Cases, 50/Pack"/>
    <n v="11.54"/>
    <n v="1"/>
    <n v="0"/>
    <n v="3.4620000000000002"/>
  </r>
  <r>
    <x v="88"/>
    <s v="2020"/>
    <n v="3714"/>
    <x v="309"/>
    <s v="First Class"/>
    <s v="JW-15955"/>
    <x v="0"/>
    <s v="United States"/>
    <x v="12"/>
    <x v="8"/>
    <n v="98103"/>
    <x v="1"/>
    <s v="FUR-FU-10004622"/>
    <x v="0"/>
    <x v="0"/>
    <s v="Eldon Advantage Foldable Chair Mats for Low Pile Carpets"/>
    <n v="162.6"/>
    <n v="3"/>
    <n v="0"/>
    <n v="34.146000000000001"/>
  </r>
  <r>
    <x v="88"/>
    <s v="2020"/>
    <n v="7184"/>
    <x v="310"/>
    <s v="First Class"/>
    <s v="JM-15250"/>
    <x v="0"/>
    <s v="United States"/>
    <x v="51"/>
    <x v="26"/>
    <n v="21215"/>
    <x v="0"/>
    <s v="FUR-CH-10004218"/>
    <x v="0"/>
    <x v="3"/>
    <s v="Global Fabric Manager's Chair, Dark Gray"/>
    <n v="908.82"/>
    <n v="9"/>
    <n v="0"/>
    <n v="227.20500000000001"/>
  </r>
  <r>
    <x v="88"/>
    <s v="2020"/>
    <n v="7567"/>
    <x v="311"/>
    <s v="First Class"/>
    <s v="KN-16390"/>
    <x v="2"/>
    <s v="United States"/>
    <x v="34"/>
    <x v="3"/>
    <n v="77070"/>
    <x v="2"/>
    <s v="TEC-AC-10001998"/>
    <x v="2"/>
    <x v="8"/>
    <s v="Logitech LS21 Speaker System - PC Multimedia - 2.1-CH - Wired"/>
    <n v="47.975999999999999"/>
    <n v="3"/>
    <n v="0.2"/>
    <n v="8.3957999999999995"/>
  </r>
  <r>
    <x v="88"/>
    <s v="2020"/>
    <n v="7568"/>
    <x v="311"/>
    <s v="First Class"/>
    <s v="KN-16390"/>
    <x v="2"/>
    <s v="United States"/>
    <x v="34"/>
    <x v="3"/>
    <n v="77070"/>
    <x v="2"/>
    <s v="OFF-PA-10001534"/>
    <x v="1"/>
    <x v="9"/>
    <s v="Xerox 230"/>
    <n v="20.736000000000001"/>
    <n v="4"/>
    <n v="0.2"/>
    <n v="7.2576000000000001"/>
  </r>
  <r>
    <x v="89"/>
    <s v="2020"/>
    <n v="805"/>
    <x v="312"/>
    <s v="First Class"/>
    <s v="GM-14440"/>
    <x v="0"/>
    <s v="United States"/>
    <x v="7"/>
    <x v="1"/>
    <n v="94122"/>
    <x v="1"/>
    <s v="FUR-FU-10000794"/>
    <x v="0"/>
    <x v="0"/>
    <s v="Eldon Stackable Tray, Side-Load, Legal, Smoke"/>
    <n v="18.28"/>
    <n v="2"/>
    <n v="0"/>
    <n v="6.2152000000000003"/>
  </r>
  <r>
    <x v="89"/>
    <s v="2020"/>
    <n v="3027"/>
    <x v="313"/>
    <s v="Standard Class"/>
    <s v="MO-17800"/>
    <x v="1"/>
    <s v="United States"/>
    <x v="13"/>
    <x v="9"/>
    <n v="19140"/>
    <x v="0"/>
    <s v="FUR-FU-10001488"/>
    <x v="0"/>
    <x v="0"/>
    <s v="Tenex 46&quot; x 60&quot; Computer Anti-Static Chairmat, Rectangular Shaped"/>
    <n v="254.352"/>
    <n v="3"/>
    <n v="0.2"/>
    <n v="0"/>
  </r>
  <r>
    <x v="89"/>
    <s v="2020"/>
    <n v="8280"/>
    <x v="314"/>
    <s v="Standard Class"/>
    <s v="BD-11725"/>
    <x v="0"/>
    <s v="United States"/>
    <x v="35"/>
    <x v="22"/>
    <n v="31907"/>
    <x v="3"/>
    <s v="OFF-ST-10003716"/>
    <x v="1"/>
    <x v="2"/>
    <s v="Tennsco Double-Tier Lockers"/>
    <n v="675.06"/>
    <n v="3"/>
    <n v="0"/>
    <n v="87.757800000000003"/>
  </r>
  <r>
    <x v="90"/>
    <s v="2020"/>
    <n v="2600"/>
    <x v="315"/>
    <s v="Standard Class"/>
    <s v="SK-19990"/>
    <x v="0"/>
    <s v="United States"/>
    <x v="25"/>
    <x v="17"/>
    <n v="10024"/>
    <x v="0"/>
    <s v="OFF-AP-10000026"/>
    <x v="1"/>
    <x v="5"/>
    <s v="Tripp Lite Isotel 6 Outlet Surge Protector with Fax/Modem Protection"/>
    <n v="121.94"/>
    <n v="2"/>
    <n v="0"/>
    <n v="35.3626"/>
  </r>
  <r>
    <x v="90"/>
    <s v="2020"/>
    <n v="2601"/>
    <x v="315"/>
    <s v="Standard Class"/>
    <s v="SK-19990"/>
    <x v="0"/>
    <s v="United States"/>
    <x v="25"/>
    <x v="17"/>
    <n v="10024"/>
    <x v="0"/>
    <s v="OFF-SU-10002573"/>
    <x v="1"/>
    <x v="10"/>
    <s v="Acme 10&quot; Easy Grip Assistive Scissors"/>
    <n v="122.71"/>
    <n v="7"/>
    <n v="0"/>
    <n v="36.813000000000002"/>
  </r>
  <r>
    <x v="90"/>
    <s v="2020"/>
    <n v="3867"/>
    <x v="316"/>
    <s v="Second Class"/>
    <s v="SC-20305"/>
    <x v="0"/>
    <s v="United States"/>
    <x v="116"/>
    <x v="14"/>
    <n v="46226"/>
    <x v="2"/>
    <s v="TEC-AC-10003590"/>
    <x v="2"/>
    <x v="8"/>
    <s v="TRENDnet 56K USB 2.0 Phone, Internet and Fax Modem"/>
    <n v="155.34"/>
    <n v="6"/>
    <n v="0"/>
    <n v="55.922400000000003"/>
  </r>
  <r>
    <x v="90"/>
    <s v="2020"/>
    <n v="6033"/>
    <x v="317"/>
    <s v="First Class"/>
    <s v="TD-20995"/>
    <x v="0"/>
    <s v="United States"/>
    <x v="25"/>
    <x v="17"/>
    <n v="10011"/>
    <x v="0"/>
    <s v="OFF-SU-10001218"/>
    <x v="1"/>
    <x v="10"/>
    <s v="Fiskars Softgrip Scissors"/>
    <n v="54.9"/>
    <n v="5"/>
    <n v="0"/>
    <n v="15.372"/>
  </r>
  <r>
    <x v="90"/>
    <s v="2020"/>
    <n v="6596"/>
    <x v="318"/>
    <s v="First Class"/>
    <s v="GG-14650"/>
    <x v="2"/>
    <s v="United States"/>
    <x v="35"/>
    <x v="0"/>
    <n v="43229"/>
    <x v="0"/>
    <s v="OFF-BI-10000285"/>
    <x v="1"/>
    <x v="1"/>
    <s v="XtraLife ClearVue Slant-D Ring Binders by Cardinal"/>
    <n v="11.76"/>
    <n v="5"/>
    <n v="0.7"/>
    <n v="-7.84"/>
  </r>
  <r>
    <x v="90"/>
    <s v="2020"/>
    <n v="6597"/>
    <x v="318"/>
    <s v="First Class"/>
    <s v="GG-14650"/>
    <x v="2"/>
    <s v="United States"/>
    <x v="35"/>
    <x v="0"/>
    <n v="43229"/>
    <x v="0"/>
    <s v="OFF-PA-10001804"/>
    <x v="1"/>
    <x v="9"/>
    <s v="Xerox 195"/>
    <n v="5.3440000000000003"/>
    <n v="1"/>
    <n v="0.2"/>
    <n v="1.8704000000000001"/>
  </r>
  <r>
    <x v="90"/>
    <s v="2020"/>
    <n v="7241"/>
    <x v="319"/>
    <s v="Second Class"/>
    <s v="JF-15355"/>
    <x v="0"/>
    <s v="United States"/>
    <x v="107"/>
    <x v="1"/>
    <n v="91104"/>
    <x v="1"/>
    <s v="FUR-FU-10002445"/>
    <x v="0"/>
    <x v="0"/>
    <s v="DAX Two-Tone Rosewood/Black Document Frame, Desktop, 5 x 7"/>
    <n v="66.36"/>
    <n v="7"/>
    <n v="0"/>
    <n v="26.544"/>
  </r>
  <r>
    <x v="90"/>
    <s v="2020"/>
    <n v="7242"/>
    <x v="319"/>
    <s v="Second Class"/>
    <s v="JF-15355"/>
    <x v="0"/>
    <s v="United States"/>
    <x v="107"/>
    <x v="1"/>
    <n v="91104"/>
    <x v="1"/>
    <s v="OFF-BI-10003638"/>
    <x v="1"/>
    <x v="1"/>
    <s v="GBC Durable Plastic Covers"/>
    <n v="92.88"/>
    <n v="6"/>
    <n v="0.2"/>
    <n v="30.186"/>
  </r>
  <r>
    <x v="90"/>
    <s v="2020"/>
    <n v="7243"/>
    <x v="319"/>
    <s v="Second Class"/>
    <s v="JF-15355"/>
    <x v="0"/>
    <s v="United States"/>
    <x v="107"/>
    <x v="1"/>
    <n v="91104"/>
    <x v="1"/>
    <s v="FUR-FU-10004864"/>
    <x v="0"/>
    <x v="0"/>
    <s v="Eldon 500 Class Desk Accessories"/>
    <n v="24.14"/>
    <n v="2"/>
    <n v="0"/>
    <n v="7.9661999999999997"/>
  </r>
  <r>
    <x v="90"/>
    <s v="2020"/>
    <n v="8470"/>
    <x v="320"/>
    <s v="Standard Class"/>
    <s v="PN-18775"/>
    <x v="1"/>
    <s v="United States"/>
    <x v="117"/>
    <x v="13"/>
    <n v="37042"/>
    <x v="3"/>
    <s v="FUR-BO-10001972"/>
    <x v="0"/>
    <x v="13"/>
    <s v="O'Sullivan 4-Shelf Bookcase in Odessa Pine"/>
    <n v="387.13600000000002"/>
    <n v="4"/>
    <n v="0.2"/>
    <n v="-14.5176"/>
  </r>
  <r>
    <x v="90"/>
    <s v="2020"/>
    <n v="8471"/>
    <x v="320"/>
    <s v="Standard Class"/>
    <s v="PN-18775"/>
    <x v="1"/>
    <s v="United States"/>
    <x v="117"/>
    <x v="13"/>
    <n v="37042"/>
    <x v="3"/>
    <s v="TEC-AC-10002473"/>
    <x v="2"/>
    <x v="8"/>
    <s v="Maxell 4.7GB DVD-R"/>
    <n v="45.408000000000001"/>
    <n v="2"/>
    <n v="0.2"/>
    <n v="11.919600000000001"/>
  </r>
  <r>
    <x v="90"/>
    <s v="2020"/>
    <n v="8472"/>
    <x v="320"/>
    <s v="Standard Class"/>
    <s v="PN-18775"/>
    <x v="1"/>
    <s v="United States"/>
    <x v="117"/>
    <x v="13"/>
    <n v="37042"/>
    <x v="3"/>
    <s v="FUR-FU-10000193"/>
    <x v="0"/>
    <x v="0"/>
    <s v="Tenex Chairmats For Use with Hard Floors"/>
    <n v="77.951999999999998"/>
    <n v="3"/>
    <n v="0.2"/>
    <n v="-11.6928"/>
  </r>
  <r>
    <x v="90"/>
    <s v="2020"/>
    <n v="8473"/>
    <x v="320"/>
    <s v="Standard Class"/>
    <s v="PN-18775"/>
    <x v="1"/>
    <s v="United States"/>
    <x v="117"/>
    <x v="13"/>
    <n v="37042"/>
    <x v="3"/>
    <s v="OFF-LA-10000081"/>
    <x v="1"/>
    <x v="15"/>
    <s v="Avery 496"/>
    <n v="3"/>
    <n v="1"/>
    <n v="0.2"/>
    <n v="1.05"/>
  </r>
  <r>
    <x v="90"/>
    <s v="2020"/>
    <n v="8592"/>
    <x v="321"/>
    <s v="First Class"/>
    <s v="SO-20335"/>
    <x v="0"/>
    <s v="United States"/>
    <x v="118"/>
    <x v="12"/>
    <n v="80634"/>
    <x v="1"/>
    <s v="OFF-EN-10003134"/>
    <x v="1"/>
    <x v="12"/>
    <s v="Staple envelope"/>
    <n v="18.687999999999999"/>
    <n v="2"/>
    <n v="0.2"/>
    <n v="7.008"/>
  </r>
  <r>
    <x v="90"/>
    <s v="2020"/>
    <n v="8593"/>
    <x v="321"/>
    <s v="First Class"/>
    <s v="SO-20335"/>
    <x v="0"/>
    <s v="United States"/>
    <x v="118"/>
    <x v="12"/>
    <n v="80634"/>
    <x v="1"/>
    <s v="FUR-FU-10001025"/>
    <x v="0"/>
    <x v="0"/>
    <s v="Eldon Imàge Series Desk Accessories, Clear"/>
    <n v="11.664"/>
    <n v="3"/>
    <n v="0.2"/>
    <n v="3.3534000000000002"/>
  </r>
  <r>
    <x v="91"/>
    <s v="2020"/>
    <n v="1685"/>
    <x v="322"/>
    <s v="First Class"/>
    <s v="DK-12835"/>
    <x v="2"/>
    <s v="United States"/>
    <x v="13"/>
    <x v="9"/>
    <n v="19143"/>
    <x v="0"/>
    <s v="OFF-AP-10002495"/>
    <x v="1"/>
    <x v="5"/>
    <s v="Acco Smartsocket Table Surge Protector, 6 Color-Coded Adapter Outlets"/>
    <n v="99.28"/>
    <n v="2"/>
    <n v="0.2"/>
    <n v="12.41"/>
  </r>
  <r>
    <x v="91"/>
    <s v="2020"/>
    <n v="1686"/>
    <x v="322"/>
    <s v="First Class"/>
    <s v="DK-12835"/>
    <x v="2"/>
    <s v="United States"/>
    <x v="13"/>
    <x v="9"/>
    <n v="19143"/>
    <x v="0"/>
    <s v="OFF-BI-10002813"/>
    <x v="1"/>
    <x v="1"/>
    <s v="Avery Reinforcements for Hole-Punch Pages"/>
    <n v="1.1879999999999999"/>
    <n v="2"/>
    <n v="0.7"/>
    <n v="-0.99"/>
  </r>
  <r>
    <x v="91"/>
    <s v="2020"/>
    <n v="1687"/>
    <x v="322"/>
    <s v="First Class"/>
    <s v="DK-12835"/>
    <x v="2"/>
    <s v="United States"/>
    <x v="13"/>
    <x v="9"/>
    <n v="19143"/>
    <x v="0"/>
    <s v="OFF-BI-10002414"/>
    <x v="1"/>
    <x v="1"/>
    <s v="GBC ProClick Spines for 32-Hole Punch"/>
    <n v="7.5179999999999998"/>
    <n v="2"/>
    <n v="0.7"/>
    <n v="-5.7637999999999998"/>
  </r>
  <r>
    <x v="91"/>
    <s v="2020"/>
    <n v="3656"/>
    <x v="323"/>
    <s v="Standard Class"/>
    <s v="CP-12340"/>
    <x v="2"/>
    <s v="United States"/>
    <x v="4"/>
    <x v="7"/>
    <n v="32216"/>
    <x v="3"/>
    <s v="OFF-ST-10001370"/>
    <x v="1"/>
    <x v="2"/>
    <s v="Sensible Storage WireTech Storage Systems"/>
    <n v="113.568"/>
    <n v="2"/>
    <n v="0.2"/>
    <n v="-21.294"/>
  </r>
  <r>
    <x v="91"/>
    <s v="2020"/>
    <n v="5527"/>
    <x v="324"/>
    <s v="Standard Class"/>
    <s v="MG-17890"/>
    <x v="1"/>
    <s v="United States"/>
    <x v="64"/>
    <x v="1"/>
    <n v="93101"/>
    <x v="1"/>
    <s v="OFF-FA-10002676"/>
    <x v="1"/>
    <x v="11"/>
    <s v="Colored Push Pins"/>
    <n v="1.81"/>
    <n v="1"/>
    <n v="0"/>
    <n v="0.65159999999999996"/>
  </r>
  <r>
    <x v="91"/>
    <s v="2020"/>
    <n v="5978"/>
    <x v="325"/>
    <s v="First Class"/>
    <s v="SV-20935"/>
    <x v="0"/>
    <s v="United States"/>
    <x v="119"/>
    <x v="21"/>
    <n v="85204"/>
    <x v="1"/>
    <s v="TEC-PH-10004614"/>
    <x v="2"/>
    <x v="14"/>
    <s v="AT&amp;T 841000 Phone"/>
    <n v="552"/>
    <n v="10"/>
    <n v="0.2"/>
    <n v="34.5"/>
  </r>
  <r>
    <x v="91"/>
    <s v="2020"/>
    <n v="6024"/>
    <x v="326"/>
    <s v="First Class"/>
    <s v="LS-16945"/>
    <x v="2"/>
    <s v="United States"/>
    <x v="109"/>
    <x v="37"/>
    <n v="2908"/>
    <x v="0"/>
    <s v="TEC-AC-10004855"/>
    <x v="2"/>
    <x v="8"/>
    <s v="V7 USB Numeric Keypad"/>
    <n v="69.98"/>
    <n v="2"/>
    <n v="0"/>
    <n v="4.8986000000000001"/>
  </r>
  <r>
    <x v="91"/>
    <s v="2020"/>
    <n v="8200"/>
    <x v="327"/>
    <s v="Standard Class"/>
    <s v="AF-10870"/>
    <x v="0"/>
    <s v="United States"/>
    <x v="27"/>
    <x v="19"/>
    <n v="60610"/>
    <x v="2"/>
    <s v="OFF-BI-10001628"/>
    <x v="1"/>
    <x v="1"/>
    <s v="Acco Data Flex Cable Posts For Top &amp; Bottom Load Binders, 6&quot; Capacity"/>
    <n v="10.43"/>
    <n v="5"/>
    <n v="0.8"/>
    <n v="-18.252500000000001"/>
  </r>
  <r>
    <x v="91"/>
    <s v="2020"/>
    <n v="8201"/>
    <x v="327"/>
    <s v="Standard Class"/>
    <s v="AF-10870"/>
    <x v="0"/>
    <s v="United States"/>
    <x v="27"/>
    <x v="19"/>
    <n v="60610"/>
    <x v="2"/>
    <s v="OFF-ST-10004123"/>
    <x v="1"/>
    <x v="2"/>
    <s v="Safco Industrial Wire Shelving System"/>
    <n v="72.784000000000006"/>
    <n v="1"/>
    <n v="0.2"/>
    <n v="-18.196000000000002"/>
  </r>
  <r>
    <x v="92"/>
    <s v="2020"/>
    <n v="5075"/>
    <x v="328"/>
    <s v="Second Class"/>
    <s v="MB-18085"/>
    <x v="0"/>
    <s v="United States"/>
    <x v="1"/>
    <x v="1"/>
    <n v="90049"/>
    <x v="1"/>
    <s v="OFF-BI-10002103"/>
    <x v="1"/>
    <x v="1"/>
    <s v="Cardinal Slant-D Ring Binder, Heavy Gauge Vinyl"/>
    <n v="13.904"/>
    <n v="2"/>
    <n v="0.2"/>
    <n v="4.5187999999999997"/>
  </r>
  <r>
    <x v="92"/>
    <s v="2020"/>
    <n v="5108"/>
    <x v="329"/>
    <s v="First Class"/>
    <s v="PN-18775"/>
    <x v="1"/>
    <s v="United States"/>
    <x v="120"/>
    <x v="13"/>
    <n v="37211"/>
    <x v="3"/>
    <s v="OFF-AR-10004078"/>
    <x v="1"/>
    <x v="4"/>
    <s v="Newell 312"/>
    <n v="42.048000000000002"/>
    <n v="9"/>
    <n v="0.2"/>
    <n v="5.2560000000000002"/>
  </r>
  <r>
    <x v="92"/>
    <s v="2020"/>
    <n v="5109"/>
    <x v="329"/>
    <s v="First Class"/>
    <s v="PN-18775"/>
    <x v="1"/>
    <s v="United States"/>
    <x v="120"/>
    <x v="13"/>
    <n v="37211"/>
    <x v="3"/>
    <s v="OFF-AR-10001958"/>
    <x v="1"/>
    <x v="4"/>
    <s v="Stanley Bostitch Contemporary Electric Pencil Sharpeners"/>
    <n v="67.92"/>
    <n v="5"/>
    <n v="0.2"/>
    <n v="6.7919999999999998"/>
  </r>
  <r>
    <x v="92"/>
    <s v="2020"/>
    <n v="5434"/>
    <x v="330"/>
    <s v="Standard Class"/>
    <s v="LH-16750"/>
    <x v="0"/>
    <s v="United States"/>
    <x v="121"/>
    <x v="21"/>
    <n v="85224"/>
    <x v="1"/>
    <s v="OFF-AR-10000246"/>
    <x v="1"/>
    <x v="4"/>
    <s v="Newell 318"/>
    <n v="8.8960000000000008"/>
    <n v="4"/>
    <n v="0.2"/>
    <n v="0.66720000000000002"/>
  </r>
  <r>
    <x v="92"/>
    <s v="2020"/>
    <n v="6888"/>
    <x v="331"/>
    <s v="Standard Class"/>
    <s v="LL-16840"/>
    <x v="0"/>
    <s v="United States"/>
    <x v="1"/>
    <x v="1"/>
    <n v="90032"/>
    <x v="1"/>
    <s v="OFF-PA-10004675"/>
    <x v="1"/>
    <x v="9"/>
    <s v="Telephone Message Books with Fax/Mobile Section, 5 1/2&quot; x 3 3/16&quot;"/>
    <n v="19.05"/>
    <n v="3"/>
    <n v="0"/>
    <n v="8.7629999999999999"/>
  </r>
  <r>
    <x v="92"/>
    <s v="2020"/>
    <n v="6889"/>
    <x v="331"/>
    <s v="Standard Class"/>
    <s v="LL-16840"/>
    <x v="0"/>
    <s v="United States"/>
    <x v="1"/>
    <x v="1"/>
    <n v="90032"/>
    <x v="1"/>
    <s v="OFF-BI-10000666"/>
    <x v="1"/>
    <x v="1"/>
    <s v="Surelock Post Binders"/>
    <n v="73.343999999999994"/>
    <n v="3"/>
    <n v="0.2"/>
    <n v="27.504000000000001"/>
  </r>
  <r>
    <x v="92"/>
    <s v="2020"/>
    <n v="7172"/>
    <x v="332"/>
    <s v="Second Class"/>
    <s v="SG-20605"/>
    <x v="0"/>
    <s v="United States"/>
    <x v="7"/>
    <x v="1"/>
    <n v="94109"/>
    <x v="1"/>
    <s v="TEC-AC-10000158"/>
    <x v="2"/>
    <x v="8"/>
    <s v="Sony 64GB Class 10 Micro SDHC R40 Memory Card"/>
    <n v="107.97"/>
    <n v="3"/>
    <n v="0"/>
    <n v="22.6737"/>
  </r>
  <r>
    <x v="92"/>
    <s v="2020"/>
    <n v="8974"/>
    <x v="333"/>
    <s v="Second Class"/>
    <s v="RL-19615"/>
    <x v="0"/>
    <s v="United States"/>
    <x v="1"/>
    <x v="1"/>
    <n v="90008"/>
    <x v="1"/>
    <s v="FUR-BO-10004709"/>
    <x v="0"/>
    <x v="13"/>
    <s v="Bush Westfield Collection Bookcases, Medium Cherry Finish"/>
    <n v="344.98099999999999"/>
    <n v="7"/>
    <n v="0.15"/>
    <n v="28.4102"/>
  </r>
  <r>
    <x v="93"/>
    <s v="2020"/>
    <n v="1359"/>
    <x v="334"/>
    <s v="First Class"/>
    <s v="LB-16735"/>
    <x v="0"/>
    <s v="United States"/>
    <x v="122"/>
    <x v="3"/>
    <n v="76106"/>
    <x v="2"/>
    <s v="FUR-FU-10000010"/>
    <x v="0"/>
    <x v="0"/>
    <s v="DAX Value U-Channel Document Frames, Easel Back"/>
    <n v="1.988"/>
    <n v="1"/>
    <n v="0.6"/>
    <n v="-1.4413"/>
  </r>
  <r>
    <x v="93"/>
    <s v="2020"/>
    <n v="2961"/>
    <x v="335"/>
    <s v="Standard Class"/>
    <s v="PO-19180"/>
    <x v="1"/>
    <s v="United States"/>
    <x v="12"/>
    <x v="8"/>
    <n v="98115"/>
    <x v="1"/>
    <s v="OFF-PA-10003673"/>
    <x v="1"/>
    <x v="9"/>
    <s v="Strathmore Photo Mount Cards"/>
    <n v="20.34"/>
    <n v="3"/>
    <n v="0"/>
    <n v="9.3564000000000007"/>
  </r>
  <r>
    <x v="93"/>
    <s v="2020"/>
    <n v="2962"/>
    <x v="335"/>
    <s v="Standard Class"/>
    <s v="PO-19180"/>
    <x v="1"/>
    <s v="United States"/>
    <x v="12"/>
    <x v="8"/>
    <n v="98115"/>
    <x v="1"/>
    <s v="OFF-LA-10002034"/>
    <x v="1"/>
    <x v="15"/>
    <s v="Avery 478"/>
    <n v="39.28"/>
    <n v="8"/>
    <n v="0"/>
    <n v="19.247199999999999"/>
  </r>
  <r>
    <x v="94"/>
    <s v="2020"/>
    <n v="3098"/>
    <x v="336"/>
    <s v="Standard Class"/>
    <s v="CV-12805"/>
    <x v="2"/>
    <s v="United States"/>
    <x v="122"/>
    <x v="3"/>
    <n v="76106"/>
    <x v="2"/>
    <s v="OFF-LA-10001158"/>
    <x v="1"/>
    <x v="15"/>
    <s v="Avery Address/Shipping Labels for Typewriters, 4&quot; x 2&quot;"/>
    <n v="33.119999999999997"/>
    <n v="4"/>
    <n v="0.2"/>
    <n v="11.592000000000001"/>
  </r>
  <r>
    <x v="94"/>
    <s v="2020"/>
    <n v="3099"/>
    <x v="336"/>
    <s v="Standard Class"/>
    <s v="CV-12805"/>
    <x v="2"/>
    <s v="United States"/>
    <x v="122"/>
    <x v="3"/>
    <n v="76106"/>
    <x v="2"/>
    <s v="FUR-BO-10002268"/>
    <x v="0"/>
    <x v="13"/>
    <s v="Sauder Barrister Bookcases"/>
    <n v="220.26560000000001"/>
    <n v="4"/>
    <n v="0.32"/>
    <n v="-42.1096"/>
  </r>
  <r>
    <x v="94"/>
    <s v="2020"/>
    <n v="4637"/>
    <x v="337"/>
    <s v="First Class"/>
    <s v="AP-10915"/>
    <x v="0"/>
    <s v="United States"/>
    <x v="1"/>
    <x v="1"/>
    <n v="90045"/>
    <x v="1"/>
    <s v="OFF-AR-10003373"/>
    <x v="1"/>
    <x v="4"/>
    <s v="Boston School Pro Electric Pencil Sharpener, 1670"/>
    <n v="123.92"/>
    <n v="4"/>
    <n v="0"/>
    <n v="33.458399999999997"/>
  </r>
  <r>
    <x v="94"/>
    <s v="2020"/>
    <n v="4638"/>
    <x v="337"/>
    <s v="First Class"/>
    <s v="AP-10915"/>
    <x v="0"/>
    <s v="United States"/>
    <x v="1"/>
    <x v="1"/>
    <n v="90045"/>
    <x v="1"/>
    <s v="OFF-AR-10000390"/>
    <x v="1"/>
    <x v="4"/>
    <s v="Newell Chalk Holder"/>
    <n v="12.39"/>
    <n v="3"/>
    <n v="0"/>
    <n v="5.6993999999999998"/>
  </r>
  <r>
    <x v="94"/>
    <s v="2020"/>
    <n v="4639"/>
    <x v="337"/>
    <s v="First Class"/>
    <s v="AP-10915"/>
    <x v="0"/>
    <s v="United States"/>
    <x v="1"/>
    <x v="1"/>
    <n v="90045"/>
    <x v="1"/>
    <s v="OFF-AR-10001725"/>
    <x v="1"/>
    <x v="4"/>
    <s v="Boston Home &amp; Office Model 2000 Electric Pencil Sharpeners"/>
    <n v="47.3"/>
    <n v="2"/>
    <n v="0"/>
    <n v="12.298"/>
  </r>
  <r>
    <x v="94"/>
    <s v="2020"/>
    <n v="8638"/>
    <x v="338"/>
    <s v="Standard Class"/>
    <s v="HM-14980"/>
    <x v="0"/>
    <s v="United States"/>
    <x v="12"/>
    <x v="8"/>
    <n v="98105"/>
    <x v="1"/>
    <s v="FUR-FU-10000397"/>
    <x v="0"/>
    <x v="0"/>
    <s v="Luxo Economy Swing Arm Lamp"/>
    <n v="139.58000000000001"/>
    <n v="7"/>
    <n v="0"/>
    <n v="39.0824"/>
  </r>
  <r>
    <x v="95"/>
    <s v="2020"/>
    <n v="5455"/>
    <x v="339"/>
    <s v="Standard Class"/>
    <s v="MC-17605"/>
    <x v="2"/>
    <s v="United States"/>
    <x v="13"/>
    <x v="9"/>
    <n v="19143"/>
    <x v="0"/>
    <s v="OFF-ST-10001325"/>
    <x v="1"/>
    <x v="2"/>
    <s v="Sterilite Officeware Hinged File Box"/>
    <n v="8.3840000000000003"/>
    <n v="1"/>
    <n v="0.2"/>
    <n v="0.73360000000000003"/>
  </r>
  <r>
    <x v="95"/>
    <s v="2020"/>
    <n v="5456"/>
    <x v="339"/>
    <s v="Standard Class"/>
    <s v="MC-17605"/>
    <x v="2"/>
    <s v="United States"/>
    <x v="13"/>
    <x v="9"/>
    <n v="19143"/>
    <x v="0"/>
    <s v="OFF-AR-10003056"/>
    <x v="1"/>
    <x v="4"/>
    <s v="Newell 341"/>
    <n v="6.8479999999999999"/>
    <n v="2"/>
    <n v="0.2"/>
    <n v="0.77039999999999997"/>
  </r>
  <r>
    <x v="95"/>
    <s v="2020"/>
    <n v="8087"/>
    <x v="340"/>
    <s v="Standard Class"/>
    <s v="JL-15130"/>
    <x v="0"/>
    <s v="United States"/>
    <x v="123"/>
    <x v="4"/>
    <n v="28403"/>
    <x v="3"/>
    <s v="OFF-AP-10000252"/>
    <x v="1"/>
    <x v="5"/>
    <s v="Harmony HEPA Quiet Air Purifiers"/>
    <n v="28.08"/>
    <n v="3"/>
    <n v="0.2"/>
    <n v="5.2649999999999997"/>
  </r>
  <r>
    <x v="95"/>
    <s v="2020"/>
    <n v="8365"/>
    <x v="341"/>
    <s v="Standard Class"/>
    <s v="JL-15235"/>
    <x v="0"/>
    <s v="United States"/>
    <x v="124"/>
    <x v="7"/>
    <n v="34741"/>
    <x v="3"/>
    <s v="TEC-PH-10002624"/>
    <x v="2"/>
    <x v="14"/>
    <s v="Samsung Galaxy S4 Mini"/>
    <n v="751.98400000000004"/>
    <n v="2"/>
    <n v="0.2"/>
    <n v="84.598200000000006"/>
  </r>
  <r>
    <x v="96"/>
    <s v="2020"/>
    <n v="1728"/>
    <x v="342"/>
    <s v="Second Class"/>
    <s v="FM-14215"/>
    <x v="2"/>
    <s v="United States"/>
    <x v="125"/>
    <x v="0"/>
    <n v="43017"/>
    <x v="0"/>
    <s v="FUR-TA-10001307"/>
    <x v="0"/>
    <x v="7"/>
    <s v="SAFCO PlanMaster Heigh-Adjustable Drafting Table Base, 43w x 30d x 30-37h, Black"/>
    <n v="1048.3499999999999"/>
    <n v="5"/>
    <n v="0.4"/>
    <n v="-69.89"/>
  </r>
  <r>
    <x v="96"/>
    <s v="2020"/>
    <n v="7157"/>
    <x v="343"/>
    <s v="Standard Class"/>
    <s v="KT-16480"/>
    <x v="0"/>
    <s v="United States"/>
    <x v="126"/>
    <x v="29"/>
    <n v="7050"/>
    <x v="0"/>
    <s v="OFF-LA-10004055"/>
    <x v="1"/>
    <x v="15"/>
    <s v="Color-Coded Legal Exhibit Labels"/>
    <n v="4.91"/>
    <n v="1"/>
    <n v="0"/>
    <n v="2.4058999999999999"/>
  </r>
  <r>
    <x v="97"/>
    <s v="2020"/>
    <n v="1491"/>
    <x v="344"/>
    <s v="Second Class"/>
    <s v="DL-13495"/>
    <x v="2"/>
    <s v="United States"/>
    <x v="25"/>
    <x v="17"/>
    <n v="10024"/>
    <x v="0"/>
    <s v="OFF-EN-10002986"/>
    <x v="1"/>
    <x v="12"/>
    <s v="#10-4 1/8&quot; x 9 1/2&quot; Premium Diagonal Seam Envelopes"/>
    <n v="62.96"/>
    <n v="4"/>
    <n v="0"/>
    <n v="28.332000000000001"/>
  </r>
  <r>
    <x v="97"/>
    <s v="2020"/>
    <n v="1662"/>
    <x v="345"/>
    <s v="Standard Class"/>
    <s v="QJ-19255"/>
    <x v="2"/>
    <s v="United States"/>
    <x v="13"/>
    <x v="9"/>
    <n v="19143"/>
    <x v="0"/>
    <s v="TEC-PH-10002549"/>
    <x v="2"/>
    <x v="14"/>
    <s v="Polycom SoundPoint IP 450 VoIP phone"/>
    <n v="677.58"/>
    <n v="5"/>
    <n v="0.4"/>
    <n v="-158.102"/>
  </r>
  <r>
    <x v="97"/>
    <s v="2020"/>
    <n v="1663"/>
    <x v="345"/>
    <s v="Standard Class"/>
    <s v="QJ-19255"/>
    <x v="2"/>
    <s v="United States"/>
    <x v="13"/>
    <x v="9"/>
    <n v="19143"/>
    <x v="0"/>
    <s v="OFF-BI-10002353"/>
    <x v="1"/>
    <x v="1"/>
    <s v="GBC VeloBind Cover Sets"/>
    <n v="13.896000000000001"/>
    <n v="3"/>
    <n v="0.7"/>
    <n v="-9.2639999999999993"/>
  </r>
  <r>
    <x v="97"/>
    <s v="2020"/>
    <n v="1915"/>
    <x v="346"/>
    <s v="Standard Class"/>
    <s v="AS-10630"/>
    <x v="1"/>
    <s v="United States"/>
    <x v="127"/>
    <x v="7"/>
    <n v="33437"/>
    <x v="3"/>
    <s v="OFF-LA-10003190"/>
    <x v="1"/>
    <x v="15"/>
    <s v="Avery 474"/>
    <n v="4.6079999999999997"/>
    <n v="2"/>
    <n v="0.2"/>
    <n v="1.6704000000000001"/>
  </r>
  <r>
    <x v="97"/>
    <s v="2020"/>
    <n v="1916"/>
    <x v="346"/>
    <s v="Standard Class"/>
    <s v="AS-10630"/>
    <x v="1"/>
    <s v="United States"/>
    <x v="127"/>
    <x v="7"/>
    <n v="33437"/>
    <x v="3"/>
    <s v="OFF-AR-10002280"/>
    <x v="1"/>
    <x v="4"/>
    <s v="Staples in misc. colors"/>
    <n v="15.528"/>
    <n v="3"/>
    <n v="0.2"/>
    <n v="4.8525"/>
  </r>
  <r>
    <x v="97"/>
    <s v="2020"/>
    <n v="1917"/>
    <x v="346"/>
    <s v="Standard Class"/>
    <s v="AS-10630"/>
    <x v="1"/>
    <s v="United States"/>
    <x v="127"/>
    <x v="7"/>
    <n v="33437"/>
    <x v="3"/>
    <s v="OFF-LA-10001569"/>
    <x v="1"/>
    <x v="15"/>
    <s v="Avery 499"/>
    <n v="11.952"/>
    <n v="3"/>
    <n v="0.2"/>
    <n v="3.8843999999999999"/>
  </r>
  <r>
    <x v="97"/>
    <s v="2020"/>
    <n v="2779"/>
    <x v="347"/>
    <s v="Standard Class"/>
    <s v="SS-20140"/>
    <x v="2"/>
    <s v="United States"/>
    <x v="88"/>
    <x v="7"/>
    <n v="33068"/>
    <x v="3"/>
    <s v="FUR-FU-10001935"/>
    <x v="0"/>
    <x v="0"/>
    <s v="3M Hangers With Command Adhesive"/>
    <n v="23.68"/>
    <n v="8"/>
    <n v="0.2"/>
    <n v="6.2160000000000002"/>
  </r>
  <r>
    <x v="97"/>
    <s v="2020"/>
    <n v="2780"/>
    <x v="347"/>
    <s v="Standard Class"/>
    <s v="SS-20140"/>
    <x v="2"/>
    <s v="United States"/>
    <x v="88"/>
    <x v="7"/>
    <n v="33068"/>
    <x v="3"/>
    <s v="TEC-AC-10003433"/>
    <x v="2"/>
    <x v="8"/>
    <s v="Maxell 4.7GB DVD+R 5/Pack"/>
    <n v="2.3759999999999999"/>
    <n v="3"/>
    <n v="0.2"/>
    <n v="0.74250000000000005"/>
  </r>
  <r>
    <x v="97"/>
    <s v="2020"/>
    <n v="3410"/>
    <x v="348"/>
    <s v="Standard Class"/>
    <s v="JF-15490"/>
    <x v="0"/>
    <s v="United States"/>
    <x v="35"/>
    <x v="0"/>
    <n v="43229"/>
    <x v="0"/>
    <s v="OFF-PA-10004451"/>
    <x v="1"/>
    <x v="9"/>
    <s v="Xerox 222"/>
    <n v="10.368"/>
    <n v="2"/>
    <n v="0.2"/>
    <n v="3.6288"/>
  </r>
  <r>
    <x v="97"/>
    <s v="2020"/>
    <n v="4551"/>
    <x v="349"/>
    <s v="First Class"/>
    <s v="NM-18520"/>
    <x v="0"/>
    <s v="United States"/>
    <x v="128"/>
    <x v="18"/>
    <n v="6040"/>
    <x v="0"/>
    <s v="OFF-LA-10003388"/>
    <x v="1"/>
    <x v="15"/>
    <s v="Avery 5"/>
    <n v="5.76"/>
    <n v="2"/>
    <n v="0"/>
    <n v="2.8224"/>
  </r>
  <r>
    <x v="97"/>
    <s v="2020"/>
    <n v="4758"/>
    <x v="350"/>
    <s v="Standard Class"/>
    <s v="TC-21475"/>
    <x v="1"/>
    <s v="United States"/>
    <x v="129"/>
    <x v="19"/>
    <n v="61832"/>
    <x v="2"/>
    <s v="OFF-BI-10001575"/>
    <x v="1"/>
    <x v="1"/>
    <s v="GBC Linen Binding Covers"/>
    <n v="43.372"/>
    <n v="7"/>
    <n v="0.8"/>
    <n v="-69.395200000000003"/>
  </r>
  <r>
    <x v="97"/>
    <s v="2020"/>
    <n v="5289"/>
    <x v="351"/>
    <s v="Standard Class"/>
    <s v="AD-10180"/>
    <x v="1"/>
    <s v="United States"/>
    <x v="7"/>
    <x v="1"/>
    <n v="94122"/>
    <x v="1"/>
    <s v="OFF-PA-10000675"/>
    <x v="1"/>
    <x v="9"/>
    <s v="Xerox 1919"/>
    <n v="163.96"/>
    <n v="4"/>
    <n v="0"/>
    <n v="80.340400000000002"/>
  </r>
  <r>
    <x v="97"/>
    <s v="2020"/>
    <n v="5314"/>
    <x v="352"/>
    <s v="Standard Class"/>
    <s v="DJ-13510"/>
    <x v="2"/>
    <s v="United States"/>
    <x v="7"/>
    <x v="1"/>
    <n v="94110"/>
    <x v="1"/>
    <s v="FUR-FU-10000222"/>
    <x v="0"/>
    <x v="0"/>
    <s v="Seth Thomas 16&quot; Steel Case Clock"/>
    <n v="64.959999999999994"/>
    <n v="2"/>
    <n v="0"/>
    <n v="21.436800000000002"/>
  </r>
  <r>
    <x v="97"/>
    <s v="2020"/>
    <n v="5315"/>
    <x v="352"/>
    <s v="Standard Class"/>
    <s v="DJ-13510"/>
    <x v="2"/>
    <s v="United States"/>
    <x v="7"/>
    <x v="1"/>
    <n v="94110"/>
    <x v="1"/>
    <s v="OFF-EN-10001219"/>
    <x v="1"/>
    <x v="12"/>
    <s v="#10- 4 1/8&quot; x 9 1/2&quot; Security-Tint Envelopes"/>
    <n v="30.56"/>
    <n v="4"/>
    <n v="0"/>
    <n v="14.974399999999999"/>
  </r>
  <r>
    <x v="97"/>
    <s v="2020"/>
    <n v="5526"/>
    <x v="353"/>
    <s v="Standard Class"/>
    <s v="EA-14035"/>
    <x v="2"/>
    <s v="United States"/>
    <x v="1"/>
    <x v="1"/>
    <n v="90008"/>
    <x v="1"/>
    <s v="OFF-AR-10002804"/>
    <x v="1"/>
    <x v="4"/>
    <s v="Faber Castell Col-Erase Pencils"/>
    <n v="9.7799999999999994"/>
    <n v="2"/>
    <n v="0"/>
    <n v="4.0098000000000003"/>
  </r>
  <r>
    <x v="97"/>
    <s v="2020"/>
    <n v="7183"/>
    <x v="354"/>
    <s v="Standard Class"/>
    <s v="NZ-18565"/>
    <x v="1"/>
    <s v="United States"/>
    <x v="1"/>
    <x v="1"/>
    <n v="90032"/>
    <x v="1"/>
    <s v="OFF-BI-10002071"/>
    <x v="1"/>
    <x v="1"/>
    <s v="Fellowes Black Plastic Comb Bindings"/>
    <n v="23.24"/>
    <n v="5"/>
    <n v="0.2"/>
    <n v="7.5529999999999999"/>
  </r>
  <r>
    <x v="97"/>
    <s v="2020"/>
    <n v="8564"/>
    <x v="355"/>
    <s v="Standard Class"/>
    <s v="MH-18115"/>
    <x v="1"/>
    <s v="United States"/>
    <x v="130"/>
    <x v="7"/>
    <n v="32771"/>
    <x v="3"/>
    <s v="OFF-BI-10000822"/>
    <x v="1"/>
    <x v="1"/>
    <s v="Acco PRESSTEX Data Binder with Storage Hooks, Light Blue, 9 1/2&quot; X 11&quot;"/>
    <n v="4.8419999999999996"/>
    <n v="3"/>
    <n v="0.7"/>
    <n v="-3.5508000000000002"/>
  </r>
  <r>
    <x v="97"/>
    <s v="2020"/>
    <n v="8565"/>
    <x v="355"/>
    <s v="Standard Class"/>
    <s v="MH-18115"/>
    <x v="1"/>
    <s v="United States"/>
    <x v="130"/>
    <x v="7"/>
    <n v="32771"/>
    <x v="3"/>
    <s v="FUR-FU-10000747"/>
    <x v="0"/>
    <x v="0"/>
    <s v="Tenex B1-RE Series Chair Mats for Low Pile Carpets"/>
    <n v="220.70400000000001"/>
    <n v="6"/>
    <n v="0.2"/>
    <n v="-8.2764000000000006"/>
  </r>
  <r>
    <x v="98"/>
    <s v="2020"/>
    <n v="3896"/>
    <x v="356"/>
    <s v="Standard Class"/>
    <s v="SJ-20125"/>
    <x v="1"/>
    <s v="United States"/>
    <x v="131"/>
    <x v="34"/>
    <n v="71854"/>
    <x v="3"/>
    <s v="TEC-AC-10002331"/>
    <x v="2"/>
    <x v="8"/>
    <s v="Maxell 74 Minute CDR, 10/Pack"/>
    <n v="48.9"/>
    <n v="5"/>
    <n v="0"/>
    <n v="18.093"/>
  </r>
  <r>
    <x v="98"/>
    <s v="2020"/>
    <n v="8235"/>
    <x v="357"/>
    <s v="Standard Class"/>
    <s v="CJ-12010"/>
    <x v="0"/>
    <s v="United States"/>
    <x v="4"/>
    <x v="7"/>
    <n v="32216"/>
    <x v="3"/>
    <s v="OFF-SU-10001212"/>
    <x v="1"/>
    <x v="10"/>
    <s v="Kleencut Forged Office Shears by Acme United Corporation"/>
    <n v="3.3279999999999998"/>
    <n v="2"/>
    <n v="0.2"/>
    <n v="0.41599999999999998"/>
  </r>
  <r>
    <x v="98"/>
    <s v="2020"/>
    <n v="8236"/>
    <x v="357"/>
    <s v="Standard Class"/>
    <s v="CJ-12010"/>
    <x v="0"/>
    <s v="United States"/>
    <x v="4"/>
    <x v="7"/>
    <n v="32216"/>
    <x v="3"/>
    <s v="FUR-TA-10001889"/>
    <x v="0"/>
    <x v="7"/>
    <s v="Bush Advantage Collection Racetrack Conference Table"/>
    <n v="933.26199999999994"/>
    <n v="4"/>
    <n v="0.45"/>
    <n v="-458.14679999999998"/>
  </r>
  <r>
    <x v="98"/>
    <s v="2020"/>
    <n v="8237"/>
    <x v="357"/>
    <s v="Standard Class"/>
    <s v="CJ-12010"/>
    <x v="0"/>
    <s v="United States"/>
    <x v="4"/>
    <x v="7"/>
    <n v="32216"/>
    <x v="3"/>
    <s v="FUR-CH-10002024"/>
    <x v="0"/>
    <x v="3"/>
    <s v="HON 5400 Series Task Chairs for Big and Tall"/>
    <n v="2803.92"/>
    <n v="5"/>
    <n v="0.2"/>
    <n v="0"/>
  </r>
  <r>
    <x v="98"/>
    <s v="2020"/>
    <n v="9335"/>
    <x v="358"/>
    <s v="First Class"/>
    <s v="AG-10900"/>
    <x v="0"/>
    <s v="United States"/>
    <x v="132"/>
    <x v="7"/>
    <n v="33065"/>
    <x v="3"/>
    <s v="FUR-BO-10001798"/>
    <x v="0"/>
    <x v="13"/>
    <s v="Bush Somerset Collection Bookcase"/>
    <n v="314.35199999999998"/>
    <n v="3"/>
    <n v="0.2"/>
    <n v="-15.717599999999999"/>
  </r>
  <r>
    <x v="98"/>
    <s v="2020"/>
    <n v="9336"/>
    <x v="358"/>
    <s v="First Class"/>
    <s v="AG-10900"/>
    <x v="0"/>
    <s v="United States"/>
    <x v="132"/>
    <x v="7"/>
    <n v="33065"/>
    <x v="3"/>
    <s v="OFF-LA-10004409"/>
    <x v="1"/>
    <x v="15"/>
    <s v="Avery 492"/>
    <n v="4.6079999999999997"/>
    <n v="2"/>
    <n v="0.2"/>
    <n v="1.4976"/>
  </r>
  <r>
    <x v="99"/>
    <s v="2020"/>
    <n v="2518"/>
    <x v="359"/>
    <s v="Standard Class"/>
    <s v="DW-13585"/>
    <x v="2"/>
    <s v="United States"/>
    <x v="133"/>
    <x v="29"/>
    <n v="7090"/>
    <x v="0"/>
    <s v="FUR-FU-10003975"/>
    <x v="0"/>
    <x v="0"/>
    <s v="Eldon Advantage Chair Mats for Low to Medium Pile Carpets"/>
    <n v="129.93"/>
    <n v="3"/>
    <n v="0"/>
    <n v="12.993"/>
  </r>
  <r>
    <x v="99"/>
    <s v="2020"/>
    <n v="6913"/>
    <x v="360"/>
    <s v="Second Class"/>
    <s v="EM-13825"/>
    <x v="2"/>
    <s v="United States"/>
    <x v="1"/>
    <x v="1"/>
    <n v="90049"/>
    <x v="1"/>
    <s v="TEC-AC-10001714"/>
    <x v="2"/>
    <x v="8"/>
    <s v="Logitech MX Performance Wireless Mouse"/>
    <n v="159.56"/>
    <n v="4"/>
    <n v="0"/>
    <n v="59.037199999999999"/>
  </r>
  <r>
    <x v="99"/>
    <s v="2020"/>
    <n v="7393"/>
    <x v="361"/>
    <s v="Standard Class"/>
    <s v="DD-13570"/>
    <x v="0"/>
    <s v="United States"/>
    <x v="1"/>
    <x v="1"/>
    <n v="90049"/>
    <x v="1"/>
    <s v="OFF-PA-10003016"/>
    <x v="1"/>
    <x v="9"/>
    <s v="Adams &quot;While You Were Out&quot; Message Pads"/>
    <n v="15.7"/>
    <n v="5"/>
    <n v="0"/>
    <n v="7.0650000000000004"/>
  </r>
  <r>
    <x v="99"/>
    <s v="2020"/>
    <n v="7394"/>
    <x v="361"/>
    <s v="Standard Class"/>
    <s v="DD-13570"/>
    <x v="0"/>
    <s v="United States"/>
    <x v="1"/>
    <x v="1"/>
    <n v="90049"/>
    <x v="1"/>
    <s v="OFF-AR-10001615"/>
    <x v="1"/>
    <x v="4"/>
    <s v="Newell 34"/>
    <n v="59.52"/>
    <n v="3"/>
    <n v="0"/>
    <n v="15.475199999999999"/>
  </r>
  <r>
    <x v="99"/>
    <s v="2020"/>
    <n v="7395"/>
    <x v="361"/>
    <s v="Standard Class"/>
    <s v="DD-13570"/>
    <x v="0"/>
    <s v="United States"/>
    <x v="1"/>
    <x v="1"/>
    <n v="90049"/>
    <x v="1"/>
    <s v="OFF-PA-10002713"/>
    <x v="1"/>
    <x v="9"/>
    <s v="Adams Phone Message Book, 200 Message Capacity, 8 1/16” x 11”"/>
    <n v="34.4"/>
    <n v="5"/>
    <n v="0"/>
    <n v="15.824"/>
  </r>
  <r>
    <x v="100"/>
    <s v="2020"/>
    <n v="3632"/>
    <x v="362"/>
    <s v="Second Class"/>
    <s v="DB-12970"/>
    <x v="2"/>
    <s v="United States"/>
    <x v="1"/>
    <x v="1"/>
    <n v="90004"/>
    <x v="1"/>
    <s v="OFF-ST-10000464"/>
    <x v="1"/>
    <x v="2"/>
    <s v="Multi-Use Personal File Cart and Caster Set, Three Stacking Bins"/>
    <n v="69.52"/>
    <n v="2"/>
    <n v="0"/>
    <n v="19.465599999999998"/>
  </r>
  <r>
    <x v="100"/>
    <s v="2020"/>
    <n v="3633"/>
    <x v="362"/>
    <s v="Second Class"/>
    <s v="DB-12970"/>
    <x v="2"/>
    <s v="United States"/>
    <x v="1"/>
    <x v="1"/>
    <n v="90004"/>
    <x v="1"/>
    <s v="OFF-ST-10000025"/>
    <x v="1"/>
    <x v="2"/>
    <s v="Fellowes Stor/Drawer Steel Plus Storage Drawers"/>
    <n v="763.44"/>
    <n v="8"/>
    <n v="0"/>
    <n v="45.806399999999996"/>
  </r>
  <r>
    <x v="100"/>
    <s v="2020"/>
    <n v="7609"/>
    <x v="363"/>
    <s v="Standard Class"/>
    <s v="MK-18160"/>
    <x v="0"/>
    <s v="United States"/>
    <x v="7"/>
    <x v="1"/>
    <n v="94122"/>
    <x v="1"/>
    <s v="OFF-PA-10001166"/>
    <x v="1"/>
    <x v="9"/>
    <s v="Xerox 2"/>
    <n v="25.92"/>
    <n v="4"/>
    <n v="0"/>
    <n v="12.441599999999999"/>
  </r>
  <r>
    <x v="100"/>
    <s v="2020"/>
    <n v="7610"/>
    <x v="363"/>
    <s v="Standard Class"/>
    <s v="MK-18160"/>
    <x v="0"/>
    <s v="United States"/>
    <x v="7"/>
    <x v="1"/>
    <n v="94122"/>
    <x v="1"/>
    <s v="OFF-AR-10003651"/>
    <x v="1"/>
    <x v="4"/>
    <s v="Newell 350"/>
    <n v="22.96"/>
    <n v="7"/>
    <n v="0"/>
    <n v="6.6584000000000003"/>
  </r>
  <r>
    <x v="100"/>
    <s v="2020"/>
    <n v="8352"/>
    <x v="364"/>
    <s v="Standard Class"/>
    <s v="BO-11350"/>
    <x v="2"/>
    <s v="United States"/>
    <x v="13"/>
    <x v="9"/>
    <n v="19134"/>
    <x v="0"/>
    <s v="FUR-FU-10004245"/>
    <x v="0"/>
    <x v="0"/>
    <s v="Career Cubicle Clock, 8 1/4&quot;, Black"/>
    <n v="32.448"/>
    <n v="2"/>
    <n v="0.2"/>
    <n v="7.3007999999999997"/>
  </r>
  <r>
    <x v="100"/>
    <s v="2020"/>
    <n v="8353"/>
    <x v="364"/>
    <s v="Standard Class"/>
    <s v="BO-11350"/>
    <x v="2"/>
    <s v="United States"/>
    <x v="13"/>
    <x v="9"/>
    <n v="19134"/>
    <x v="0"/>
    <s v="OFF-BI-10003684"/>
    <x v="1"/>
    <x v="1"/>
    <s v="Wilson Jones Legal Size Ring Binders"/>
    <n v="26.388000000000002"/>
    <n v="4"/>
    <n v="0.7"/>
    <n v="-17.591999999999999"/>
  </r>
  <r>
    <x v="100"/>
    <s v="2020"/>
    <n v="8354"/>
    <x v="364"/>
    <s v="Standard Class"/>
    <s v="BO-11350"/>
    <x v="2"/>
    <s v="United States"/>
    <x v="13"/>
    <x v="9"/>
    <n v="19134"/>
    <x v="0"/>
    <s v="FUR-TA-10003748"/>
    <x v="0"/>
    <x v="7"/>
    <s v="Bevis 36 x 72 Conference Tables"/>
    <n v="373.47"/>
    <n v="5"/>
    <n v="0.4"/>
    <n v="-112.041"/>
  </r>
  <r>
    <x v="100"/>
    <s v="2020"/>
    <n v="8355"/>
    <x v="364"/>
    <s v="Standard Class"/>
    <s v="BO-11350"/>
    <x v="2"/>
    <s v="United States"/>
    <x v="13"/>
    <x v="9"/>
    <n v="19134"/>
    <x v="0"/>
    <s v="OFF-BI-10002133"/>
    <x v="1"/>
    <x v="1"/>
    <s v="Wilson Jones Elliptical Ring 3 1/2&quot; Capacity Binders, 800 sheets"/>
    <n v="64.2"/>
    <n v="5"/>
    <n v="0.7"/>
    <n v="-44.94"/>
  </r>
  <r>
    <x v="100"/>
    <s v="2020"/>
    <n v="8356"/>
    <x v="364"/>
    <s v="Standard Class"/>
    <s v="BO-11350"/>
    <x v="2"/>
    <s v="United States"/>
    <x v="13"/>
    <x v="9"/>
    <n v="19134"/>
    <x v="0"/>
    <s v="OFF-FA-10002280"/>
    <x v="1"/>
    <x v="11"/>
    <s v="Advantus Plastic Paper Clips"/>
    <n v="8"/>
    <n v="2"/>
    <n v="0.2"/>
    <n v="2.8"/>
  </r>
  <r>
    <x v="101"/>
    <s v="2020"/>
    <n v="1353"/>
    <x v="365"/>
    <s v="Standard Class"/>
    <s v="LW-16990"/>
    <x v="2"/>
    <s v="United States"/>
    <x v="7"/>
    <x v="1"/>
    <n v="94109"/>
    <x v="1"/>
    <s v="TEC-PH-10003092"/>
    <x v="2"/>
    <x v="14"/>
    <s v="Motorola L804"/>
    <n v="183.96"/>
    <n v="5"/>
    <n v="0.2"/>
    <n v="20.695499999999999"/>
  </r>
  <r>
    <x v="101"/>
    <s v="2020"/>
    <n v="1354"/>
    <x v="365"/>
    <s v="Standard Class"/>
    <s v="LW-16990"/>
    <x v="2"/>
    <s v="United States"/>
    <x v="7"/>
    <x v="1"/>
    <n v="94109"/>
    <x v="1"/>
    <s v="OFF-PA-10002250"/>
    <x v="1"/>
    <x v="9"/>
    <s v="Things To Do Today Pad"/>
    <n v="17.61"/>
    <n v="3"/>
    <n v="0"/>
    <n v="8.4527999999999999"/>
  </r>
  <r>
    <x v="101"/>
    <s v="2020"/>
    <n v="1355"/>
    <x v="365"/>
    <s v="Standard Class"/>
    <s v="LW-16990"/>
    <x v="2"/>
    <s v="United States"/>
    <x v="7"/>
    <x v="1"/>
    <n v="94109"/>
    <x v="1"/>
    <s v="FUR-TA-10003473"/>
    <x v="0"/>
    <x v="7"/>
    <s v="Bretford Rectangular Conference Table Tops"/>
    <n v="300.904"/>
    <n v="1"/>
    <n v="0.2"/>
    <n v="11.283899999999999"/>
  </r>
  <r>
    <x v="101"/>
    <s v="2020"/>
    <n v="2467"/>
    <x v="366"/>
    <s v="Standard Class"/>
    <s v="MK-18160"/>
    <x v="0"/>
    <s v="United States"/>
    <x v="134"/>
    <x v="25"/>
    <n v="23602"/>
    <x v="3"/>
    <s v="OFF-PA-10000726"/>
    <x v="1"/>
    <x v="9"/>
    <s v="Black Print Carbonless Snap-Off Rapid Letter, 8 1/2&quot; x 7&quot;"/>
    <n v="9.11"/>
    <n v="1"/>
    <n v="0"/>
    <n v="4.0994999999999999"/>
  </r>
  <r>
    <x v="101"/>
    <s v="2020"/>
    <n v="2468"/>
    <x v="366"/>
    <s v="Standard Class"/>
    <s v="MK-18160"/>
    <x v="0"/>
    <s v="United States"/>
    <x v="134"/>
    <x v="25"/>
    <n v="23602"/>
    <x v="3"/>
    <s v="OFF-ST-10003306"/>
    <x v="1"/>
    <x v="2"/>
    <s v="Letter Size Cart"/>
    <n v="571.44000000000005"/>
    <n v="4"/>
    <n v="0"/>
    <n v="165.7176"/>
  </r>
  <r>
    <x v="101"/>
    <s v="2020"/>
    <n v="2469"/>
    <x v="366"/>
    <s v="Standard Class"/>
    <s v="MK-18160"/>
    <x v="0"/>
    <s v="United States"/>
    <x v="134"/>
    <x v="25"/>
    <n v="23602"/>
    <x v="3"/>
    <s v="OFF-PA-10004983"/>
    <x v="1"/>
    <x v="9"/>
    <s v="Xerox 23"/>
    <n v="32.4"/>
    <n v="5"/>
    <n v="0"/>
    <n v="15.552"/>
  </r>
  <r>
    <x v="101"/>
    <s v="2020"/>
    <n v="2470"/>
    <x v="366"/>
    <s v="Standard Class"/>
    <s v="MK-18160"/>
    <x v="0"/>
    <s v="United States"/>
    <x v="134"/>
    <x v="25"/>
    <n v="23602"/>
    <x v="3"/>
    <s v="OFF-ST-10001291"/>
    <x v="1"/>
    <x v="2"/>
    <s v="Tenex Personal Self-Stacking Standard File Box, Black/Gray"/>
    <n v="16.91"/>
    <n v="1"/>
    <n v="0"/>
    <n v="4.5656999999999996"/>
  </r>
  <r>
    <x v="101"/>
    <s v="2020"/>
    <n v="2958"/>
    <x v="367"/>
    <s v="Standard Class"/>
    <s v="SH-20395"/>
    <x v="0"/>
    <s v="United States"/>
    <x v="16"/>
    <x v="0"/>
    <n v="45503"/>
    <x v="0"/>
    <s v="OFF-BI-10003910"/>
    <x v="1"/>
    <x v="1"/>
    <s v="DXL Angle-View Binders with Locking Rings by Samsill"/>
    <n v="2.3130000000000002"/>
    <n v="1"/>
    <n v="0.7"/>
    <n v="-1.9275"/>
  </r>
  <r>
    <x v="101"/>
    <s v="2020"/>
    <n v="7178"/>
    <x v="368"/>
    <s v="Standard Class"/>
    <s v="MY-18295"/>
    <x v="2"/>
    <s v="United States"/>
    <x v="13"/>
    <x v="9"/>
    <n v="19140"/>
    <x v="0"/>
    <s v="OFF-BI-10002897"/>
    <x v="1"/>
    <x v="1"/>
    <s v="Black Avery Memo-Size 3-Ring Binder, 5 1/2&quot; x 8 1/2&quot;"/>
    <n v="2.202"/>
    <n v="2"/>
    <n v="0.7"/>
    <n v="-1.5414000000000001"/>
  </r>
  <r>
    <x v="101"/>
    <s v="2020"/>
    <n v="7179"/>
    <x v="368"/>
    <s v="Standard Class"/>
    <s v="MY-18295"/>
    <x v="2"/>
    <s v="United States"/>
    <x v="13"/>
    <x v="9"/>
    <n v="19140"/>
    <x v="0"/>
    <s v="OFF-BI-10003694"/>
    <x v="1"/>
    <x v="1"/>
    <s v="Avery 3 1/2&quot; Diskette Storage Pages, 10/Pack"/>
    <n v="9.3960000000000008"/>
    <n v="3"/>
    <n v="0.7"/>
    <n v="-7.5167999999999999"/>
  </r>
  <r>
    <x v="101"/>
    <s v="2020"/>
    <n v="9994"/>
    <x v="369"/>
    <s v="Second Class"/>
    <s v="CC-12220"/>
    <x v="0"/>
    <s v="United States"/>
    <x v="135"/>
    <x v="1"/>
    <n v="92683"/>
    <x v="1"/>
    <s v="OFF-AP-10002684"/>
    <x v="1"/>
    <x v="5"/>
    <s v="Acco 7-Outlet Masterpiece Power Center, Wihtout Fax/Phone Line Protection"/>
    <n v="243.16"/>
    <n v="2"/>
    <n v="0"/>
    <n v="72.947999999999993"/>
  </r>
  <r>
    <x v="102"/>
    <s v="2020"/>
    <n v="5192"/>
    <x v="370"/>
    <s v="Standard Class"/>
    <s v="DK-12985"/>
    <x v="0"/>
    <s v="United States"/>
    <x v="7"/>
    <x v="1"/>
    <n v="94122"/>
    <x v="1"/>
    <s v="OFF-EN-10003448"/>
    <x v="1"/>
    <x v="12"/>
    <s v="Peel &amp; Seel Recycled Catalog Envelopes, Brown"/>
    <n v="23.16"/>
    <n v="2"/>
    <n v="0"/>
    <n v="11.58"/>
  </r>
  <r>
    <x v="102"/>
    <s v="2020"/>
    <n v="5286"/>
    <x v="371"/>
    <s v="First Class"/>
    <s v="LH-17020"/>
    <x v="0"/>
    <s v="United States"/>
    <x v="60"/>
    <x v="12"/>
    <n v="80027"/>
    <x v="1"/>
    <s v="OFF-EN-10002600"/>
    <x v="1"/>
    <x v="12"/>
    <s v="Redi-Strip #10 Envelopes, 4 1/8 x 9 1/2"/>
    <n v="21.24"/>
    <n v="9"/>
    <n v="0.2"/>
    <n v="7.4340000000000002"/>
  </r>
  <r>
    <x v="102"/>
    <s v="2020"/>
    <n v="5287"/>
    <x v="371"/>
    <s v="First Class"/>
    <s v="LH-17020"/>
    <x v="0"/>
    <s v="United States"/>
    <x v="60"/>
    <x v="12"/>
    <n v="80027"/>
    <x v="1"/>
    <s v="OFF-BI-10003274"/>
    <x v="1"/>
    <x v="1"/>
    <s v="Avery Durable Slant Ring Binders, No Labels"/>
    <n v="9.5519999999999996"/>
    <n v="8"/>
    <n v="0.7"/>
    <n v="-7.3231999999999999"/>
  </r>
  <r>
    <x v="102"/>
    <s v="2020"/>
    <n v="5288"/>
    <x v="371"/>
    <s v="First Class"/>
    <s v="LH-17020"/>
    <x v="0"/>
    <s v="United States"/>
    <x v="60"/>
    <x v="12"/>
    <n v="80027"/>
    <x v="1"/>
    <s v="FUR-BO-10004467"/>
    <x v="0"/>
    <x v="13"/>
    <s v="Bestar Classic Bookcase"/>
    <n v="89.991"/>
    <n v="3"/>
    <n v="0.7"/>
    <n v="-152.9847"/>
  </r>
  <r>
    <x v="102"/>
    <s v="2020"/>
    <n v="6264"/>
    <x v="372"/>
    <s v="Standard Class"/>
    <s v="YS-21880"/>
    <x v="2"/>
    <s v="United States"/>
    <x v="35"/>
    <x v="22"/>
    <n v="31907"/>
    <x v="3"/>
    <s v="OFF-BI-10004965"/>
    <x v="1"/>
    <x v="1"/>
    <s v="Ibico Covers for Plastic or Wire Binding Elements"/>
    <n v="34.5"/>
    <n v="3"/>
    <n v="0"/>
    <n v="15.525"/>
  </r>
  <r>
    <x v="102"/>
    <s v="2020"/>
    <n v="6305"/>
    <x v="373"/>
    <s v="Same Day"/>
    <s v="AI-10855"/>
    <x v="0"/>
    <s v="United States"/>
    <x v="25"/>
    <x v="17"/>
    <n v="10035"/>
    <x v="0"/>
    <s v="OFF-PA-10002947"/>
    <x v="1"/>
    <x v="9"/>
    <s v="Xerox 1923"/>
    <n v="6.68"/>
    <n v="1"/>
    <n v="0"/>
    <n v="3.2063999999999999"/>
  </r>
  <r>
    <x v="103"/>
    <s v="2020"/>
    <n v="1971"/>
    <x v="374"/>
    <s v="Standard Class"/>
    <s v="ML-17755"/>
    <x v="1"/>
    <s v="United States"/>
    <x v="27"/>
    <x v="19"/>
    <n v="60623"/>
    <x v="2"/>
    <s v="OFF-AR-10004752"/>
    <x v="1"/>
    <x v="4"/>
    <s v="Blackstonian Pencils"/>
    <n v="6.4080000000000004"/>
    <n v="3"/>
    <n v="0.2"/>
    <n v="0.64080000000000004"/>
  </r>
  <r>
    <x v="103"/>
    <s v="2020"/>
    <n v="1972"/>
    <x v="374"/>
    <s v="Standard Class"/>
    <s v="ML-17755"/>
    <x v="1"/>
    <s v="United States"/>
    <x v="27"/>
    <x v="19"/>
    <n v="60623"/>
    <x v="2"/>
    <s v="TEC-AC-10004659"/>
    <x v="2"/>
    <x v="8"/>
    <s v="Imation Secure+ Hardware Encrypted USB 2.0 Flash Drive; 16GB"/>
    <n v="408.74400000000003"/>
    <n v="7"/>
    <n v="0.2"/>
    <n v="76.639499999999998"/>
  </r>
  <r>
    <x v="103"/>
    <s v="2020"/>
    <n v="2781"/>
    <x v="375"/>
    <s v="First Class"/>
    <s v="TC-21295"/>
    <x v="0"/>
    <s v="United States"/>
    <x v="25"/>
    <x v="17"/>
    <n v="10035"/>
    <x v="0"/>
    <s v="OFF-LA-10004544"/>
    <x v="1"/>
    <x v="15"/>
    <s v="Avery 505"/>
    <n v="59.2"/>
    <n v="4"/>
    <n v="0"/>
    <n v="29.6"/>
  </r>
  <r>
    <x v="103"/>
    <s v="2020"/>
    <n v="4127"/>
    <x v="376"/>
    <s v="First Class"/>
    <s v="GZ-14470"/>
    <x v="0"/>
    <s v="United States"/>
    <x v="48"/>
    <x v="25"/>
    <n v="22204"/>
    <x v="3"/>
    <s v="OFF-AR-10003179"/>
    <x v="1"/>
    <x v="4"/>
    <s v="Dixon Ticonderoga Core-Lock Colored Pencils"/>
    <n v="54.66"/>
    <n v="6"/>
    <n v="0"/>
    <n v="18.037800000000001"/>
  </r>
  <r>
    <x v="103"/>
    <s v="2020"/>
    <n v="4669"/>
    <x v="377"/>
    <s v="Standard Class"/>
    <s v="DB-13555"/>
    <x v="2"/>
    <s v="United States"/>
    <x v="122"/>
    <x v="3"/>
    <n v="76106"/>
    <x v="2"/>
    <s v="OFF-BI-10002827"/>
    <x v="1"/>
    <x v="1"/>
    <s v="Avery Durable Poly Binders"/>
    <n v="11.06"/>
    <n v="10"/>
    <n v="0.8"/>
    <n v="-18.802"/>
  </r>
  <r>
    <x v="103"/>
    <s v="2020"/>
    <n v="4670"/>
    <x v="377"/>
    <s v="Standard Class"/>
    <s v="DB-13555"/>
    <x v="2"/>
    <s v="United States"/>
    <x v="122"/>
    <x v="3"/>
    <n v="76106"/>
    <x v="2"/>
    <s v="FUR-BO-10001601"/>
    <x v="0"/>
    <x v="13"/>
    <s v="Sauder Mission Library with Doors, Fruitwood Finish"/>
    <n v="623.46479999999997"/>
    <n v="7"/>
    <n v="0.32"/>
    <n v="-119.1918"/>
  </r>
  <r>
    <x v="103"/>
    <s v="2020"/>
    <n v="4671"/>
    <x v="377"/>
    <s v="Standard Class"/>
    <s v="DB-13555"/>
    <x v="2"/>
    <s v="United States"/>
    <x v="122"/>
    <x v="3"/>
    <n v="76106"/>
    <x v="2"/>
    <s v="OFF-ST-10001932"/>
    <x v="1"/>
    <x v="2"/>
    <s v="Fellowes Staxonsteel Drawer Files"/>
    <n v="772.68"/>
    <n v="5"/>
    <n v="0.2"/>
    <n v="-57.951000000000001"/>
  </r>
  <r>
    <x v="103"/>
    <s v="2020"/>
    <n v="6635"/>
    <x v="378"/>
    <s v="Same Day"/>
    <s v="MB-18085"/>
    <x v="0"/>
    <s v="United States"/>
    <x v="28"/>
    <x v="4"/>
    <n v="28205"/>
    <x v="3"/>
    <s v="OFF-BI-10003982"/>
    <x v="1"/>
    <x v="1"/>
    <s v="Wilson Jones Century Plastic Molded Ring Binders"/>
    <n v="68.540999999999997"/>
    <n v="11"/>
    <n v="0.7"/>
    <n v="-52.548099999999998"/>
  </r>
  <r>
    <x v="103"/>
    <s v="2020"/>
    <n v="6636"/>
    <x v="378"/>
    <s v="Same Day"/>
    <s v="MB-18085"/>
    <x v="0"/>
    <s v="United States"/>
    <x v="28"/>
    <x v="4"/>
    <n v="28205"/>
    <x v="3"/>
    <s v="TEC-PH-10004977"/>
    <x v="2"/>
    <x v="14"/>
    <s v="GE 30524EE4"/>
    <n v="627.16800000000001"/>
    <n v="4"/>
    <n v="0.2"/>
    <n v="70.556399999999996"/>
  </r>
  <r>
    <x v="103"/>
    <s v="2020"/>
    <n v="6637"/>
    <x v="378"/>
    <s v="Same Day"/>
    <s v="MB-18085"/>
    <x v="0"/>
    <s v="United States"/>
    <x v="28"/>
    <x v="4"/>
    <n v="28205"/>
    <x v="3"/>
    <s v="OFF-LA-10003510"/>
    <x v="1"/>
    <x v="15"/>
    <s v="Avery 4027 File Folder Labels for Dot Matrix Printers, 5000 Labels per Box, White"/>
    <n v="122.12"/>
    <n v="5"/>
    <n v="0.2"/>
    <n v="39.689"/>
  </r>
  <r>
    <x v="103"/>
    <s v="2020"/>
    <n v="7676"/>
    <x v="379"/>
    <s v="Second Class"/>
    <s v="TS-21655"/>
    <x v="0"/>
    <s v="United States"/>
    <x v="6"/>
    <x v="1"/>
    <n v="91730"/>
    <x v="1"/>
    <s v="OFF-AP-10001271"/>
    <x v="1"/>
    <x v="5"/>
    <s v="Eureka The Boss Cordless Rechargeable Stick Vac"/>
    <n v="152.94"/>
    <n v="3"/>
    <n v="0"/>
    <n v="41.293799999999997"/>
  </r>
  <r>
    <x v="103"/>
    <s v="2020"/>
    <n v="8442"/>
    <x v="380"/>
    <s v="Standard Class"/>
    <s v="DB-13615"/>
    <x v="0"/>
    <s v="United States"/>
    <x v="30"/>
    <x v="21"/>
    <n v="85705"/>
    <x v="1"/>
    <s v="OFF-PA-10002254"/>
    <x v="1"/>
    <x v="9"/>
    <s v="Xerox 1883"/>
    <n v="84.415999999999997"/>
    <n v="4"/>
    <n v="0.2"/>
    <n v="27.435199999999998"/>
  </r>
  <r>
    <x v="103"/>
    <s v="2020"/>
    <n v="9923"/>
    <x v="381"/>
    <s v="Standard Class"/>
    <s v="JF-15490"/>
    <x v="0"/>
    <s v="United States"/>
    <x v="27"/>
    <x v="19"/>
    <n v="60653"/>
    <x v="2"/>
    <s v="TEC-AC-10001990"/>
    <x v="2"/>
    <x v="8"/>
    <s v="Kensington Orbit Wireless Mobile Trackball for PC and Mac"/>
    <n v="191.96799999999999"/>
    <n v="4"/>
    <n v="0.2"/>
    <n v="28.795200000000001"/>
  </r>
  <r>
    <x v="104"/>
    <s v="2020"/>
    <n v="3828"/>
    <x v="382"/>
    <s v="Standard Class"/>
    <s v="RW-19540"/>
    <x v="2"/>
    <s v="United States"/>
    <x v="9"/>
    <x v="6"/>
    <n v="48234"/>
    <x v="2"/>
    <s v="FUR-CH-10004086"/>
    <x v="0"/>
    <x v="3"/>
    <s v="Hon 4070 Series Pagoda Armless Upholstered Stacking Chairs"/>
    <n v="1458.65"/>
    <n v="5"/>
    <n v="0"/>
    <n v="423.00850000000003"/>
  </r>
  <r>
    <x v="104"/>
    <s v="2020"/>
    <n v="3829"/>
    <x v="382"/>
    <s v="Standard Class"/>
    <s v="RW-19540"/>
    <x v="2"/>
    <s v="United States"/>
    <x v="9"/>
    <x v="6"/>
    <n v="48234"/>
    <x v="2"/>
    <s v="FUR-CH-10002017"/>
    <x v="0"/>
    <x v="3"/>
    <s v="SAFCO Optional Arm Kit for Workspace Cribbage Stacking Chair"/>
    <n v="26.64"/>
    <n v="1"/>
    <n v="0"/>
    <n v="7.4592000000000001"/>
  </r>
  <r>
    <x v="104"/>
    <s v="2020"/>
    <n v="3830"/>
    <x v="382"/>
    <s v="Standard Class"/>
    <s v="RW-19540"/>
    <x v="2"/>
    <s v="United States"/>
    <x v="9"/>
    <x v="6"/>
    <n v="48234"/>
    <x v="2"/>
    <s v="FUR-CH-10000595"/>
    <x v="0"/>
    <x v="3"/>
    <s v="Safco Contoured Stacking Chairs"/>
    <n v="476.8"/>
    <n v="2"/>
    <n v="0"/>
    <n v="119.2"/>
  </r>
  <r>
    <x v="104"/>
    <s v="2020"/>
    <n v="3831"/>
    <x v="382"/>
    <s v="Standard Class"/>
    <s v="RW-19540"/>
    <x v="2"/>
    <s v="United States"/>
    <x v="9"/>
    <x v="6"/>
    <n v="48234"/>
    <x v="2"/>
    <s v="OFF-AP-10001563"/>
    <x v="1"/>
    <x v="5"/>
    <s v="Belkin Premiere Surge Master II 8-outlet surge protector"/>
    <n v="87.444000000000003"/>
    <n v="2"/>
    <n v="0.1"/>
    <n v="18.4604"/>
  </r>
  <r>
    <x v="104"/>
    <s v="2020"/>
    <n v="5001"/>
    <x v="383"/>
    <s v="Standard Class"/>
    <s v="AB-10060"/>
    <x v="1"/>
    <s v="United States"/>
    <x v="1"/>
    <x v="1"/>
    <n v="90004"/>
    <x v="1"/>
    <s v="TEC-AC-10000736"/>
    <x v="2"/>
    <x v="8"/>
    <s v="Logitech G600 MMO Gaming Mouse"/>
    <n v="79.989999999999995"/>
    <n v="1"/>
    <n v="0"/>
    <n v="28.796399999999998"/>
  </r>
  <r>
    <x v="104"/>
    <s v="2020"/>
    <n v="9374"/>
    <x v="384"/>
    <s v="Standard Class"/>
    <s v="CS-11950"/>
    <x v="0"/>
    <s v="United States"/>
    <x v="107"/>
    <x v="1"/>
    <n v="91104"/>
    <x v="1"/>
    <s v="TEC-PH-10003437"/>
    <x v="2"/>
    <x v="14"/>
    <s v="Blue Parrot B250XT Professional Grade Wireless Bluetooth Headset with"/>
    <n v="419.94400000000002"/>
    <n v="7"/>
    <n v="0.2"/>
    <n v="52.493000000000002"/>
  </r>
  <r>
    <x v="105"/>
    <s v="2020"/>
    <n v="1596"/>
    <x v="385"/>
    <s v="Standard Class"/>
    <s v="MD-17350"/>
    <x v="0"/>
    <s v="United States"/>
    <x v="35"/>
    <x v="0"/>
    <n v="43229"/>
    <x v="0"/>
    <s v="FUR-CH-10004540"/>
    <x v="0"/>
    <x v="3"/>
    <s v="Global Chrome Stack Chair"/>
    <n v="47.991999999999997"/>
    <n v="2"/>
    <n v="0.3"/>
    <n v="-2.0568"/>
  </r>
  <r>
    <x v="105"/>
    <s v="2020"/>
    <n v="3274"/>
    <x v="386"/>
    <s v="Standard Class"/>
    <s v="PS-19045"/>
    <x v="1"/>
    <s v="United States"/>
    <x v="1"/>
    <x v="1"/>
    <n v="90032"/>
    <x v="1"/>
    <s v="TEC-CO-10001046"/>
    <x v="2"/>
    <x v="16"/>
    <s v="Canon Imageclass D680 Copier / Fax"/>
    <n v="3359.9520000000002"/>
    <n v="6"/>
    <n v="0.2"/>
    <n v="1049.9849999999999"/>
  </r>
  <r>
    <x v="105"/>
    <s v="2020"/>
    <n v="4471"/>
    <x v="387"/>
    <s v="Standard Class"/>
    <s v="DJ-13510"/>
    <x v="2"/>
    <s v="United States"/>
    <x v="13"/>
    <x v="9"/>
    <n v="19140"/>
    <x v="0"/>
    <s v="FUR-CH-10003535"/>
    <x v="0"/>
    <x v="3"/>
    <s v="Global Armless Task Chair, Royal Blue"/>
    <n v="128.05799999999999"/>
    <n v="3"/>
    <n v="0.3"/>
    <n v="-23.7822"/>
  </r>
  <r>
    <x v="105"/>
    <s v="2020"/>
    <n v="9520"/>
    <x v="388"/>
    <s v="Second Class"/>
    <s v="MM-18055"/>
    <x v="0"/>
    <s v="United States"/>
    <x v="7"/>
    <x v="1"/>
    <n v="94110"/>
    <x v="1"/>
    <s v="OFF-AP-10000692"/>
    <x v="1"/>
    <x v="5"/>
    <s v="Fellowes Mighty 8 Compact Surge Protector"/>
    <n v="81.08"/>
    <n v="4"/>
    <n v="0"/>
    <n v="22.702400000000001"/>
  </r>
  <r>
    <x v="105"/>
    <s v="2020"/>
    <n v="9601"/>
    <x v="389"/>
    <s v="Second Class"/>
    <s v="EB-13705"/>
    <x v="2"/>
    <s v="United States"/>
    <x v="136"/>
    <x v="3"/>
    <n v="76063"/>
    <x v="2"/>
    <s v="OFF-PA-10003848"/>
    <x v="1"/>
    <x v="9"/>
    <s v="Xerox 1997"/>
    <n v="41.472000000000001"/>
    <n v="8"/>
    <n v="0.2"/>
    <n v="14.5152"/>
  </r>
  <r>
    <x v="106"/>
    <s v="2020"/>
    <n v="8281"/>
    <x v="390"/>
    <s v="First Class"/>
    <s v="MC-17605"/>
    <x v="2"/>
    <s v="United States"/>
    <x v="4"/>
    <x v="4"/>
    <n v="28540"/>
    <x v="3"/>
    <s v="OFF-EN-10002504"/>
    <x v="1"/>
    <x v="12"/>
    <s v="Tyvek  Top-Opening Peel &amp; Seel Envelopes, Plain White"/>
    <n v="65.231999999999999"/>
    <n v="3"/>
    <n v="0.2"/>
    <n v="22.015799999999999"/>
  </r>
  <r>
    <x v="106"/>
    <s v="2020"/>
    <n v="8282"/>
    <x v="390"/>
    <s v="First Class"/>
    <s v="MC-17605"/>
    <x v="2"/>
    <s v="United States"/>
    <x v="4"/>
    <x v="4"/>
    <n v="28540"/>
    <x v="3"/>
    <s v="FUR-CH-10001270"/>
    <x v="0"/>
    <x v="3"/>
    <s v="Harbour Creations Steel Folding Chair"/>
    <n v="207"/>
    <n v="3"/>
    <n v="0.2"/>
    <n v="25.875"/>
  </r>
  <r>
    <x v="106"/>
    <s v="2020"/>
    <n v="8417"/>
    <x v="391"/>
    <s v="First Class"/>
    <s v="LB-16795"/>
    <x v="1"/>
    <s v="United States"/>
    <x v="12"/>
    <x v="8"/>
    <n v="98105"/>
    <x v="1"/>
    <s v="OFF-BI-10004330"/>
    <x v="1"/>
    <x v="1"/>
    <s v="GBC Velobind Prepunched Cover Sets, Regency Series"/>
    <n v="147.91999999999999"/>
    <n v="5"/>
    <n v="0.2"/>
    <n v="46.225000000000001"/>
  </r>
  <r>
    <x v="106"/>
    <s v="2020"/>
    <n v="8418"/>
    <x v="391"/>
    <s v="First Class"/>
    <s v="LB-16795"/>
    <x v="1"/>
    <s v="United States"/>
    <x v="12"/>
    <x v="8"/>
    <n v="98105"/>
    <x v="1"/>
    <s v="OFF-ST-10000604"/>
    <x v="1"/>
    <x v="2"/>
    <s v="Home/Office Personal File Carts"/>
    <n v="104.28"/>
    <n v="3"/>
    <n v="0"/>
    <n v="26.07"/>
  </r>
  <r>
    <x v="106"/>
    <s v="2020"/>
    <n v="8419"/>
    <x v="391"/>
    <s v="First Class"/>
    <s v="LB-16795"/>
    <x v="1"/>
    <s v="United States"/>
    <x v="12"/>
    <x v="8"/>
    <n v="98105"/>
    <x v="1"/>
    <s v="FUR-TA-10004154"/>
    <x v="0"/>
    <x v="7"/>
    <s v="Riverside Furniture Oval Coffee Table, Oval End Table, End Table with Drawer"/>
    <n v="286.85000000000002"/>
    <n v="1"/>
    <n v="0"/>
    <n v="63.106999999999999"/>
  </r>
  <r>
    <x v="106"/>
    <s v="2020"/>
    <n v="8420"/>
    <x v="391"/>
    <s v="First Class"/>
    <s v="LB-16795"/>
    <x v="1"/>
    <s v="United States"/>
    <x v="12"/>
    <x v="8"/>
    <n v="98105"/>
    <x v="1"/>
    <s v="OFF-ST-10000636"/>
    <x v="1"/>
    <x v="2"/>
    <s v="Rogers Profile Extra Capacity Storage Tub"/>
    <n v="66.959999999999994"/>
    <n v="4"/>
    <n v="0"/>
    <n v="2.6783999999999999"/>
  </r>
  <r>
    <x v="106"/>
    <s v="2020"/>
    <n v="8421"/>
    <x v="391"/>
    <s v="First Class"/>
    <s v="LB-16795"/>
    <x v="1"/>
    <s v="United States"/>
    <x v="12"/>
    <x v="8"/>
    <n v="98105"/>
    <x v="1"/>
    <s v="TEC-AC-10004171"/>
    <x v="2"/>
    <x v="8"/>
    <s v="Razer Kraken 7.1 Surround Sound Over Ear USB Gaming Headset"/>
    <n v="199.98"/>
    <n v="2"/>
    <n v="0"/>
    <n v="87.991200000000006"/>
  </r>
  <r>
    <x v="107"/>
    <s v="2020"/>
    <n v="4122"/>
    <x v="392"/>
    <s v="Same Day"/>
    <s v="LP-17080"/>
    <x v="0"/>
    <s v="United States"/>
    <x v="12"/>
    <x v="8"/>
    <n v="98103"/>
    <x v="1"/>
    <s v="OFF-PA-10002870"/>
    <x v="1"/>
    <x v="9"/>
    <s v="Ampad Phone Message Book, Recycled, 400 Message Capacity, 5 ¾” x 11”"/>
    <n v="37.44"/>
    <n v="6"/>
    <n v="0"/>
    <n v="16.847999999999999"/>
  </r>
  <r>
    <x v="107"/>
    <s v="2020"/>
    <n v="4123"/>
    <x v="392"/>
    <s v="Same Day"/>
    <s v="LP-17080"/>
    <x v="0"/>
    <s v="United States"/>
    <x v="12"/>
    <x v="8"/>
    <n v="98103"/>
    <x v="1"/>
    <s v="OFF-LA-10004545"/>
    <x v="1"/>
    <x v="15"/>
    <s v="Avery 50"/>
    <n v="37.590000000000003"/>
    <n v="3"/>
    <n v="0"/>
    <n v="17.667300000000001"/>
  </r>
  <r>
    <x v="107"/>
    <s v="2020"/>
    <n v="4124"/>
    <x v="392"/>
    <s v="Same Day"/>
    <s v="LP-17080"/>
    <x v="0"/>
    <s v="United States"/>
    <x v="12"/>
    <x v="8"/>
    <n v="98103"/>
    <x v="1"/>
    <s v="OFF-BI-10000962"/>
    <x v="1"/>
    <x v="1"/>
    <s v="Acco Flexible ACCOHIDE Square Ring Data Binder, Dark Blue, 11 1/2&quot; X 14&quot; 7/8&quot;"/>
    <n v="26.032"/>
    <n v="2"/>
    <n v="0.2"/>
    <n v="9.4366000000000003"/>
  </r>
  <r>
    <x v="107"/>
    <s v="2020"/>
    <n v="4700"/>
    <x v="393"/>
    <s v="Standard Class"/>
    <s v="JK-16120"/>
    <x v="1"/>
    <s v="United States"/>
    <x v="21"/>
    <x v="3"/>
    <n v="78745"/>
    <x v="2"/>
    <s v="OFF-AR-10003481"/>
    <x v="1"/>
    <x v="4"/>
    <s v="Newell 348"/>
    <n v="5.2480000000000002"/>
    <n v="2"/>
    <n v="0.2"/>
    <n v="0.59040000000000004"/>
  </r>
  <r>
    <x v="107"/>
    <s v="2020"/>
    <n v="4701"/>
    <x v="393"/>
    <s v="Standard Class"/>
    <s v="JK-16120"/>
    <x v="1"/>
    <s v="United States"/>
    <x v="21"/>
    <x v="3"/>
    <n v="78745"/>
    <x v="2"/>
    <s v="OFF-ST-10004180"/>
    <x v="1"/>
    <x v="2"/>
    <s v="Safco Commercial Shelving"/>
    <n v="74.415999999999997"/>
    <n v="2"/>
    <n v="0.2"/>
    <n v="-14.8832"/>
  </r>
  <r>
    <x v="107"/>
    <s v="2020"/>
    <n v="4702"/>
    <x v="393"/>
    <s v="Standard Class"/>
    <s v="JK-16120"/>
    <x v="1"/>
    <s v="United States"/>
    <x v="21"/>
    <x v="3"/>
    <n v="78745"/>
    <x v="2"/>
    <s v="OFF-PA-10003657"/>
    <x v="1"/>
    <x v="9"/>
    <s v="Xerox 1927"/>
    <n v="6.8479999999999999"/>
    <n v="2"/>
    <n v="0.2"/>
    <n v="2.14"/>
  </r>
  <r>
    <x v="107"/>
    <s v="2020"/>
    <n v="4703"/>
    <x v="393"/>
    <s v="Standard Class"/>
    <s v="JK-16120"/>
    <x v="1"/>
    <s v="United States"/>
    <x v="21"/>
    <x v="3"/>
    <n v="78745"/>
    <x v="2"/>
    <s v="FUR-FU-10001967"/>
    <x v="0"/>
    <x v="0"/>
    <s v="Telescoping Adjustable Floor Lamp"/>
    <n v="7.9960000000000004"/>
    <n v="1"/>
    <n v="0.6"/>
    <n v="-6.9965000000000002"/>
  </r>
  <r>
    <x v="107"/>
    <s v="2020"/>
    <n v="5012"/>
    <x v="394"/>
    <s v="First Class"/>
    <s v="TS-21370"/>
    <x v="2"/>
    <s v="United States"/>
    <x v="137"/>
    <x v="21"/>
    <n v="85023"/>
    <x v="1"/>
    <s v="FUR-BO-10004467"/>
    <x v="0"/>
    <x v="13"/>
    <s v="Bestar Classic Bookcase"/>
    <n v="209.97900000000001"/>
    <n v="7"/>
    <n v="0.7"/>
    <n v="-356.96429999999998"/>
  </r>
  <r>
    <x v="107"/>
    <s v="2020"/>
    <n v="7316"/>
    <x v="395"/>
    <s v="Second Class"/>
    <s v="ZC-21910"/>
    <x v="0"/>
    <s v="United States"/>
    <x v="25"/>
    <x v="17"/>
    <n v="10024"/>
    <x v="0"/>
    <s v="OFF-AR-10004456"/>
    <x v="1"/>
    <x v="4"/>
    <s v="Panasonic KP-4ABK Battery-Operated Pencil Sharpener"/>
    <n v="43.92"/>
    <n v="3"/>
    <n v="0"/>
    <n v="12.736800000000001"/>
  </r>
  <r>
    <x v="108"/>
    <s v="2020"/>
    <n v="1857"/>
    <x v="396"/>
    <s v="Second Class"/>
    <s v="AC-10420"/>
    <x v="2"/>
    <s v="United States"/>
    <x v="34"/>
    <x v="3"/>
    <n v="77041"/>
    <x v="2"/>
    <s v="OFF-ST-10000563"/>
    <x v="1"/>
    <x v="2"/>
    <s v="Fellowes Bankers Box Stor/Drawer Steel Plus"/>
    <n v="127.92"/>
    <n v="5"/>
    <n v="0.2"/>
    <n v="-15.99"/>
  </r>
  <r>
    <x v="108"/>
    <s v="2020"/>
    <n v="1858"/>
    <x v="396"/>
    <s v="Second Class"/>
    <s v="AC-10420"/>
    <x v="2"/>
    <s v="United States"/>
    <x v="34"/>
    <x v="3"/>
    <n v="77041"/>
    <x v="2"/>
    <s v="OFF-BI-10002133"/>
    <x v="1"/>
    <x v="1"/>
    <s v="Wilson Jones Elliptical Ring 3 1/2&quot; Capacity Binders, 800 sheets"/>
    <n v="34.24"/>
    <n v="4"/>
    <n v="0.8"/>
    <n v="-53.072000000000003"/>
  </r>
  <r>
    <x v="108"/>
    <s v="2020"/>
    <n v="3762"/>
    <x v="397"/>
    <s v="Standard Class"/>
    <s v="CK-12205"/>
    <x v="0"/>
    <s v="United States"/>
    <x v="138"/>
    <x v="15"/>
    <n v="2149"/>
    <x v="0"/>
    <s v="OFF-PA-10000659"/>
    <x v="1"/>
    <x v="9"/>
    <s v="TOPS Carbonless Receipt Book, Four 2-3/4 x 7-1/4 Money Receipts per Page"/>
    <n v="87.6"/>
    <n v="5"/>
    <n v="0"/>
    <n v="42.048000000000002"/>
  </r>
  <r>
    <x v="108"/>
    <s v="2020"/>
    <n v="5804"/>
    <x v="398"/>
    <s v="Standard Class"/>
    <s v="JP-16135"/>
    <x v="1"/>
    <s v="United States"/>
    <x v="16"/>
    <x v="0"/>
    <n v="45503"/>
    <x v="0"/>
    <s v="OFF-AR-10003504"/>
    <x v="1"/>
    <x v="4"/>
    <s v="Newell 347"/>
    <n v="10.272"/>
    <n v="3"/>
    <n v="0.2"/>
    <n v="1.1556"/>
  </r>
  <r>
    <x v="108"/>
    <s v="2020"/>
    <n v="5821"/>
    <x v="399"/>
    <s v="Standard Class"/>
    <s v="CS-12175"/>
    <x v="2"/>
    <s v="United States"/>
    <x v="7"/>
    <x v="1"/>
    <n v="94122"/>
    <x v="1"/>
    <s v="OFF-SU-10000157"/>
    <x v="1"/>
    <x v="10"/>
    <s v="Compact Automatic Electric Letter Opener"/>
    <n v="238.62"/>
    <n v="2"/>
    <n v="0"/>
    <n v="4.7724000000000002"/>
  </r>
  <r>
    <x v="108"/>
    <s v="2020"/>
    <n v="5822"/>
    <x v="399"/>
    <s v="Standard Class"/>
    <s v="CS-12175"/>
    <x v="2"/>
    <s v="United States"/>
    <x v="7"/>
    <x v="1"/>
    <n v="94122"/>
    <x v="1"/>
    <s v="OFF-AP-10004868"/>
    <x v="1"/>
    <x v="5"/>
    <s v="Hoover Commercial Soft Guard Upright Vacuum And Disposable Filtration Bags"/>
    <n v="7.77"/>
    <n v="1"/>
    <n v="0"/>
    <n v="2.0979000000000001"/>
  </r>
  <r>
    <x v="108"/>
    <s v="2020"/>
    <n v="5823"/>
    <x v="399"/>
    <s v="Standard Class"/>
    <s v="CS-12175"/>
    <x v="2"/>
    <s v="United States"/>
    <x v="7"/>
    <x v="1"/>
    <n v="94122"/>
    <x v="1"/>
    <s v="FUR-TA-10001520"/>
    <x v="0"/>
    <x v="7"/>
    <s v="Lesro Sheffield Collection Coffee Table, End Table, Center Table, Corner Table"/>
    <n v="285.48"/>
    <n v="5"/>
    <n v="0.2"/>
    <n v="-10.705500000000001"/>
  </r>
  <r>
    <x v="108"/>
    <s v="2020"/>
    <n v="5824"/>
    <x v="399"/>
    <s v="Standard Class"/>
    <s v="CS-12175"/>
    <x v="2"/>
    <s v="United States"/>
    <x v="7"/>
    <x v="1"/>
    <n v="94122"/>
    <x v="1"/>
    <s v="OFF-BI-10001900"/>
    <x v="1"/>
    <x v="1"/>
    <s v="DXL Angle-View Binders with Locking Rings, Black"/>
    <n v="19.167999999999999"/>
    <n v="4"/>
    <n v="0.2"/>
    <n v="6.4691999999999998"/>
  </r>
  <r>
    <x v="108"/>
    <s v="2020"/>
    <n v="6281"/>
    <x v="400"/>
    <s v="Standard Class"/>
    <s v="JH-15910"/>
    <x v="0"/>
    <s v="United States"/>
    <x v="43"/>
    <x v="0"/>
    <n v="45231"/>
    <x v="0"/>
    <s v="OFF-LA-10000443"/>
    <x v="1"/>
    <x v="15"/>
    <s v="Avery 501"/>
    <n v="5.9039999999999999"/>
    <n v="2"/>
    <n v="0.2"/>
    <n v="1.9925999999999999"/>
  </r>
  <r>
    <x v="108"/>
    <s v="2020"/>
    <n v="6667"/>
    <x v="401"/>
    <s v="Second Class"/>
    <s v="CA-12775"/>
    <x v="0"/>
    <s v="United States"/>
    <x v="139"/>
    <x v="29"/>
    <n v="8360"/>
    <x v="0"/>
    <s v="FUR-FU-10000719"/>
    <x v="0"/>
    <x v="0"/>
    <s v="DAX Cubicle Frames, 8-1/2 x 11"/>
    <n v="42.85"/>
    <n v="5"/>
    <n v="0"/>
    <n v="15.426"/>
  </r>
  <r>
    <x v="108"/>
    <s v="2020"/>
    <n v="6668"/>
    <x v="401"/>
    <s v="Second Class"/>
    <s v="CA-12775"/>
    <x v="0"/>
    <s v="United States"/>
    <x v="139"/>
    <x v="29"/>
    <n v="8360"/>
    <x v="0"/>
    <s v="OFF-LA-10002271"/>
    <x v="1"/>
    <x v="15"/>
    <s v="Smead Alpha-Z Color-Coded Second Alphabetical Labels and Starter Set"/>
    <n v="6.16"/>
    <n v="2"/>
    <n v="0"/>
    <n v="2.9567999999999999"/>
  </r>
  <r>
    <x v="108"/>
    <s v="2020"/>
    <n v="6669"/>
    <x v="401"/>
    <s v="Second Class"/>
    <s v="CA-12775"/>
    <x v="0"/>
    <s v="United States"/>
    <x v="139"/>
    <x v="29"/>
    <n v="8360"/>
    <x v="0"/>
    <s v="OFF-SU-10004661"/>
    <x v="1"/>
    <x v="10"/>
    <s v="Acme Titanium Bonded Scissors"/>
    <n v="17"/>
    <n v="2"/>
    <n v="0"/>
    <n v="4.42"/>
  </r>
  <r>
    <x v="108"/>
    <s v="2020"/>
    <n v="6670"/>
    <x v="401"/>
    <s v="Second Class"/>
    <s v="CA-12775"/>
    <x v="0"/>
    <s v="United States"/>
    <x v="139"/>
    <x v="29"/>
    <n v="8360"/>
    <x v="0"/>
    <s v="TEC-AC-10004859"/>
    <x v="2"/>
    <x v="8"/>
    <s v="Maxell Pro 80 Minute CD-R, 10/Pack"/>
    <n v="87.4"/>
    <n v="5"/>
    <n v="0"/>
    <n v="34.96"/>
  </r>
  <r>
    <x v="109"/>
    <s v="2020"/>
    <n v="2431"/>
    <x v="402"/>
    <s v="Standard Class"/>
    <s v="RB-19795"/>
    <x v="1"/>
    <s v="United States"/>
    <x v="7"/>
    <x v="1"/>
    <n v="94110"/>
    <x v="1"/>
    <s v="OFF-LA-10000240"/>
    <x v="1"/>
    <x v="15"/>
    <s v="Self-Adhesive Address Labels for Typewriters by Universal"/>
    <n v="58.48"/>
    <n v="8"/>
    <n v="0"/>
    <n v="27.485600000000002"/>
  </r>
  <r>
    <x v="109"/>
    <s v="2020"/>
    <n v="2595"/>
    <x v="403"/>
    <s v="Standard Class"/>
    <s v="BM-11650"/>
    <x v="2"/>
    <s v="United States"/>
    <x v="35"/>
    <x v="14"/>
    <n v="47201"/>
    <x v="2"/>
    <s v="OFF-EN-10003296"/>
    <x v="1"/>
    <x v="12"/>
    <s v="Tyvek Side-Opening Peel &amp; Seel Expanding Envelopes"/>
    <n v="180.96"/>
    <n v="2"/>
    <n v="0"/>
    <n v="81.432000000000002"/>
  </r>
  <r>
    <x v="109"/>
    <s v="2020"/>
    <n v="2596"/>
    <x v="403"/>
    <s v="Standard Class"/>
    <s v="BM-11650"/>
    <x v="2"/>
    <s v="United States"/>
    <x v="35"/>
    <x v="14"/>
    <n v="47201"/>
    <x v="2"/>
    <s v="OFF-BI-10004632"/>
    <x v="1"/>
    <x v="1"/>
    <s v="Ibico Hi-Tech Manual Binding System"/>
    <n v="914.97"/>
    <n v="3"/>
    <n v="0"/>
    <n v="411.73649999999998"/>
  </r>
  <r>
    <x v="109"/>
    <s v="2020"/>
    <n v="2597"/>
    <x v="403"/>
    <s v="Standard Class"/>
    <s v="BM-11650"/>
    <x v="2"/>
    <s v="United States"/>
    <x v="35"/>
    <x v="14"/>
    <n v="47201"/>
    <x v="2"/>
    <s v="TEC-PH-10002310"/>
    <x v="2"/>
    <x v="14"/>
    <s v="Plantronics Calisto P620-M USB Wireless Speakerphone System"/>
    <n v="587.97"/>
    <n v="3"/>
    <n v="0"/>
    <n v="158.75190000000001"/>
  </r>
  <r>
    <x v="109"/>
    <s v="2020"/>
    <n v="2598"/>
    <x v="403"/>
    <s v="Standard Class"/>
    <s v="BM-11650"/>
    <x v="2"/>
    <s v="United States"/>
    <x v="35"/>
    <x v="14"/>
    <n v="47201"/>
    <x v="2"/>
    <s v="OFF-ST-10000078"/>
    <x v="1"/>
    <x v="2"/>
    <s v="Tennsco 6- and 18-Compartment Lockers"/>
    <n v="530.34"/>
    <n v="2"/>
    <n v="0"/>
    <n v="95.461200000000005"/>
  </r>
  <r>
    <x v="109"/>
    <s v="2020"/>
    <n v="2599"/>
    <x v="403"/>
    <s v="Standard Class"/>
    <s v="BM-11650"/>
    <x v="2"/>
    <s v="United States"/>
    <x v="35"/>
    <x v="14"/>
    <n v="47201"/>
    <x v="2"/>
    <s v="OFF-PA-10001752"/>
    <x v="1"/>
    <x v="9"/>
    <s v="Hammermill CopyPlus Copy Paper (20Lb. and 84 Bright)"/>
    <n v="14.94"/>
    <n v="3"/>
    <n v="0"/>
    <n v="7.3205999999999998"/>
  </r>
  <r>
    <x v="109"/>
    <s v="2020"/>
    <n v="8336"/>
    <x v="404"/>
    <s v="Second Class"/>
    <s v="CW-11905"/>
    <x v="1"/>
    <s v="United States"/>
    <x v="66"/>
    <x v="31"/>
    <n v="19711"/>
    <x v="0"/>
    <s v="OFF-BI-10002082"/>
    <x v="1"/>
    <x v="1"/>
    <s v="GBC Twin Loop Wire Binding Elements"/>
    <n v="299.52"/>
    <n v="9"/>
    <n v="0"/>
    <n v="149.76"/>
  </r>
  <r>
    <x v="109"/>
    <s v="2020"/>
    <n v="8622"/>
    <x v="405"/>
    <s v="Standard Class"/>
    <s v="FH-14275"/>
    <x v="2"/>
    <s v="United States"/>
    <x v="2"/>
    <x v="13"/>
    <n v="37064"/>
    <x v="3"/>
    <s v="OFF-AP-10000358"/>
    <x v="1"/>
    <x v="5"/>
    <s v="Fellowes Basic Home/Office Series Surge Protectors"/>
    <n v="20.768000000000001"/>
    <n v="2"/>
    <n v="0.2"/>
    <n v="2.3363999999999998"/>
  </r>
  <r>
    <x v="109"/>
    <s v="2020"/>
    <n v="9000"/>
    <x v="406"/>
    <s v="Standard Class"/>
    <s v="MH-18115"/>
    <x v="1"/>
    <s v="United States"/>
    <x v="13"/>
    <x v="9"/>
    <n v="19140"/>
    <x v="0"/>
    <s v="FUR-CH-10001482"/>
    <x v="0"/>
    <x v="3"/>
    <s v="Office Star - Mesh Screen back chair with Vinyl seat"/>
    <n v="458.43"/>
    <n v="5"/>
    <n v="0.3"/>
    <n v="-124.431"/>
  </r>
  <r>
    <x v="110"/>
    <s v="2020"/>
    <n v="814"/>
    <x v="407"/>
    <s v="Same Day"/>
    <s v="PJ-19015"/>
    <x v="0"/>
    <s v="United States"/>
    <x v="140"/>
    <x v="1"/>
    <n v="92704"/>
    <x v="1"/>
    <s v="FUR-FU-10000794"/>
    <x v="0"/>
    <x v="0"/>
    <s v="Eldon Stackable Tray, Side-Load, Legal, Smoke"/>
    <n v="18.28"/>
    <n v="2"/>
    <n v="0"/>
    <n v="6.2152000000000003"/>
  </r>
  <r>
    <x v="110"/>
    <s v="2020"/>
    <n v="815"/>
    <x v="407"/>
    <s v="Same Day"/>
    <s v="PJ-19015"/>
    <x v="0"/>
    <s v="United States"/>
    <x v="140"/>
    <x v="1"/>
    <n v="92704"/>
    <x v="1"/>
    <s v="TEC-AC-10001838"/>
    <x v="2"/>
    <x v="8"/>
    <s v="Razer Tiamat Over Ear 7.1 Surround Sound PC Gaming Headset"/>
    <n v="1399.93"/>
    <n v="7"/>
    <n v="0"/>
    <n v="601.96990000000005"/>
  </r>
  <r>
    <x v="110"/>
    <s v="2020"/>
    <n v="1245"/>
    <x v="408"/>
    <s v="Standard Class"/>
    <s v="EJ-14155"/>
    <x v="0"/>
    <s v="United States"/>
    <x v="141"/>
    <x v="33"/>
    <n v="39503"/>
    <x v="3"/>
    <s v="OFF-EN-10004955"/>
    <x v="1"/>
    <x v="12"/>
    <s v="Fashion Color Clasp Envelopes"/>
    <n v="48.69"/>
    <n v="9"/>
    <n v="0"/>
    <n v="23.8581"/>
  </r>
  <r>
    <x v="110"/>
    <s v="2020"/>
    <n v="4161"/>
    <x v="409"/>
    <s v="Standard Class"/>
    <s v="AH-10465"/>
    <x v="0"/>
    <s v="United States"/>
    <x v="25"/>
    <x v="17"/>
    <n v="10035"/>
    <x v="0"/>
    <s v="TEC-PH-10002834"/>
    <x v="2"/>
    <x v="14"/>
    <s v="Google Nexus 5"/>
    <n v="539.97"/>
    <n v="3"/>
    <n v="0"/>
    <n v="134.99250000000001"/>
  </r>
  <r>
    <x v="110"/>
    <s v="2020"/>
    <n v="4162"/>
    <x v="409"/>
    <s v="Standard Class"/>
    <s v="AH-10465"/>
    <x v="0"/>
    <s v="United States"/>
    <x v="25"/>
    <x v="17"/>
    <n v="10035"/>
    <x v="0"/>
    <s v="OFF-ST-10002214"/>
    <x v="1"/>
    <x v="2"/>
    <s v="X-Rack File for Hanging Folders"/>
    <n v="22.58"/>
    <n v="2"/>
    <n v="0"/>
    <n v="5.8708"/>
  </r>
  <r>
    <x v="110"/>
    <s v="2020"/>
    <n v="4649"/>
    <x v="410"/>
    <s v="Standard Class"/>
    <s v="KB-16585"/>
    <x v="2"/>
    <s v="United States"/>
    <x v="12"/>
    <x v="8"/>
    <n v="98103"/>
    <x v="1"/>
    <s v="OFF-PA-10003228"/>
    <x v="1"/>
    <x v="9"/>
    <s v="Xerox 1917"/>
    <n v="440.19"/>
    <n v="9"/>
    <n v="0"/>
    <n v="206.88929999999999"/>
  </r>
  <r>
    <x v="110"/>
    <s v="2020"/>
    <n v="4650"/>
    <x v="410"/>
    <s v="Standard Class"/>
    <s v="KB-16585"/>
    <x v="2"/>
    <s v="United States"/>
    <x v="12"/>
    <x v="8"/>
    <n v="98103"/>
    <x v="1"/>
    <s v="OFF-SU-10004498"/>
    <x v="1"/>
    <x v="10"/>
    <s v="Martin-Yale Premier Letter Opener"/>
    <n v="64.400000000000006"/>
    <n v="5"/>
    <n v="0"/>
    <n v="1.9319999999999999"/>
  </r>
  <r>
    <x v="110"/>
    <s v="2020"/>
    <n v="6408"/>
    <x v="411"/>
    <s v="First Class"/>
    <s v="GT-14710"/>
    <x v="0"/>
    <s v="United States"/>
    <x v="34"/>
    <x v="3"/>
    <n v="77041"/>
    <x v="2"/>
    <s v="FUR-CH-10003981"/>
    <x v="0"/>
    <x v="3"/>
    <s v="Global Commerce Series Low-Back Swivel/Tilt Chairs"/>
    <n v="899.43"/>
    <n v="5"/>
    <n v="0.3"/>
    <n v="-12.849"/>
  </r>
  <r>
    <x v="110"/>
    <s v="2020"/>
    <n v="6409"/>
    <x v="411"/>
    <s v="First Class"/>
    <s v="GT-14710"/>
    <x v="0"/>
    <s v="United States"/>
    <x v="34"/>
    <x v="3"/>
    <n v="77041"/>
    <x v="2"/>
    <s v="OFF-AR-10001446"/>
    <x v="1"/>
    <x v="4"/>
    <s v="Newell 309"/>
    <n v="46.2"/>
    <n v="5"/>
    <n v="0.2"/>
    <n v="5.7750000000000004"/>
  </r>
  <r>
    <x v="110"/>
    <s v="2020"/>
    <n v="6410"/>
    <x v="411"/>
    <s v="First Class"/>
    <s v="GT-14710"/>
    <x v="0"/>
    <s v="United States"/>
    <x v="34"/>
    <x v="3"/>
    <n v="77041"/>
    <x v="2"/>
    <s v="OFF-PA-10000300"/>
    <x v="1"/>
    <x v="9"/>
    <s v="Xerox 1936"/>
    <n v="47.951999999999998"/>
    <n v="3"/>
    <n v="0.2"/>
    <n v="16.183800000000002"/>
  </r>
  <r>
    <x v="110"/>
    <s v="2020"/>
    <n v="6411"/>
    <x v="411"/>
    <s v="First Class"/>
    <s v="GT-14710"/>
    <x v="0"/>
    <s v="United States"/>
    <x v="34"/>
    <x v="3"/>
    <n v="77041"/>
    <x v="2"/>
    <s v="TEC-PH-10004071"/>
    <x v="2"/>
    <x v="14"/>
    <s v="PayAnywhere Card Reader"/>
    <n v="7.992"/>
    <n v="1"/>
    <n v="0.2"/>
    <n v="0.69930000000000003"/>
  </r>
  <r>
    <x v="110"/>
    <s v="2020"/>
    <n v="6412"/>
    <x v="411"/>
    <s v="First Class"/>
    <s v="GT-14710"/>
    <x v="0"/>
    <s v="United States"/>
    <x v="34"/>
    <x v="3"/>
    <n v="77041"/>
    <x v="2"/>
    <s v="OFF-PA-10003134"/>
    <x v="1"/>
    <x v="9"/>
    <s v="Xerox 1937"/>
    <n v="76.864000000000004"/>
    <n v="2"/>
    <n v="0.2"/>
    <n v="26.9024"/>
  </r>
  <r>
    <x v="110"/>
    <s v="2020"/>
    <n v="6459"/>
    <x v="412"/>
    <s v="First Class"/>
    <s v="AJ-10780"/>
    <x v="2"/>
    <s v="United States"/>
    <x v="51"/>
    <x v="26"/>
    <n v="21215"/>
    <x v="0"/>
    <s v="OFF-AR-10001919"/>
    <x v="1"/>
    <x v="4"/>
    <s v="OIC #2 Pencils, Medium Soft"/>
    <n v="3.76"/>
    <n v="2"/>
    <n v="0"/>
    <n v="1.0904"/>
  </r>
  <r>
    <x v="110"/>
    <s v="2020"/>
    <n v="6460"/>
    <x v="412"/>
    <s v="First Class"/>
    <s v="AJ-10780"/>
    <x v="2"/>
    <s v="United States"/>
    <x v="51"/>
    <x v="26"/>
    <n v="21215"/>
    <x v="0"/>
    <s v="OFF-AR-10003045"/>
    <x v="1"/>
    <x v="4"/>
    <s v="Prang Colored Pencils"/>
    <n v="14.7"/>
    <n v="5"/>
    <n v="0"/>
    <n v="6.6150000000000002"/>
  </r>
  <r>
    <x v="110"/>
    <s v="2020"/>
    <n v="6461"/>
    <x v="412"/>
    <s v="First Class"/>
    <s v="AJ-10780"/>
    <x v="2"/>
    <s v="United States"/>
    <x v="51"/>
    <x v="26"/>
    <n v="21215"/>
    <x v="0"/>
    <s v="OFF-AR-10003338"/>
    <x v="1"/>
    <x v="4"/>
    <s v="Eberhard Faber 3 1/2&quot; Golf Pencils"/>
    <n v="37.200000000000003"/>
    <n v="5"/>
    <n v="0"/>
    <n v="9.3000000000000007"/>
  </r>
  <r>
    <x v="110"/>
    <s v="2020"/>
    <n v="6462"/>
    <x v="412"/>
    <s v="First Class"/>
    <s v="AJ-10780"/>
    <x v="2"/>
    <s v="United States"/>
    <x v="51"/>
    <x v="26"/>
    <n v="21215"/>
    <x v="0"/>
    <s v="TEC-AC-10003280"/>
    <x v="2"/>
    <x v="8"/>
    <s v="Belkin F8E887 USB Wired Ergonomic Keyboard"/>
    <n v="89.97"/>
    <n v="3"/>
    <n v="0"/>
    <n v="18.893699999999999"/>
  </r>
  <r>
    <x v="110"/>
    <s v="2020"/>
    <n v="6463"/>
    <x v="412"/>
    <s v="First Class"/>
    <s v="AJ-10780"/>
    <x v="2"/>
    <s v="United States"/>
    <x v="51"/>
    <x v="26"/>
    <n v="21215"/>
    <x v="0"/>
    <s v="FUR-CH-10003298"/>
    <x v="0"/>
    <x v="3"/>
    <s v="Office Star - Contemporary Task Swivel chair with Loop Arms, Charcoal"/>
    <n v="261.95999999999998"/>
    <n v="2"/>
    <n v="0"/>
    <n v="23.5764"/>
  </r>
  <r>
    <x v="110"/>
    <s v="2020"/>
    <n v="6464"/>
    <x v="412"/>
    <s v="First Class"/>
    <s v="AJ-10780"/>
    <x v="2"/>
    <s v="United States"/>
    <x v="51"/>
    <x v="26"/>
    <n v="21215"/>
    <x v="0"/>
    <s v="OFF-LA-10004544"/>
    <x v="1"/>
    <x v="15"/>
    <s v="Avery 505"/>
    <n v="74"/>
    <n v="5"/>
    <n v="0"/>
    <n v="37"/>
  </r>
  <r>
    <x v="110"/>
    <s v="2020"/>
    <n v="6545"/>
    <x v="413"/>
    <s v="Standard Class"/>
    <s v="DP-13000"/>
    <x v="0"/>
    <s v="United States"/>
    <x v="115"/>
    <x v="0"/>
    <n v="44105"/>
    <x v="0"/>
    <s v="OFF-BI-10003007"/>
    <x v="1"/>
    <x v="1"/>
    <s v="Premium Transparent Presentation Covers, No Pattern/Clear, 8 1/2&quot; x 11&quot;"/>
    <n v="58.17"/>
    <n v="5"/>
    <n v="0.7"/>
    <n v="-46.536000000000001"/>
  </r>
  <r>
    <x v="110"/>
    <s v="2020"/>
    <n v="6546"/>
    <x v="413"/>
    <s v="Standard Class"/>
    <s v="DP-13000"/>
    <x v="0"/>
    <s v="United States"/>
    <x v="115"/>
    <x v="0"/>
    <n v="44105"/>
    <x v="0"/>
    <s v="OFF-LA-10000973"/>
    <x v="1"/>
    <x v="15"/>
    <s v="Avery 502"/>
    <n v="5.04"/>
    <n v="2"/>
    <n v="0.2"/>
    <n v="1.764"/>
  </r>
  <r>
    <x v="110"/>
    <s v="2020"/>
    <n v="6547"/>
    <x v="413"/>
    <s v="Standard Class"/>
    <s v="DP-13000"/>
    <x v="0"/>
    <s v="United States"/>
    <x v="115"/>
    <x v="0"/>
    <n v="44105"/>
    <x v="0"/>
    <s v="OFF-PA-10000483"/>
    <x v="1"/>
    <x v="9"/>
    <s v="Xerox 19"/>
    <n v="24.783999999999999"/>
    <n v="1"/>
    <n v="0.2"/>
    <n v="7.7450000000000001"/>
  </r>
  <r>
    <x v="111"/>
    <s v="2020"/>
    <n v="957"/>
    <x v="414"/>
    <s v="Second Class"/>
    <s v="JA-15970"/>
    <x v="0"/>
    <s v="United States"/>
    <x v="137"/>
    <x v="21"/>
    <n v="85023"/>
    <x v="1"/>
    <s v="TEC-PH-10002923"/>
    <x v="2"/>
    <x v="14"/>
    <s v="Logitech B530 USB Headset - headset - Full size, Binaural"/>
    <n v="29.591999999999999"/>
    <n v="1"/>
    <n v="0.2"/>
    <n v="2.5893000000000002"/>
  </r>
  <r>
    <x v="111"/>
    <s v="2020"/>
    <n v="958"/>
    <x v="414"/>
    <s v="Second Class"/>
    <s v="JA-15970"/>
    <x v="0"/>
    <s v="United States"/>
    <x v="137"/>
    <x v="21"/>
    <n v="85023"/>
    <x v="1"/>
    <s v="OFF-BI-10004465"/>
    <x v="1"/>
    <x v="1"/>
    <s v="Avery Durable Slant Ring Binders"/>
    <n v="4.7519999999999998"/>
    <n v="2"/>
    <n v="0.7"/>
    <n v="-3.1680000000000001"/>
  </r>
  <r>
    <x v="111"/>
    <s v="2020"/>
    <n v="959"/>
    <x v="414"/>
    <s v="Second Class"/>
    <s v="JA-15970"/>
    <x v="0"/>
    <s v="United States"/>
    <x v="137"/>
    <x v="21"/>
    <n v="85023"/>
    <x v="1"/>
    <s v="OFF-PA-10002333"/>
    <x v="1"/>
    <x v="9"/>
    <s v="Universal Ultra Bright White Copier/Laser Paper, 8 1/2&quot; x 11&quot;, Ream"/>
    <n v="15.552"/>
    <n v="3"/>
    <n v="0.2"/>
    <n v="5.6375999999999999"/>
  </r>
  <r>
    <x v="111"/>
    <s v="2020"/>
    <n v="2632"/>
    <x v="415"/>
    <s v="Standard Class"/>
    <s v="JF-15295"/>
    <x v="0"/>
    <s v="United States"/>
    <x v="12"/>
    <x v="8"/>
    <n v="98103"/>
    <x v="1"/>
    <s v="FUR-FU-10000076"/>
    <x v="0"/>
    <x v="0"/>
    <s v="24-Hour Round Wall Clock"/>
    <n v="39.96"/>
    <n v="2"/>
    <n v="0"/>
    <n v="17.1828"/>
  </r>
  <r>
    <x v="111"/>
    <s v="2020"/>
    <n v="2633"/>
    <x v="415"/>
    <s v="Standard Class"/>
    <s v="JF-15295"/>
    <x v="0"/>
    <s v="United States"/>
    <x v="12"/>
    <x v="8"/>
    <n v="98103"/>
    <x v="1"/>
    <s v="FUR-CH-10002017"/>
    <x v="0"/>
    <x v="3"/>
    <s v="SAFCO Optional Arm Kit for Workspace Cribbage Stacking Chair"/>
    <n v="42.624000000000002"/>
    <n v="2"/>
    <n v="0.2"/>
    <n v="4.2624000000000004"/>
  </r>
  <r>
    <x v="111"/>
    <s v="2020"/>
    <n v="2634"/>
    <x v="415"/>
    <s v="Standard Class"/>
    <s v="JF-15295"/>
    <x v="0"/>
    <s v="United States"/>
    <x v="12"/>
    <x v="8"/>
    <n v="98103"/>
    <x v="1"/>
    <s v="FUR-CH-10004287"/>
    <x v="0"/>
    <x v="3"/>
    <s v="SAFCO Arco Folding Chair"/>
    <n v="220.96"/>
    <n v="1"/>
    <n v="0.2"/>
    <n v="24.858000000000001"/>
  </r>
  <r>
    <x v="111"/>
    <s v="2020"/>
    <n v="5510"/>
    <x v="416"/>
    <s v="Standard Class"/>
    <s v="JD-16015"/>
    <x v="0"/>
    <s v="United States"/>
    <x v="27"/>
    <x v="19"/>
    <n v="60653"/>
    <x v="2"/>
    <s v="OFF-PA-10001736"/>
    <x v="1"/>
    <x v="9"/>
    <s v="Xerox 1880"/>
    <n v="56.704000000000001"/>
    <n v="2"/>
    <n v="0.2"/>
    <n v="19.137599999999999"/>
  </r>
  <r>
    <x v="111"/>
    <s v="2020"/>
    <n v="5511"/>
    <x v="416"/>
    <s v="Standard Class"/>
    <s v="JD-16015"/>
    <x v="0"/>
    <s v="United States"/>
    <x v="27"/>
    <x v="19"/>
    <n v="60653"/>
    <x v="2"/>
    <s v="TEC-PH-10002185"/>
    <x v="2"/>
    <x v="14"/>
    <s v="QVS USB Car Charger 2-Port 2.1Amp for iPod/iPhone/iPad/iPad 2/iPad 3"/>
    <n v="11.12"/>
    <n v="2"/>
    <n v="0.2"/>
    <n v="3.4750000000000001"/>
  </r>
  <r>
    <x v="112"/>
    <s v="2020"/>
    <n v="4093"/>
    <x v="417"/>
    <s v="First Class"/>
    <s v="JM-15865"/>
    <x v="0"/>
    <s v="United States"/>
    <x v="142"/>
    <x v="0"/>
    <n v="44312"/>
    <x v="0"/>
    <s v="OFF-ST-10002574"/>
    <x v="1"/>
    <x v="2"/>
    <s v="SAFCO Commercial Wire Shelving, Black"/>
    <n v="221.024"/>
    <n v="2"/>
    <n v="0.2"/>
    <n v="-55.256"/>
  </r>
  <r>
    <x v="113"/>
    <s v="2020"/>
    <n v="2844"/>
    <x v="418"/>
    <s v="Standard Class"/>
    <s v="BH-11710"/>
    <x v="0"/>
    <s v="United States"/>
    <x v="13"/>
    <x v="9"/>
    <n v="19140"/>
    <x v="0"/>
    <s v="TEC-AC-10000387"/>
    <x v="2"/>
    <x v="8"/>
    <s v="KeyTronic KT800P2 - Keyboard - Black"/>
    <n v="36.048000000000002"/>
    <n v="3"/>
    <n v="0.2"/>
    <n v="-0.9012"/>
  </r>
  <r>
    <x v="113"/>
    <s v="2020"/>
    <n v="3941"/>
    <x v="419"/>
    <s v="Standard Class"/>
    <s v="TS-21340"/>
    <x v="0"/>
    <s v="United States"/>
    <x v="25"/>
    <x v="17"/>
    <n v="10024"/>
    <x v="0"/>
    <s v="FUR-FU-10002456"/>
    <x v="0"/>
    <x v="0"/>
    <s v="Master Caster Door Stop, Large Neon Orange"/>
    <n v="14.56"/>
    <n v="2"/>
    <n v="0"/>
    <n v="6.2607999999999997"/>
  </r>
  <r>
    <x v="113"/>
    <s v="2020"/>
    <n v="3942"/>
    <x v="419"/>
    <s v="Standard Class"/>
    <s v="TS-21340"/>
    <x v="0"/>
    <s v="United States"/>
    <x v="25"/>
    <x v="17"/>
    <n v="10024"/>
    <x v="0"/>
    <s v="OFF-BI-10000605"/>
    <x v="1"/>
    <x v="1"/>
    <s v="Acco Pressboard Covers with Storage Hooks, 9 1/2&quot; x 11&quot;, Executive Red"/>
    <n v="3.048"/>
    <n v="1"/>
    <n v="0.2"/>
    <n v="1.0286999999999999"/>
  </r>
  <r>
    <x v="113"/>
    <s v="2020"/>
    <n v="4187"/>
    <x v="420"/>
    <s v="Standard Class"/>
    <s v="SG-20890"/>
    <x v="2"/>
    <s v="United States"/>
    <x v="143"/>
    <x v="3"/>
    <n v="78501"/>
    <x v="2"/>
    <s v="OFF-BI-10003712"/>
    <x v="1"/>
    <x v="1"/>
    <s v="Acco Pressboard Covers with Storage Hooks, 14 7/8&quot; x 11&quot;, Light Blue"/>
    <n v="6.8739999999999997"/>
    <n v="7"/>
    <n v="0.8"/>
    <n v="-10.6547"/>
  </r>
  <r>
    <x v="113"/>
    <s v="2020"/>
    <n v="4188"/>
    <x v="420"/>
    <s v="Standard Class"/>
    <s v="SG-20890"/>
    <x v="2"/>
    <s v="United States"/>
    <x v="143"/>
    <x v="3"/>
    <n v="78501"/>
    <x v="2"/>
    <s v="OFF-BI-10002571"/>
    <x v="1"/>
    <x v="1"/>
    <s v="Avery Framed View Binder, EZD Ring (Locking), Navy, 1 1/2&quot;"/>
    <n v="1.996"/>
    <n v="1"/>
    <n v="0.8"/>
    <n v="-3.2934000000000001"/>
  </r>
  <r>
    <x v="113"/>
    <s v="2020"/>
    <n v="4189"/>
    <x v="420"/>
    <s v="Standard Class"/>
    <s v="SG-20890"/>
    <x v="2"/>
    <s v="United States"/>
    <x v="143"/>
    <x v="3"/>
    <n v="78501"/>
    <x v="2"/>
    <s v="OFF-ST-10004835"/>
    <x v="1"/>
    <x v="2"/>
    <s v="Plastic Stacking Crates &amp; Casters"/>
    <n v="8.9280000000000008"/>
    <n v="2"/>
    <n v="0.2"/>
    <n v="0.66959999999999997"/>
  </r>
  <r>
    <x v="113"/>
    <s v="2020"/>
    <n v="4423"/>
    <x v="421"/>
    <s v="First Class"/>
    <s v="TB-21355"/>
    <x v="2"/>
    <s v="United States"/>
    <x v="144"/>
    <x v="22"/>
    <n v="30328"/>
    <x v="3"/>
    <s v="OFF-AP-10001492"/>
    <x v="1"/>
    <x v="5"/>
    <s v="Acco Six-Outlet Power Strip, 4' Cord Length"/>
    <n v="17.239999999999998"/>
    <n v="2"/>
    <n v="0"/>
    <n v="4.4824000000000002"/>
  </r>
  <r>
    <x v="113"/>
    <s v="2020"/>
    <n v="4424"/>
    <x v="421"/>
    <s v="First Class"/>
    <s v="TB-21355"/>
    <x v="2"/>
    <s v="United States"/>
    <x v="144"/>
    <x v="22"/>
    <n v="30328"/>
    <x v="3"/>
    <s v="FUR-BO-10003546"/>
    <x v="0"/>
    <x v="13"/>
    <s v="Hon 4-Shelf Metal Bookcases"/>
    <n v="302.94"/>
    <n v="3"/>
    <n v="0"/>
    <n v="75.734999999999999"/>
  </r>
  <r>
    <x v="113"/>
    <s v="2020"/>
    <n v="4425"/>
    <x v="421"/>
    <s v="First Class"/>
    <s v="TB-21355"/>
    <x v="2"/>
    <s v="United States"/>
    <x v="144"/>
    <x v="22"/>
    <n v="30328"/>
    <x v="3"/>
    <s v="TEC-PH-10002185"/>
    <x v="2"/>
    <x v="14"/>
    <s v="QVS USB Car Charger 2-Port 2.1Amp for iPod/iPhone/iPad/iPad 2/iPad 3"/>
    <n v="34.75"/>
    <n v="5"/>
    <n v="0"/>
    <n v="15.637499999999999"/>
  </r>
  <r>
    <x v="113"/>
    <s v="2020"/>
    <n v="4426"/>
    <x v="421"/>
    <s v="First Class"/>
    <s v="TB-21355"/>
    <x v="2"/>
    <s v="United States"/>
    <x v="144"/>
    <x v="22"/>
    <n v="30328"/>
    <x v="3"/>
    <s v="OFF-BI-10000315"/>
    <x v="1"/>
    <x v="1"/>
    <s v="Poly Designer Cover &amp; Back"/>
    <n v="113.94"/>
    <n v="6"/>
    <n v="0"/>
    <n v="54.691200000000002"/>
  </r>
  <r>
    <x v="113"/>
    <s v="2020"/>
    <n v="4427"/>
    <x v="421"/>
    <s v="First Class"/>
    <s v="TB-21355"/>
    <x v="2"/>
    <s v="United States"/>
    <x v="144"/>
    <x v="22"/>
    <n v="30328"/>
    <x v="3"/>
    <s v="TEC-PH-10002350"/>
    <x v="2"/>
    <x v="14"/>
    <s v="Apple EarPods with Remote and Mic"/>
    <n v="55.98"/>
    <n v="2"/>
    <n v="0"/>
    <n v="15.6744"/>
  </r>
  <r>
    <x v="113"/>
    <s v="2020"/>
    <n v="4715"/>
    <x v="422"/>
    <s v="First Class"/>
    <s v="AB-10105"/>
    <x v="0"/>
    <s v="United States"/>
    <x v="145"/>
    <x v="39"/>
    <n v="97206"/>
    <x v="1"/>
    <s v="TEC-PH-10002200"/>
    <x v="2"/>
    <x v="14"/>
    <s v="Aastra 6757i CT Wireless VoIP phone"/>
    <n v="344.70400000000001"/>
    <n v="2"/>
    <n v="0.2"/>
    <n v="38.779200000000003"/>
  </r>
  <r>
    <x v="113"/>
    <s v="2020"/>
    <n v="5222"/>
    <x v="423"/>
    <s v="Second Class"/>
    <s v="PP-18955"/>
    <x v="1"/>
    <s v="United States"/>
    <x v="16"/>
    <x v="11"/>
    <n v="65807"/>
    <x v="2"/>
    <s v="OFF-AP-10000938"/>
    <x v="1"/>
    <x v="5"/>
    <s v="Avanti 1.7 Cu. Ft. Refrigerator"/>
    <n v="706.86"/>
    <n v="7"/>
    <n v="0"/>
    <n v="197.92080000000001"/>
  </r>
  <r>
    <x v="113"/>
    <s v="2020"/>
    <n v="5223"/>
    <x v="423"/>
    <s v="Second Class"/>
    <s v="PP-18955"/>
    <x v="1"/>
    <s v="United States"/>
    <x v="16"/>
    <x v="11"/>
    <n v="65807"/>
    <x v="2"/>
    <s v="TEC-PH-10003555"/>
    <x v="2"/>
    <x v="14"/>
    <s v="Motorola HK250 Universal Bluetooth Headset"/>
    <n v="114.95"/>
    <n v="5"/>
    <n v="0"/>
    <n v="2.2989999999999999"/>
  </r>
  <r>
    <x v="113"/>
    <s v="2020"/>
    <n v="5224"/>
    <x v="423"/>
    <s v="Second Class"/>
    <s v="PP-18955"/>
    <x v="1"/>
    <s v="United States"/>
    <x v="16"/>
    <x v="11"/>
    <n v="65807"/>
    <x v="2"/>
    <s v="OFF-BI-10001267"/>
    <x v="1"/>
    <x v="1"/>
    <s v="Universal Recycled Hanging Pressboard Report Binders, Letter Size"/>
    <n v="43.19"/>
    <n v="7"/>
    <n v="0"/>
    <n v="20.731200000000001"/>
  </r>
  <r>
    <x v="113"/>
    <s v="2020"/>
    <n v="8183"/>
    <x v="424"/>
    <s v="Standard Class"/>
    <s v="BM-11575"/>
    <x v="2"/>
    <s v="United States"/>
    <x v="27"/>
    <x v="19"/>
    <n v="60653"/>
    <x v="2"/>
    <s v="FUR-FU-10004973"/>
    <x v="0"/>
    <x v="0"/>
    <s v="Flat Face Poster Frame"/>
    <n v="22.608000000000001"/>
    <n v="3"/>
    <n v="0.6"/>
    <n v="-10.1736"/>
  </r>
  <r>
    <x v="113"/>
    <s v="2020"/>
    <n v="8184"/>
    <x v="424"/>
    <s v="Standard Class"/>
    <s v="BM-11575"/>
    <x v="2"/>
    <s v="United States"/>
    <x v="27"/>
    <x v="19"/>
    <n v="60653"/>
    <x v="2"/>
    <s v="FUR-FU-10001918"/>
    <x v="0"/>
    <x v="0"/>
    <s v="C-Line Cubicle Keepers Polyproplyene Holder With Velcro Backings"/>
    <n v="1.8919999999999999"/>
    <n v="1"/>
    <n v="0.6"/>
    <n v="-0.99329999999999996"/>
  </r>
  <r>
    <x v="114"/>
    <s v="2020"/>
    <n v="628"/>
    <x v="425"/>
    <s v="Standard Class"/>
    <s v="AT-10735"/>
    <x v="0"/>
    <s v="United States"/>
    <x v="12"/>
    <x v="8"/>
    <n v="98115"/>
    <x v="1"/>
    <s v="OFF-AP-10001563"/>
    <x v="1"/>
    <x v="5"/>
    <s v="Belkin Premiere Surge Master II 8-outlet surge protector"/>
    <n v="97.16"/>
    <n v="2"/>
    <n v="0"/>
    <n v="28.176400000000001"/>
  </r>
  <r>
    <x v="114"/>
    <s v="2020"/>
    <n v="713"/>
    <x v="426"/>
    <s v="Standard Class"/>
    <s v="RS-19765"/>
    <x v="2"/>
    <s v="United States"/>
    <x v="146"/>
    <x v="17"/>
    <n v="10550"/>
    <x v="0"/>
    <s v="OFF-AP-10001154"/>
    <x v="1"/>
    <x v="5"/>
    <s v="Bionaire Personal Warm Mist Humidifier/Vaporizer"/>
    <n v="281.33999999999997"/>
    <n v="6"/>
    <n v="0"/>
    <n v="109.7226"/>
  </r>
  <r>
    <x v="114"/>
    <s v="2020"/>
    <n v="714"/>
    <x v="426"/>
    <s v="Standard Class"/>
    <s v="RS-19765"/>
    <x v="2"/>
    <s v="United States"/>
    <x v="146"/>
    <x v="17"/>
    <n v="10550"/>
    <x v="0"/>
    <s v="TEC-PH-10003012"/>
    <x v="2"/>
    <x v="14"/>
    <s v="Nortel Meridian M3904 Professional Digital phone"/>
    <n v="307.98"/>
    <n v="2"/>
    <n v="0"/>
    <n v="89.3142"/>
  </r>
  <r>
    <x v="114"/>
    <s v="2020"/>
    <n v="715"/>
    <x v="426"/>
    <s v="Standard Class"/>
    <s v="RS-19765"/>
    <x v="2"/>
    <s v="United States"/>
    <x v="146"/>
    <x v="17"/>
    <n v="10550"/>
    <x v="0"/>
    <s v="TEC-AC-10001606"/>
    <x v="2"/>
    <x v="8"/>
    <s v="Logitech Wireless Performance Mouse MX for PC and Mac"/>
    <n v="299.97000000000003"/>
    <n v="3"/>
    <n v="0"/>
    <n v="113.98860000000001"/>
  </r>
  <r>
    <x v="114"/>
    <s v="2020"/>
    <n v="2859"/>
    <x v="427"/>
    <s v="Standard Class"/>
    <s v="SC-20380"/>
    <x v="0"/>
    <s v="United States"/>
    <x v="97"/>
    <x v="22"/>
    <n v="30318"/>
    <x v="3"/>
    <s v="TEC-AC-10003441"/>
    <x v="2"/>
    <x v="8"/>
    <s v="Kingston Digital DataTraveler 32GB USB 2.0"/>
    <n v="67.8"/>
    <n v="4"/>
    <n v="0"/>
    <n v="4.0679999999999996"/>
  </r>
  <r>
    <x v="114"/>
    <s v="2020"/>
    <n v="2860"/>
    <x v="427"/>
    <s v="Standard Class"/>
    <s v="SC-20380"/>
    <x v="0"/>
    <s v="United States"/>
    <x v="97"/>
    <x v="22"/>
    <n v="30318"/>
    <x v="3"/>
    <s v="TEC-PH-10004389"/>
    <x v="2"/>
    <x v="14"/>
    <s v="Nokia Lumia 925"/>
    <n v="377.97"/>
    <n v="3"/>
    <n v="0"/>
    <n v="98.272199999999998"/>
  </r>
  <r>
    <x v="114"/>
    <s v="2020"/>
    <n v="2861"/>
    <x v="427"/>
    <s v="Standard Class"/>
    <s v="SC-20380"/>
    <x v="0"/>
    <s v="United States"/>
    <x v="97"/>
    <x v="22"/>
    <n v="30318"/>
    <x v="3"/>
    <s v="FUR-BO-10004695"/>
    <x v="0"/>
    <x v="13"/>
    <s v="O'Sullivan 2-Door Barrister Bookcase in Odessa Pine"/>
    <n v="1628.82"/>
    <n v="9"/>
    <n v="0"/>
    <n v="374.62860000000001"/>
  </r>
  <r>
    <x v="114"/>
    <s v="2020"/>
    <n v="2862"/>
    <x v="427"/>
    <s v="Standard Class"/>
    <s v="SC-20380"/>
    <x v="0"/>
    <s v="United States"/>
    <x v="97"/>
    <x v="22"/>
    <n v="30318"/>
    <x v="3"/>
    <s v="OFF-PA-10000100"/>
    <x v="1"/>
    <x v="9"/>
    <s v="Xerox 1945"/>
    <n v="286.93"/>
    <n v="7"/>
    <n v="0"/>
    <n v="140.59569999999999"/>
  </r>
  <r>
    <x v="114"/>
    <s v="2020"/>
    <n v="3625"/>
    <x v="428"/>
    <s v="Second Class"/>
    <s v="BC-11125"/>
    <x v="1"/>
    <s v="United States"/>
    <x v="7"/>
    <x v="1"/>
    <n v="94109"/>
    <x v="1"/>
    <s v="FUR-CH-10002647"/>
    <x v="0"/>
    <x v="3"/>
    <s v="Situations Contoured Folding Chairs, 4/Set"/>
    <n v="681.40800000000002"/>
    <n v="12"/>
    <n v="0.2"/>
    <n v="42.588000000000001"/>
  </r>
  <r>
    <x v="114"/>
    <s v="2020"/>
    <n v="3626"/>
    <x v="428"/>
    <s v="Second Class"/>
    <s v="BC-11125"/>
    <x v="1"/>
    <s v="United States"/>
    <x v="7"/>
    <x v="1"/>
    <n v="94109"/>
    <x v="1"/>
    <s v="OFF-AR-10001315"/>
    <x v="1"/>
    <x v="4"/>
    <s v="Newell 310"/>
    <n v="3.52"/>
    <n v="2"/>
    <n v="0"/>
    <n v="1.0207999999999999"/>
  </r>
  <r>
    <x v="114"/>
    <s v="2020"/>
    <n v="3627"/>
    <x v="428"/>
    <s v="Second Class"/>
    <s v="BC-11125"/>
    <x v="1"/>
    <s v="United States"/>
    <x v="7"/>
    <x v="1"/>
    <n v="94109"/>
    <x v="1"/>
    <s v="OFF-AR-10000122"/>
    <x v="1"/>
    <x v="4"/>
    <s v="Newell 314"/>
    <n v="5.58"/>
    <n v="1"/>
    <n v="0"/>
    <n v="1.395"/>
  </r>
  <r>
    <x v="114"/>
    <s v="2020"/>
    <n v="3628"/>
    <x v="428"/>
    <s v="Second Class"/>
    <s v="BC-11125"/>
    <x v="1"/>
    <s v="United States"/>
    <x v="7"/>
    <x v="1"/>
    <n v="94109"/>
    <x v="1"/>
    <s v="TEC-AC-10001465"/>
    <x v="2"/>
    <x v="8"/>
    <s v="SanDisk Cruzer 64 GB USB Flash Drive"/>
    <n v="36.32"/>
    <n v="1"/>
    <n v="0"/>
    <n v="10.896000000000001"/>
  </r>
  <r>
    <x v="114"/>
    <s v="2020"/>
    <n v="5053"/>
    <x v="429"/>
    <s v="Same Day"/>
    <s v="JC-15775"/>
    <x v="0"/>
    <s v="United States"/>
    <x v="97"/>
    <x v="22"/>
    <n v="30318"/>
    <x v="3"/>
    <s v="OFF-PA-10003129"/>
    <x v="1"/>
    <x v="9"/>
    <s v="Tops White Computer Printout Paper"/>
    <n v="195.64"/>
    <n v="4"/>
    <n v="0"/>
    <n v="91.950800000000001"/>
  </r>
  <r>
    <x v="114"/>
    <s v="2020"/>
    <n v="5454"/>
    <x v="430"/>
    <s v="Standard Class"/>
    <s v="PJ-18835"/>
    <x v="2"/>
    <s v="United States"/>
    <x v="147"/>
    <x v="19"/>
    <n v="61107"/>
    <x v="2"/>
    <s v="OFF-PA-10004733"/>
    <x v="1"/>
    <x v="9"/>
    <s v="Things To Do Today Spiral Book"/>
    <n v="38.015999999999998"/>
    <n v="6"/>
    <n v="0.2"/>
    <n v="13.780799999999999"/>
  </r>
  <r>
    <x v="114"/>
    <s v="2020"/>
    <n v="5939"/>
    <x v="431"/>
    <s v="Standard Class"/>
    <s v="JF-15295"/>
    <x v="0"/>
    <s v="United States"/>
    <x v="148"/>
    <x v="3"/>
    <n v="75023"/>
    <x v="2"/>
    <s v="TEC-PH-10003811"/>
    <x v="2"/>
    <x v="14"/>
    <s v="Jabra Supreme Plus Driver Edition Headset"/>
    <n v="95.992000000000004"/>
    <n v="1"/>
    <n v="0.2"/>
    <n v="9.5991999999999997"/>
  </r>
  <r>
    <x v="114"/>
    <s v="2020"/>
    <n v="5940"/>
    <x v="431"/>
    <s v="Standard Class"/>
    <s v="JF-15295"/>
    <x v="0"/>
    <s v="United States"/>
    <x v="148"/>
    <x v="3"/>
    <n v="75023"/>
    <x v="2"/>
    <s v="OFF-LA-10004178"/>
    <x v="1"/>
    <x v="15"/>
    <s v="Avery 491"/>
    <n v="13.215999999999999"/>
    <n v="4"/>
    <n v="0.2"/>
    <n v="4.2952000000000004"/>
  </r>
  <r>
    <x v="114"/>
    <s v="2020"/>
    <n v="6044"/>
    <x v="432"/>
    <s v="Second Class"/>
    <s v="AH-10075"/>
    <x v="2"/>
    <s v="United States"/>
    <x v="84"/>
    <x v="13"/>
    <n v="37918"/>
    <x v="3"/>
    <s v="FUR-CH-10001482"/>
    <x v="0"/>
    <x v="3"/>
    <s v="Office Star - Mesh Screen back chair with Vinyl seat"/>
    <n v="314.35199999999998"/>
    <n v="3"/>
    <n v="0.2"/>
    <n v="-35.364600000000003"/>
  </r>
  <r>
    <x v="114"/>
    <s v="2020"/>
    <n v="6045"/>
    <x v="432"/>
    <s v="Second Class"/>
    <s v="AH-10075"/>
    <x v="2"/>
    <s v="United States"/>
    <x v="84"/>
    <x v="13"/>
    <n v="37918"/>
    <x v="3"/>
    <s v="OFF-PA-10001526"/>
    <x v="1"/>
    <x v="9"/>
    <s v="Xerox 1949"/>
    <n v="27.888000000000002"/>
    <n v="7"/>
    <n v="0.2"/>
    <n v="10.109400000000001"/>
  </r>
  <r>
    <x v="114"/>
    <s v="2020"/>
    <n v="6369"/>
    <x v="433"/>
    <s v="Standard Class"/>
    <s v="SA-20830"/>
    <x v="0"/>
    <s v="United States"/>
    <x v="32"/>
    <x v="1"/>
    <n v="95123"/>
    <x v="1"/>
    <s v="OFF-BI-10002082"/>
    <x v="1"/>
    <x v="1"/>
    <s v="GBC Twin Loop Wire Binding Elements"/>
    <n v="133.12"/>
    <n v="5"/>
    <n v="0.2"/>
    <n v="49.92"/>
  </r>
  <r>
    <x v="114"/>
    <s v="2020"/>
    <n v="9011"/>
    <x v="434"/>
    <s v="Standard Class"/>
    <s v="ND-18460"/>
    <x v="2"/>
    <s v="United States"/>
    <x v="3"/>
    <x v="5"/>
    <n v="35810"/>
    <x v="3"/>
    <s v="OFF-BI-10001787"/>
    <x v="1"/>
    <x v="1"/>
    <s v="Wilson Jones Four-Pocket Poly Binders"/>
    <n v="26.16"/>
    <n v="4"/>
    <n v="0"/>
    <n v="12.8184"/>
  </r>
  <r>
    <x v="115"/>
    <s v="2020"/>
    <n v="4363"/>
    <x v="435"/>
    <s v="Second Class"/>
    <s v="NC-18340"/>
    <x v="0"/>
    <s v="United States"/>
    <x v="149"/>
    <x v="40"/>
    <n v="58103"/>
    <x v="2"/>
    <s v="OFF-AR-10001953"/>
    <x v="1"/>
    <x v="4"/>
    <s v="Boston 1645 Deluxe Heavier-Duty Electric Pencil Sharpener"/>
    <n v="131.94"/>
    <n v="3"/>
    <n v="0"/>
    <n v="35.623800000000003"/>
  </r>
  <r>
    <x v="115"/>
    <s v="2020"/>
    <n v="4364"/>
    <x v="435"/>
    <s v="Second Class"/>
    <s v="NC-18340"/>
    <x v="0"/>
    <s v="United States"/>
    <x v="149"/>
    <x v="40"/>
    <n v="58103"/>
    <x v="2"/>
    <s v="OFF-AR-10001374"/>
    <x v="1"/>
    <x v="4"/>
    <s v="BIC Brite Liner Highlighters, Chisel Tip"/>
    <n v="25.92"/>
    <n v="4"/>
    <n v="0"/>
    <n v="8.2943999999999996"/>
  </r>
  <r>
    <x v="115"/>
    <s v="2020"/>
    <n v="4365"/>
    <x v="435"/>
    <s v="Second Class"/>
    <s v="NC-18340"/>
    <x v="0"/>
    <s v="United States"/>
    <x v="149"/>
    <x v="40"/>
    <n v="58103"/>
    <x v="2"/>
    <s v="OFF-ST-10003816"/>
    <x v="1"/>
    <x v="2"/>
    <s v="Fellowes High-Stak Drawer Files"/>
    <n v="704.76"/>
    <n v="4"/>
    <n v="0"/>
    <n v="162.09479999999999"/>
  </r>
  <r>
    <x v="115"/>
    <s v="2020"/>
    <n v="4366"/>
    <x v="435"/>
    <s v="Second Class"/>
    <s v="NC-18340"/>
    <x v="0"/>
    <s v="United States"/>
    <x v="149"/>
    <x v="40"/>
    <n v="58103"/>
    <x v="2"/>
    <s v="OFF-FA-10001843"/>
    <x v="1"/>
    <x v="11"/>
    <s v="Staples"/>
    <n v="7.41"/>
    <n v="3"/>
    <n v="0"/>
    <n v="3.4826999999999999"/>
  </r>
  <r>
    <x v="115"/>
    <s v="2020"/>
    <n v="4367"/>
    <x v="435"/>
    <s v="Second Class"/>
    <s v="NC-18340"/>
    <x v="0"/>
    <s v="United States"/>
    <x v="149"/>
    <x v="40"/>
    <n v="58103"/>
    <x v="2"/>
    <s v="OFF-AR-10000657"/>
    <x v="1"/>
    <x v="4"/>
    <s v="Binney &amp; Smith inkTank Desk Highlighter, Chisel Tip, Yellow, 12/Box"/>
    <n v="21.5"/>
    <n v="10"/>
    <n v="0"/>
    <n v="7.0949999999999998"/>
  </r>
  <r>
    <x v="115"/>
    <s v="2020"/>
    <n v="6068"/>
    <x v="436"/>
    <s v="Standard Class"/>
    <s v="CC-12430"/>
    <x v="1"/>
    <s v="United States"/>
    <x v="82"/>
    <x v="1"/>
    <n v="90712"/>
    <x v="1"/>
    <s v="FUR-CH-10000225"/>
    <x v="0"/>
    <x v="3"/>
    <s v="Global Geo Office Task Chair, Gray"/>
    <n v="518.27200000000005"/>
    <n v="8"/>
    <n v="0.2"/>
    <n v="-97.176000000000002"/>
  </r>
  <r>
    <x v="115"/>
    <s v="2020"/>
    <n v="6069"/>
    <x v="436"/>
    <s v="Standard Class"/>
    <s v="CC-12430"/>
    <x v="1"/>
    <s v="United States"/>
    <x v="82"/>
    <x v="1"/>
    <n v="90712"/>
    <x v="1"/>
    <s v="FUR-FU-10002191"/>
    <x v="0"/>
    <x v="0"/>
    <s v="G.E. Halogen Desk Lamp Bulbs"/>
    <n v="6.98"/>
    <n v="1"/>
    <n v="0"/>
    <n v="3.3504"/>
  </r>
  <r>
    <x v="115"/>
    <s v="2020"/>
    <n v="6070"/>
    <x v="436"/>
    <s v="Standard Class"/>
    <s v="CC-12430"/>
    <x v="1"/>
    <s v="United States"/>
    <x v="82"/>
    <x v="1"/>
    <n v="90712"/>
    <x v="1"/>
    <s v="TEC-MA-10003176"/>
    <x v="2"/>
    <x v="6"/>
    <s v="Okidata B400 Printer"/>
    <n v="343.2"/>
    <n v="1"/>
    <n v="0.2"/>
    <n v="38.61"/>
  </r>
  <r>
    <x v="115"/>
    <s v="2020"/>
    <n v="6907"/>
    <x v="437"/>
    <s v="Same Day"/>
    <s v="AR-10405"/>
    <x v="2"/>
    <s v="United States"/>
    <x v="150"/>
    <x v="6"/>
    <n v="48183"/>
    <x v="2"/>
    <s v="OFF-BI-10002225"/>
    <x v="1"/>
    <x v="1"/>
    <s v="Square Ring Data Binders, Rigid 75 Pt. Covers, 11&quot; x 14-7/8&quot;"/>
    <n v="41.28"/>
    <n v="2"/>
    <n v="0"/>
    <n v="19.814399999999999"/>
  </r>
  <r>
    <x v="115"/>
    <s v="2020"/>
    <n v="9143"/>
    <x v="438"/>
    <s v="Standard Class"/>
    <s v="RD-19480"/>
    <x v="0"/>
    <s v="United States"/>
    <x v="151"/>
    <x v="38"/>
    <n v="89115"/>
    <x v="1"/>
    <s v="OFF-BI-10004040"/>
    <x v="1"/>
    <x v="1"/>
    <s v="Wilson Jones Impact Binders"/>
    <n v="8.2880000000000003"/>
    <n v="2"/>
    <n v="0.2"/>
    <n v="3.0044"/>
  </r>
  <r>
    <x v="115"/>
    <s v="2020"/>
    <n v="9144"/>
    <x v="438"/>
    <s v="Standard Class"/>
    <s v="RD-19480"/>
    <x v="0"/>
    <s v="United States"/>
    <x v="151"/>
    <x v="38"/>
    <n v="89115"/>
    <x v="1"/>
    <s v="TEC-PH-10004094"/>
    <x v="2"/>
    <x v="14"/>
    <s v="Motorola L703CM"/>
    <n v="1123.1279999999999"/>
    <n v="9"/>
    <n v="0.2"/>
    <n v="70.195499999999996"/>
  </r>
  <r>
    <x v="115"/>
    <s v="2020"/>
    <n v="9145"/>
    <x v="438"/>
    <s v="Standard Class"/>
    <s v="RD-19480"/>
    <x v="0"/>
    <s v="United States"/>
    <x v="151"/>
    <x v="38"/>
    <n v="89115"/>
    <x v="1"/>
    <s v="OFF-AP-10000358"/>
    <x v="1"/>
    <x v="5"/>
    <s v="Fellowes Basic Home/Office Series Surge Protectors"/>
    <n v="64.900000000000006"/>
    <n v="5"/>
    <n v="0"/>
    <n v="18.821000000000002"/>
  </r>
  <r>
    <x v="116"/>
    <s v="2020"/>
    <n v="989"/>
    <x v="439"/>
    <s v="Standard Class"/>
    <s v="JG-15805"/>
    <x v="2"/>
    <s v="United States"/>
    <x v="152"/>
    <x v="17"/>
    <n v="13021"/>
    <x v="0"/>
    <s v="FUR-FU-10004071"/>
    <x v="0"/>
    <x v="0"/>
    <s v="Luxo Professional Magnifying Clamp-On Fluorescent Lamps"/>
    <n v="520.04999999999995"/>
    <n v="5"/>
    <n v="0"/>
    <n v="72.807000000000002"/>
  </r>
  <r>
    <x v="116"/>
    <s v="2020"/>
    <n v="990"/>
    <x v="439"/>
    <s v="Standard Class"/>
    <s v="JG-15805"/>
    <x v="2"/>
    <s v="United States"/>
    <x v="152"/>
    <x v="17"/>
    <n v="13021"/>
    <x v="0"/>
    <s v="OFF-AR-10001988"/>
    <x v="1"/>
    <x v="4"/>
    <s v="Bulldog Table or Wall-Mount Pencil Sharpener"/>
    <n v="17.97"/>
    <n v="3"/>
    <n v="0"/>
    <n v="5.2112999999999996"/>
  </r>
  <r>
    <x v="117"/>
    <s v="2020"/>
    <n v="5540"/>
    <x v="440"/>
    <s v="Standard Class"/>
    <s v="LE-16810"/>
    <x v="0"/>
    <s v="United States"/>
    <x v="27"/>
    <x v="19"/>
    <n v="60653"/>
    <x v="2"/>
    <s v="FUR-CH-10000513"/>
    <x v="0"/>
    <x v="3"/>
    <s v="High-Back Leather Manager's Chair"/>
    <n v="181.98599999999999"/>
    <n v="2"/>
    <n v="0.3"/>
    <n v="-54.595799999999997"/>
  </r>
  <r>
    <x v="117"/>
    <s v="2020"/>
    <n v="5541"/>
    <x v="440"/>
    <s v="Standard Class"/>
    <s v="LE-16810"/>
    <x v="0"/>
    <s v="United States"/>
    <x v="27"/>
    <x v="19"/>
    <n v="60653"/>
    <x v="2"/>
    <s v="OFF-BI-10003274"/>
    <x v="1"/>
    <x v="1"/>
    <s v="Avery Durable Slant Ring Binders, No Labels"/>
    <n v="1.5920000000000001"/>
    <n v="2"/>
    <n v="0.8"/>
    <n v="-2.6267999999999998"/>
  </r>
  <r>
    <x v="117"/>
    <s v="2020"/>
    <n v="5542"/>
    <x v="440"/>
    <s v="Standard Class"/>
    <s v="LE-16810"/>
    <x v="0"/>
    <s v="United States"/>
    <x v="27"/>
    <x v="19"/>
    <n v="60653"/>
    <x v="2"/>
    <s v="OFF-SU-10000381"/>
    <x v="1"/>
    <x v="10"/>
    <s v="Acme Forged Steel Scissors with Black Enamel Handles"/>
    <n v="22.344000000000001"/>
    <n v="3"/>
    <n v="0.2"/>
    <n v="2.5137"/>
  </r>
  <r>
    <x v="117"/>
    <s v="2020"/>
    <n v="6467"/>
    <x v="441"/>
    <s v="Second Class"/>
    <s v="EH-13945"/>
    <x v="0"/>
    <s v="United States"/>
    <x v="1"/>
    <x v="1"/>
    <n v="90008"/>
    <x v="1"/>
    <s v="TEC-AC-10002331"/>
    <x v="2"/>
    <x v="8"/>
    <s v="Maxell 74 Minute CDR, 10/Pack"/>
    <n v="68.459999999999994"/>
    <n v="7"/>
    <n v="0"/>
    <n v="25.330200000000001"/>
  </r>
  <r>
    <x v="117"/>
    <s v="2020"/>
    <n v="7245"/>
    <x v="442"/>
    <s v="First Class"/>
    <s v="RL-19615"/>
    <x v="0"/>
    <s v="United States"/>
    <x v="1"/>
    <x v="1"/>
    <n v="90049"/>
    <x v="1"/>
    <s v="OFF-AR-10002445"/>
    <x v="1"/>
    <x v="4"/>
    <s v="SANFORD Major Accent Highlighters"/>
    <n v="49.56"/>
    <n v="7"/>
    <n v="0"/>
    <n v="18.832799999999999"/>
  </r>
  <r>
    <x v="117"/>
    <s v="2020"/>
    <n v="9247"/>
    <x v="443"/>
    <s v="Standard Class"/>
    <s v="VF-21715"/>
    <x v="1"/>
    <s v="United States"/>
    <x v="7"/>
    <x v="1"/>
    <n v="94109"/>
    <x v="1"/>
    <s v="OFF-AR-10003651"/>
    <x v="1"/>
    <x v="4"/>
    <s v="Newell 350"/>
    <n v="9.84"/>
    <n v="3"/>
    <n v="0"/>
    <n v="2.8536000000000001"/>
  </r>
  <r>
    <x v="117"/>
    <s v="2020"/>
    <n v="9248"/>
    <x v="443"/>
    <s v="Standard Class"/>
    <s v="VF-21715"/>
    <x v="1"/>
    <s v="United States"/>
    <x v="7"/>
    <x v="1"/>
    <n v="94109"/>
    <x v="1"/>
    <s v="OFF-AR-10003732"/>
    <x v="1"/>
    <x v="4"/>
    <s v="Newell 333"/>
    <n v="2.78"/>
    <n v="1"/>
    <n v="0"/>
    <n v="0.7228"/>
  </r>
  <r>
    <x v="118"/>
    <s v="2020"/>
    <n v="4510"/>
    <x v="444"/>
    <s v="Standard Class"/>
    <s v="VS-21820"/>
    <x v="0"/>
    <s v="United States"/>
    <x v="1"/>
    <x v="1"/>
    <n v="90036"/>
    <x v="1"/>
    <s v="FUR-TA-10001520"/>
    <x v="0"/>
    <x v="7"/>
    <s v="Lesro Sheffield Collection Coffee Table, End Table, Center Table, Corner Table"/>
    <n v="171.28800000000001"/>
    <n v="3"/>
    <n v="0.2"/>
    <n v="-6.4233000000000002"/>
  </r>
  <r>
    <x v="118"/>
    <s v="2020"/>
    <n v="4872"/>
    <x v="445"/>
    <s v="Standard Class"/>
    <s v="KL-16645"/>
    <x v="0"/>
    <s v="United States"/>
    <x v="34"/>
    <x v="3"/>
    <n v="77095"/>
    <x v="2"/>
    <s v="OFF-FA-10000840"/>
    <x v="1"/>
    <x v="11"/>
    <s v="OIC Thumb-Tacks"/>
    <n v="1.8240000000000001"/>
    <n v="2"/>
    <n v="0.2"/>
    <n v="0.61560000000000004"/>
  </r>
  <r>
    <x v="118"/>
    <s v="2020"/>
    <n v="4873"/>
    <x v="445"/>
    <s v="Standard Class"/>
    <s v="KL-16645"/>
    <x v="0"/>
    <s v="United States"/>
    <x v="34"/>
    <x v="3"/>
    <n v="77095"/>
    <x v="2"/>
    <s v="OFF-AP-10001947"/>
    <x v="1"/>
    <x v="5"/>
    <s v="Acco 6 Outlet Guardian Premium Plus Surge Suppressor"/>
    <n v="18.32"/>
    <n v="5"/>
    <n v="0.8"/>
    <n v="-46.716000000000001"/>
  </r>
  <r>
    <x v="118"/>
    <s v="2020"/>
    <n v="4874"/>
    <x v="445"/>
    <s v="Standard Class"/>
    <s v="KL-16645"/>
    <x v="0"/>
    <s v="United States"/>
    <x v="34"/>
    <x v="3"/>
    <n v="77095"/>
    <x v="2"/>
    <s v="OFF-ST-10002301"/>
    <x v="1"/>
    <x v="2"/>
    <s v="Tennsco Commercial Shelving"/>
    <n v="48.816000000000003"/>
    <n v="3"/>
    <n v="0.2"/>
    <n v="-11.5938"/>
  </r>
  <r>
    <x v="118"/>
    <s v="2020"/>
    <n v="4875"/>
    <x v="445"/>
    <s v="Standard Class"/>
    <s v="KL-16645"/>
    <x v="0"/>
    <s v="United States"/>
    <x v="34"/>
    <x v="3"/>
    <n v="77095"/>
    <x v="2"/>
    <s v="OFF-BI-10001922"/>
    <x v="1"/>
    <x v="1"/>
    <s v="Storex Dura Pro Binders"/>
    <n v="1.1879999999999999"/>
    <n v="1"/>
    <n v="0.8"/>
    <n v="-1.9601999999999999"/>
  </r>
  <r>
    <x v="119"/>
    <s v="2020"/>
    <n v="6671"/>
    <x v="446"/>
    <s v="Standard Class"/>
    <s v="MH-18115"/>
    <x v="1"/>
    <s v="United States"/>
    <x v="35"/>
    <x v="22"/>
    <n v="31907"/>
    <x v="3"/>
    <s v="OFF-BI-10002824"/>
    <x v="1"/>
    <x v="1"/>
    <s v="Recycled Easel Ring Binders"/>
    <n v="29.84"/>
    <n v="2"/>
    <n v="0"/>
    <n v="13.428000000000001"/>
  </r>
  <r>
    <x v="119"/>
    <s v="2020"/>
    <n v="8013"/>
    <x v="447"/>
    <s v="Same Day"/>
    <s v="TB-21625"/>
    <x v="0"/>
    <s v="United States"/>
    <x v="25"/>
    <x v="17"/>
    <n v="10009"/>
    <x v="0"/>
    <s v="OFF-BI-10004519"/>
    <x v="1"/>
    <x v="1"/>
    <s v="GBC DocuBind P100 Manual Binding Machine"/>
    <n v="663.92"/>
    <n v="5"/>
    <n v="0.2"/>
    <n v="207.47499999999999"/>
  </r>
  <r>
    <x v="119"/>
    <s v="2020"/>
    <n v="8014"/>
    <x v="447"/>
    <s v="Same Day"/>
    <s v="TB-21625"/>
    <x v="0"/>
    <s v="United States"/>
    <x v="25"/>
    <x v="17"/>
    <n v="10009"/>
    <x v="0"/>
    <s v="TEC-AC-10002167"/>
    <x v="2"/>
    <x v="8"/>
    <s v="Imation 8gb Micro Traveldrive Usb 2.0 Flash Drive"/>
    <n v="120"/>
    <n v="8"/>
    <n v="0"/>
    <n v="13.2"/>
  </r>
  <r>
    <x v="119"/>
    <s v="2020"/>
    <n v="8015"/>
    <x v="447"/>
    <s v="Same Day"/>
    <s v="TB-21625"/>
    <x v="0"/>
    <s v="United States"/>
    <x v="25"/>
    <x v="17"/>
    <n v="10009"/>
    <x v="0"/>
    <s v="OFF-FA-10000936"/>
    <x v="1"/>
    <x v="11"/>
    <s v="Acco Hot Clips Clips to Go"/>
    <n v="3.29"/>
    <n v="1"/>
    <n v="0"/>
    <n v="1.4804999999999999"/>
  </r>
  <r>
    <x v="119"/>
    <s v="2020"/>
    <n v="8016"/>
    <x v="447"/>
    <s v="Same Day"/>
    <s v="TB-21625"/>
    <x v="0"/>
    <s v="United States"/>
    <x v="25"/>
    <x v="17"/>
    <n v="10009"/>
    <x v="0"/>
    <s v="FUR-FU-10000732"/>
    <x v="0"/>
    <x v="0"/>
    <s v="Eldon 200 Class Desk Accessories"/>
    <n v="18.84"/>
    <n v="3"/>
    <n v="0"/>
    <n v="6.0288000000000004"/>
  </r>
  <r>
    <x v="119"/>
    <s v="2020"/>
    <n v="9128"/>
    <x v="448"/>
    <s v="Standard Class"/>
    <s v="JL-15505"/>
    <x v="0"/>
    <s v="United States"/>
    <x v="34"/>
    <x v="3"/>
    <n v="77070"/>
    <x v="2"/>
    <s v="OFF-ST-10002182"/>
    <x v="1"/>
    <x v="2"/>
    <s v="Iris 3-Drawer Stacking Bin, Black"/>
    <n v="50.136000000000003"/>
    <n v="3"/>
    <n v="0.2"/>
    <n v="-11.2806"/>
  </r>
  <r>
    <x v="120"/>
    <s v="2020"/>
    <n v="7000"/>
    <x v="449"/>
    <s v="First Class"/>
    <s v="KC-16675"/>
    <x v="2"/>
    <s v="United States"/>
    <x v="60"/>
    <x v="32"/>
    <n v="40214"/>
    <x v="3"/>
    <s v="OFF-AP-10002670"/>
    <x v="1"/>
    <x v="5"/>
    <s v="Belkin 8-Outlet Premiere SurgeMaster II Surge Protectors"/>
    <n v="208.44"/>
    <n v="3"/>
    <n v="0"/>
    <n v="62.531999999999996"/>
  </r>
  <r>
    <x v="120"/>
    <s v="2020"/>
    <n v="7001"/>
    <x v="449"/>
    <s v="First Class"/>
    <s v="KC-16675"/>
    <x v="2"/>
    <s v="United States"/>
    <x v="60"/>
    <x v="32"/>
    <n v="40214"/>
    <x v="3"/>
    <s v="OFF-SU-10004498"/>
    <x v="1"/>
    <x v="10"/>
    <s v="Martin-Yale Premier Letter Opener"/>
    <n v="25.76"/>
    <n v="2"/>
    <n v="0"/>
    <n v="0.77280000000000004"/>
  </r>
  <r>
    <x v="120"/>
    <s v="2020"/>
    <n v="9067"/>
    <x v="450"/>
    <s v="Standard Class"/>
    <s v="BM-11785"/>
    <x v="0"/>
    <s v="United States"/>
    <x v="153"/>
    <x v="25"/>
    <n v="22801"/>
    <x v="3"/>
    <s v="TEC-AC-10000521"/>
    <x v="2"/>
    <x v="8"/>
    <s v="Verbatim Slim CD and DVD Storage Cases, 50/Pack"/>
    <n v="23.08"/>
    <n v="2"/>
    <n v="0"/>
    <n v="6.9240000000000004"/>
  </r>
  <r>
    <x v="120"/>
    <s v="2020"/>
    <n v="9438"/>
    <x v="451"/>
    <s v="Standard Class"/>
    <s v="CD-11920"/>
    <x v="0"/>
    <s v="United States"/>
    <x v="154"/>
    <x v="1"/>
    <n v="92054"/>
    <x v="1"/>
    <s v="OFF-PA-10000520"/>
    <x v="1"/>
    <x v="9"/>
    <s v="Xerox 201"/>
    <n v="12.96"/>
    <n v="2"/>
    <n v="0"/>
    <n v="6.2207999999999997"/>
  </r>
  <r>
    <x v="121"/>
    <s v="2020"/>
    <n v="3082"/>
    <x v="452"/>
    <s v="Standard Class"/>
    <s v="DW-13480"/>
    <x v="1"/>
    <s v="United States"/>
    <x v="60"/>
    <x v="32"/>
    <n v="40214"/>
    <x v="3"/>
    <s v="OFF-BI-10003364"/>
    <x v="1"/>
    <x v="1"/>
    <s v="Binding Machine Supplies"/>
    <n v="58.34"/>
    <n v="2"/>
    <n v="0"/>
    <n v="28.0032"/>
  </r>
  <r>
    <x v="121"/>
    <s v="2020"/>
    <n v="3083"/>
    <x v="452"/>
    <s v="Standard Class"/>
    <s v="DW-13480"/>
    <x v="1"/>
    <s v="United States"/>
    <x v="60"/>
    <x v="32"/>
    <n v="40214"/>
    <x v="3"/>
    <s v="TEC-PH-10002834"/>
    <x v="2"/>
    <x v="14"/>
    <s v="Google Nexus 5"/>
    <n v="539.97"/>
    <n v="3"/>
    <n v="0"/>
    <n v="134.99250000000001"/>
  </r>
  <r>
    <x v="121"/>
    <s v="2020"/>
    <n v="3943"/>
    <x v="453"/>
    <s v="Second Class"/>
    <s v="EH-13945"/>
    <x v="0"/>
    <s v="United States"/>
    <x v="155"/>
    <x v="13"/>
    <n v="38109"/>
    <x v="3"/>
    <s v="OFF-PA-10001166"/>
    <x v="1"/>
    <x v="9"/>
    <s v="Xerox 2"/>
    <n v="25.92"/>
    <n v="5"/>
    <n v="0.2"/>
    <n v="9.0719999999999992"/>
  </r>
  <r>
    <x v="121"/>
    <s v="2020"/>
    <n v="5376"/>
    <x v="454"/>
    <s v="Standard Class"/>
    <s v="RP-19855"/>
    <x v="2"/>
    <s v="United States"/>
    <x v="12"/>
    <x v="8"/>
    <n v="98103"/>
    <x v="1"/>
    <s v="TEC-AC-10004510"/>
    <x v="2"/>
    <x v="8"/>
    <s v="Logitech Desktop MK120 Mouse and keyboard Combo"/>
    <n v="98.16"/>
    <n v="6"/>
    <n v="0"/>
    <n v="9.8160000000000007"/>
  </r>
  <r>
    <x v="121"/>
    <s v="2020"/>
    <n v="5377"/>
    <x v="454"/>
    <s v="Standard Class"/>
    <s v="RP-19855"/>
    <x v="2"/>
    <s v="United States"/>
    <x v="12"/>
    <x v="8"/>
    <n v="98103"/>
    <x v="1"/>
    <s v="OFF-AR-10004062"/>
    <x v="1"/>
    <x v="4"/>
    <s v="Staples in misc. colors"/>
    <n v="31.44"/>
    <n v="3"/>
    <n v="0"/>
    <n v="7.86"/>
  </r>
  <r>
    <x v="121"/>
    <s v="2020"/>
    <n v="6436"/>
    <x v="455"/>
    <s v="First Class"/>
    <s v="JG-15160"/>
    <x v="0"/>
    <s v="United States"/>
    <x v="156"/>
    <x v="41"/>
    <n v="83201"/>
    <x v="1"/>
    <s v="FUR-FU-10004963"/>
    <x v="0"/>
    <x v="0"/>
    <s v="Eldon 400 Class Desk Accessories, Black Carbon"/>
    <n v="35"/>
    <n v="4"/>
    <n v="0"/>
    <n v="14.7"/>
  </r>
  <r>
    <x v="121"/>
    <s v="2020"/>
    <n v="6437"/>
    <x v="455"/>
    <s v="First Class"/>
    <s v="JG-15160"/>
    <x v="0"/>
    <s v="United States"/>
    <x v="156"/>
    <x v="41"/>
    <n v="83201"/>
    <x v="1"/>
    <s v="OFF-ST-10000025"/>
    <x v="1"/>
    <x v="2"/>
    <s v="Fellowes Stor/Drawer Steel Plus Storage Drawers"/>
    <n v="477.15"/>
    <n v="5"/>
    <n v="0"/>
    <n v="28.629000000000001"/>
  </r>
  <r>
    <x v="121"/>
    <s v="2020"/>
    <n v="6438"/>
    <x v="455"/>
    <s v="First Class"/>
    <s v="JG-15160"/>
    <x v="0"/>
    <s v="United States"/>
    <x v="156"/>
    <x v="41"/>
    <n v="83201"/>
    <x v="1"/>
    <s v="TEC-PH-10004389"/>
    <x v="2"/>
    <x v="14"/>
    <s v="Nokia Lumia 925"/>
    <n v="302.37599999999998"/>
    <n v="3"/>
    <n v="0.2"/>
    <n v="22.6782"/>
  </r>
  <r>
    <x v="121"/>
    <s v="2020"/>
    <n v="9448"/>
    <x v="456"/>
    <s v="Standard Class"/>
    <s v="DN-13690"/>
    <x v="0"/>
    <s v="United States"/>
    <x v="87"/>
    <x v="30"/>
    <n v="74133"/>
    <x v="2"/>
    <s v="FUR-FU-10003664"/>
    <x v="0"/>
    <x v="0"/>
    <s v="Electrix Architect's Clamp-On Swing Arm Lamp, Black"/>
    <n v="477.3"/>
    <n v="5"/>
    <n v="0"/>
    <n v="138.417"/>
  </r>
  <r>
    <x v="121"/>
    <s v="2020"/>
    <n v="9457"/>
    <x v="457"/>
    <s v="Standard Class"/>
    <s v="BW-11110"/>
    <x v="2"/>
    <s v="United States"/>
    <x v="157"/>
    <x v="4"/>
    <n v="27405"/>
    <x v="3"/>
    <s v="TEC-AC-10002380"/>
    <x v="2"/>
    <x v="8"/>
    <s v="Sony 8GB Class 10 Micro SDHC R40 Memory Card"/>
    <n v="27.192"/>
    <n v="3"/>
    <n v="0.2"/>
    <n v="0.33989999999999998"/>
  </r>
  <r>
    <x v="121"/>
    <s v="2020"/>
    <n v="9458"/>
    <x v="457"/>
    <s v="Standard Class"/>
    <s v="BW-11110"/>
    <x v="2"/>
    <s v="United States"/>
    <x v="157"/>
    <x v="4"/>
    <n v="27405"/>
    <x v="3"/>
    <s v="OFF-BI-10004209"/>
    <x v="1"/>
    <x v="1"/>
    <s v="Fellowes Twister Kit, Gray/Clear, 3/pkg"/>
    <n v="12.06"/>
    <n v="5"/>
    <n v="0.7"/>
    <n v="-10.050000000000001"/>
  </r>
  <r>
    <x v="122"/>
    <s v="2020"/>
    <n v="86"/>
    <x v="458"/>
    <s v="Second Class"/>
    <s v="PO-18865"/>
    <x v="0"/>
    <s v="United States"/>
    <x v="81"/>
    <x v="36"/>
    <n v="29203"/>
    <x v="3"/>
    <s v="FUR-CH-10000863"/>
    <x v="0"/>
    <x v="3"/>
    <s v="Novimex Swivel Fabric Task Chair"/>
    <n v="301.95999999999998"/>
    <n v="2"/>
    <n v="0"/>
    <n v="33.215600000000002"/>
  </r>
  <r>
    <x v="122"/>
    <s v="2020"/>
    <n v="2434"/>
    <x v="459"/>
    <s v="Standard Class"/>
    <s v="JH-15910"/>
    <x v="0"/>
    <s v="United States"/>
    <x v="34"/>
    <x v="3"/>
    <n v="77070"/>
    <x v="2"/>
    <s v="TEC-PH-10001536"/>
    <x v="2"/>
    <x v="14"/>
    <s v="Spigen Samsung Galaxy S5 Case Wallet"/>
    <n v="54.368000000000002"/>
    <n v="4"/>
    <n v="0.2"/>
    <n v="4.0776000000000003"/>
  </r>
  <r>
    <x v="122"/>
    <s v="2020"/>
    <n v="6242"/>
    <x v="460"/>
    <s v="Second Class"/>
    <s v="LO-17170"/>
    <x v="2"/>
    <s v="United States"/>
    <x v="114"/>
    <x v="42"/>
    <n v="3301"/>
    <x v="0"/>
    <s v="FUR-FU-10001185"/>
    <x v="0"/>
    <x v="0"/>
    <s v="Advantus Employee of the Month Certificate Frame, 11 x 13-1/2"/>
    <n v="247.44"/>
    <n v="8"/>
    <n v="0"/>
    <n v="101.4504"/>
  </r>
  <r>
    <x v="122"/>
    <s v="2020"/>
    <n v="8457"/>
    <x v="461"/>
    <s v="Second Class"/>
    <s v="TH-21235"/>
    <x v="2"/>
    <s v="United States"/>
    <x v="27"/>
    <x v="19"/>
    <n v="60653"/>
    <x v="2"/>
    <s v="FUR-CH-10001146"/>
    <x v="0"/>
    <x v="3"/>
    <s v="Global Task Chair, Black"/>
    <n v="106.869"/>
    <n v="3"/>
    <n v="0.3"/>
    <n v="-29.007300000000001"/>
  </r>
  <r>
    <x v="122"/>
    <s v="2020"/>
    <n v="8458"/>
    <x v="461"/>
    <s v="Second Class"/>
    <s v="TH-21235"/>
    <x v="2"/>
    <s v="United States"/>
    <x v="27"/>
    <x v="19"/>
    <n v="60653"/>
    <x v="2"/>
    <s v="OFF-BI-10004364"/>
    <x v="1"/>
    <x v="1"/>
    <s v="Storex Dura Pro Binders"/>
    <n v="3.5640000000000001"/>
    <n v="3"/>
    <n v="0.8"/>
    <n v="-6.2370000000000001"/>
  </r>
  <r>
    <x v="122"/>
    <s v="2020"/>
    <n v="8786"/>
    <x v="462"/>
    <s v="Standard Class"/>
    <s v="CM-11815"/>
    <x v="2"/>
    <s v="United States"/>
    <x v="137"/>
    <x v="21"/>
    <n v="85023"/>
    <x v="1"/>
    <s v="TEC-PH-10001305"/>
    <x v="2"/>
    <x v="14"/>
    <s v="Panasonic KX TS208W Corded phone"/>
    <n v="195.96"/>
    <n v="5"/>
    <n v="0.2"/>
    <n v="19.596"/>
  </r>
  <r>
    <x v="122"/>
    <s v="2020"/>
    <n v="8787"/>
    <x v="462"/>
    <s v="Standard Class"/>
    <s v="CM-11815"/>
    <x v="2"/>
    <s v="United States"/>
    <x v="137"/>
    <x v="21"/>
    <n v="85023"/>
    <x v="1"/>
    <s v="OFF-PA-10001534"/>
    <x v="1"/>
    <x v="9"/>
    <s v="Xerox 230"/>
    <n v="15.552"/>
    <n v="3"/>
    <n v="0.2"/>
    <n v="5.4432"/>
  </r>
  <r>
    <x v="122"/>
    <s v="2020"/>
    <n v="8788"/>
    <x v="462"/>
    <s v="Standard Class"/>
    <s v="CM-11815"/>
    <x v="2"/>
    <s v="United States"/>
    <x v="137"/>
    <x v="21"/>
    <n v="85023"/>
    <x v="1"/>
    <s v="TEC-AC-10000844"/>
    <x v="2"/>
    <x v="8"/>
    <s v="Logitech Gaming G510s - Keyboard"/>
    <n v="271.96800000000002"/>
    <n v="4"/>
    <n v="0.2"/>
    <n v="54.393599999999999"/>
  </r>
  <r>
    <x v="122"/>
    <s v="2020"/>
    <n v="9132"/>
    <x v="463"/>
    <s v="Standard Class"/>
    <s v="MD-17860"/>
    <x v="2"/>
    <s v="United States"/>
    <x v="158"/>
    <x v="26"/>
    <n v="20707"/>
    <x v="0"/>
    <s v="FUR-FU-10001473"/>
    <x v="0"/>
    <x v="0"/>
    <s v="DAX Wood Document Frame"/>
    <n v="27.46"/>
    <n v="2"/>
    <n v="0"/>
    <n v="9.8856000000000002"/>
  </r>
  <r>
    <x v="122"/>
    <s v="2020"/>
    <n v="9133"/>
    <x v="463"/>
    <s v="Standard Class"/>
    <s v="MD-17860"/>
    <x v="2"/>
    <s v="United States"/>
    <x v="158"/>
    <x v="26"/>
    <n v="20707"/>
    <x v="0"/>
    <s v="OFF-AP-10001469"/>
    <x v="1"/>
    <x v="5"/>
    <s v="Fellowes 8 Outlet Superior Workstation Surge Protector"/>
    <n v="125.13"/>
    <n v="3"/>
    <n v="0"/>
    <n v="36.287700000000001"/>
  </r>
  <r>
    <x v="122"/>
    <s v="2020"/>
    <n v="9295"/>
    <x v="464"/>
    <s v="Standard Class"/>
    <s v="AM-10360"/>
    <x v="2"/>
    <s v="United States"/>
    <x v="115"/>
    <x v="0"/>
    <n v="44105"/>
    <x v="0"/>
    <s v="OFF-PA-10002464"/>
    <x v="1"/>
    <x v="9"/>
    <s v="HP Office Recycled Paper (20Lb. and 87 Bright)"/>
    <n v="13.872"/>
    <n v="3"/>
    <n v="0.2"/>
    <n v="5.0286"/>
  </r>
  <r>
    <x v="122"/>
    <s v="2020"/>
    <n v="9296"/>
    <x v="464"/>
    <s v="Standard Class"/>
    <s v="AM-10360"/>
    <x v="2"/>
    <s v="United States"/>
    <x v="115"/>
    <x v="0"/>
    <n v="44105"/>
    <x v="0"/>
    <s v="FUR-BO-10004709"/>
    <x v="0"/>
    <x v="13"/>
    <s v="Bush Westfield Collection Bookcases, Medium Cherry Finish"/>
    <n v="115.96"/>
    <n v="4"/>
    <n v="0.5"/>
    <n v="-64.937600000000003"/>
  </r>
  <r>
    <x v="123"/>
    <s v="2020"/>
    <n v="371"/>
    <x v="465"/>
    <s v="Standard Class"/>
    <s v="GT-14755"/>
    <x v="0"/>
    <s v="United States"/>
    <x v="159"/>
    <x v="3"/>
    <n v="78550"/>
    <x v="2"/>
    <s v="OFF-PA-10002036"/>
    <x v="1"/>
    <x v="9"/>
    <s v="Xerox 1930"/>
    <n v="25.92"/>
    <n v="5"/>
    <n v="0.2"/>
    <n v="9.3960000000000008"/>
  </r>
  <r>
    <x v="123"/>
    <s v="2020"/>
    <n v="372"/>
    <x v="465"/>
    <s v="Standard Class"/>
    <s v="GT-14755"/>
    <x v="0"/>
    <s v="United States"/>
    <x v="159"/>
    <x v="3"/>
    <n v="78550"/>
    <x v="2"/>
    <s v="OFF-ST-10002205"/>
    <x v="1"/>
    <x v="2"/>
    <s v="File Shuttle I and Handi-File"/>
    <n v="53.423999999999999"/>
    <n v="3"/>
    <n v="0.2"/>
    <n v="4.6745999999999999"/>
  </r>
  <r>
    <x v="123"/>
    <s v="2020"/>
    <n v="3404"/>
    <x v="466"/>
    <s v="Standard Class"/>
    <s v="HZ-14950"/>
    <x v="0"/>
    <s v="United States"/>
    <x v="34"/>
    <x v="3"/>
    <n v="77095"/>
    <x v="2"/>
    <s v="FUR-FU-10003919"/>
    <x v="0"/>
    <x v="0"/>
    <s v="Eldon Executive Woodline II Cherry Finish Desk Accessories"/>
    <n v="65.424000000000007"/>
    <n v="4"/>
    <n v="0.6"/>
    <n v="-52.339199999999998"/>
  </r>
  <r>
    <x v="123"/>
    <s v="2020"/>
    <n v="3717"/>
    <x v="467"/>
    <s v="Standard Class"/>
    <s v="JO-15550"/>
    <x v="1"/>
    <s v="United States"/>
    <x v="160"/>
    <x v="43"/>
    <n v="68104"/>
    <x v="2"/>
    <s v="OFF-FA-10004395"/>
    <x v="1"/>
    <x v="11"/>
    <s v="Plymouth Boxed Rubber Bands by Plymouth"/>
    <n v="23.55"/>
    <n v="5"/>
    <n v="0"/>
    <n v="1.1775"/>
  </r>
  <r>
    <x v="123"/>
    <s v="2020"/>
    <n v="6248"/>
    <x v="468"/>
    <s v="Standard Class"/>
    <s v="ML-17410"/>
    <x v="0"/>
    <s v="United States"/>
    <x v="35"/>
    <x v="14"/>
    <n v="47201"/>
    <x v="2"/>
    <s v="OFF-BI-10000632"/>
    <x v="1"/>
    <x v="1"/>
    <s v="Satellite Sectional Post Binders"/>
    <n v="43.41"/>
    <n v="1"/>
    <n v="0"/>
    <n v="19.968599999999999"/>
  </r>
  <r>
    <x v="123"/>
    <s v="2020"/>
    <n v="6249"/>
    <x v="468"/>
    <s v="Standard Class"/>
    <s v="ML-17410"/>
    <x v="0"/>
    <s v="United States"/>
    <x v="35"/>
    <x v="14"/>
    <n v="47201"/>
    <x v="2"/>
    <s v="FUR-FU-10003981"/>
    <x v="0"/>
    <x v="0"/>
    <s v="Eldon Wave Desk Accessories"/>
    <n v="6.24"/>
    <n v="3"/>
    <n v="0"/>
    <n v="2.6208"/>
  </r>
  <r>
    <x v="123"/>
    <s v="2020"/>
    <n v="6250"/>
    <x v="468"/>
    <s v="Standard Class"/>
    <s v="ML-17410"/>
    <x v="0"/>
    <s v="United States"/>
    <x v="35"/>
    <x v="14"/>
    <n v="47201"/>
    <x v="2"/>
    <s v="OFF-AP-10001564"/>
    <x v="1"/>
    <x v="5"/>
    <s v="Hoover Commercial Lightweight Upright Vacuum with E-Z Empty Dirt Cup"/>
    <n v="465.16"/>
    <n v="2"/>
    <n v="0"/>
    <n v="120.94159999999999"/>
  </r>
  <r>
    <x v="123"/>
    <s v="2020"/>
    <n v="6251"/>
    <x v="468"/>
    <s v="Standard Class"/>
    <s v="ML-17410"/>
    <x v="0"/>
    <s v="United States"/>
    <x v="35"/>
    <x v="14"/>
    <n v="47201"/>
    <x v="2"/>
    <s v="OFF-PA-10004082"/>
    <x v="1"/>
    <x v="9"/>
    <s v="Adams Telephone Message Book w/Frequently-Called Numbers Space, 400 Messages per Book"/>
    <n v="7.98"/>
    <n v="1"/>
    <n v="0"/>
    <n v="3.99"/>
  </r>
  <r>
    <x v="124"/>
    <s v="2020"/>
    <n v="6402"/>
    <x v="469"/>
    <s v="First Class"/>
    <s v="BD-11725"/>
    <x v="0"/>
    <s v="United States"/>
    <x v="55"/>
    <x v="28"/>
    <n v="70506"/>
    <x v="3"/>
    <s v="FUR-BO-10000330"/>
    <x v="0"/>
    <x v="13"/>
    <s v="Sauder Camden County Barrister Bookcase, Planked Cherry Finish"/>
    <n v="241.96"/>
    <n v="2"/>
    <n v="0"/>
    <n v="33.874400000000001"/>
  </r>
  <r>
    <x v="124"/>
    <s v="2020"/>
    <n v="6403"/>
    <x v="469"/>
    <s v="First Class"/>
    <s v="BD-11725"/>
    <x v="0"/>
    <s v="United States"/>
    <x v="55"/>
    <x v="28"/>
    <n v="70506"/>
    <x v="3"/>
    <s v="OFF-BI-10000591"/>
    <x v="1"/>
    <x v="1"/>
    <s v="Avery Binder Labels"/>
    <n v="3.89"/>
    <n v="1"/>
    <n v="0"/>
    <n v="1.8672"/>
  </r>
  <r>
    <x v="124"/>
    <s v="2020"/>
    <n v="6404"/>
    <x v="469"/>
    <s v="First Class"/>
    <s v="BD-11725"/>
    <x v="0"/>
    <s v="United States"/>
    <x v="55"/>
    <x v="28"/>
    <n v="70506"/>
    <x v="3"/>
    <s v="FUR-FU-10001731"/>
    <x v="0"/>
    <x v="0"/>
    <s v="Acrylic Self-Standing Desk Frames"/>
    <n v="8.01"/>
    <n v="3"/>
    <n v="0"/>
    <n v="3.0438000000000001"/>
  </r>
  <r>
    <x v="124"/>
    <s v="2020"/>
    <n v="7412"/>
    <x v="470"/>
    <s v="Standard Class"/>
    <s v="MG-17890"/>
    <x v="1"/>
    <s v="United States"/>
    <x v="161"/>
    <x v="39"/>
    <n v="97224"/>
    <x v="1"/>
    <s v="TEC-PH-10001619"/>
    <x v="2"/>
    <x v="14"/>
    <s v="LG G3"/>
    <n v="156.792"/>
    <n v="1"/>
    <n v="0.2"/>
    <n v="17.639099999999999"/>
  </r>
  <r>
    <x v="124"/>
    <s v="2020"/>
    <n v="7413"/>
    <x v="470"/>
    <s v="Standard Class"/>
    <s v="MG-17890"/>
    <x v="1"/>
    <s v="United States"/>
    <x v="161"/>
    <x v="39"/>
    <n v="97224"/>
    <x v="1"/>
    <s v="TEC-AC-10002323"/>
    <x v="2"/>
    <x v="8"/>
    <s v="SanDisk Ultra 32 GB MicroSDHC Class 10 Memory Card"/>
    <n v="35.36"/>
    <n v="2"/>
    <n v="0.2"/>
    <n v="-3.0939999999999999"/>
  </r>
  <r>
    <x v="124"/>
    <s v="2020"/>
    <n v="7414"/>
    <x v="470"/>
    <s v="Standard Class"/>
    <s v="MG-17890"/>
    <x v="1"/>
    <s v="United States"/>
    <x v="161"/>
    <x v="39"/>
    <n v="97224"/>
    <x v="1"/>
    <s v="FUR-FU-10000820"/>
    <x v="0"/>
    <x v="0"/>
    <s v="Tensor Brushed Steel Torchiere Floor Lamp"/>
    <n v="13.592000000000001"/>
    <n v="1"/>
    <n v="0.2"/>
    <n v="-0.33979999999999999"/>
  </r>
  <r>
    <x v="124"/>
    <s v="2020"/>
    <n v="8811"/>
    <x v="471"/>
    <s v="Standard Class"/>
    <s v="SM-20950"/>
    <x v="2"/>
    <s v="United States"/>
    <x v="1"/>
    <x v="1"/>
    <n v="90004"/>
    <x v="1"/>
    <s v="OFF-PA-10004911"/>
    <x v="1"/>
    <x v="9"/>
    <s v="Rediform S.O.S. 1-Up Phone Message Bk, 4-1/4x3-1/16 Bk, 1 Form/Pg, 40 Messages/Bk, 3/Pk"/>
    <n v="37.520000000000003"/>
    <n v="4"/>
    <n v="0"/>
    <n v="18.009599999999999"/>
  </r>
  <r>
    <x v="124"/>
    <s v="2020"/>
    <n v="9513"/>
    <x v="472"/>
    <s v="Second Class"/>
    <s v="KT-16480"/>
    <x v="0"/>
    <s v="United States"/>
    <x v="15"/>
    <x v="3"/>
    <n v="75217"/>
    <x v="2"/>
    <s v="FUR-BO-10001811"/>
    <x v="0"/>
    <x v="13"/>
    <s v="Atlantic Metals Mobile 5-Shelf Bookcases, Custom Colors"/>
    <n v="204.66640000000001"/>
    <n v="1"/>
    <n v="0.32"/>
    <n v="-6.0195999999999996"/>
  </r>
  <r>
    <x v="124"/>
    <s v="2020"/>
    <n v="9687"/>
    <x v="473"/>
    <s v="Standard Class"/>
    <s v="KA-16525"/>
    <x v="0"/>
    <s v="United States"/>
    <x v="42"/>
    <x v="1"/>
    <n v="92037"/>
    <x v="1"/>
    <s v="OFF-AR-10003405"/>
    <x v="1"/>
    <x v="4"/>
    <s v="Dixon My First Ticonderoga Pencil, #2"/>
    <n v="35.1"/>
    <n v="6"/>
    <n v="0"/>
    <n v="10.179"/>
  </r>
  <r>
    <x v="125"/>
    <s v="2020"/>
    <n v="2288"/>
    <x v="474"/>
    <s v="Second Class"/>
    <s v="BB-10990"/>
    <x v="2"/>
    <s v="United States"/>
    <x v="111"/>
    <x v="0"/>
    <n v="43615"/>
    <x v="0"/>
    <s v="OFF-AP-10002287"/>
    <x v="1"/>
    <x v="5"/>
    <s v="Eureka Sanitaire  Multi-Pro Heavy-Duty Upright, Disposable Bags"/>
    <n v="17.48"/>
    <n v="5"/>
    <n v="0.2"/>
    <n v="1.3109999999999999"/>
  </r>
  <r>
    <x v="125"/>
    <s v="2020"/>
    <n v="4838"/>
    <x v="475"/>
    <s v="First Class"/>
    <s v="FH-14350"/>
    <x v="0"/>
    <s v="United States"/>
    <x v="125"/>
    <x v="0"/>
    <n v="43017"/>
    <x v="0"/>
    <s v="OFF-BI-10003429"/>
    <x v="1"/>
    <x v="1"/>
    <s v="Cardinal HOLDit! Binder Insert Strips,Extra Strips"/>
    <n v="3.798"/>
    <n v="2"/>
    <n v="0.7"/>
    <n v="-2.6585999999999999"/>
  </r>
  <r>
    <x v="125"/>
    <s v="2020"/>
    <n v="4839"/>
    <x v="475"/>
    <s v="First Class"/>
    <s v="FH-14350"/>
    <x v="0"/>
    <s v="United States"/>
    <x v="125"/>
    <x v="0"/>
    <n v="43017"/>
    <x v="0"/>
    <s v="OFF-PA-10000682"/>
    <x v="1"/>
    <x v="9"/>
    <s v="Xerox 1924"/>
    <n v="27.744"/>
    <n v="6"/>
    <n v="0.2"/>
    <n v="10.0572"/>
  </r>
  <r>
    <x v="125"/>
    <s v="2020"/>
    <n v="4840"/>
    <x v="475"/>
    <s v="First Class"/>
    <s v="FH-14350"/>
    <x v="0"/>
    <s v="United States"/>
    <x v="125"/>
    <x v="0"/>
    <n v="43017"/>
    <x v="0"/>
    <s v="TEC-PH-10001700"/>
    <x v="2"/>
    <x v="14"/>
    <s v="Panasonic KX-TG6844B Expandable Digital Cordless Telephone"/>
    <n v="158.376"/>
    <n v="4"/>
    <n v="0.4"/>
    <n v="-34.314799999999998"/>
  </r>
  <r>
    <x v="125"/>
    <s v="2020"/>
    <n v="7660"/>
    <x v="476"/>
    <s v="Standard Class"/>
    <s v="CV-12805"/>
    <x v="2"/>
    <s v="United States"/>
    <x v="162"/>
    <x v="43"/>
    <n v="68025"/>
    <x v="2"/>
    <s v="OFF-BI-10003676"/>
    <x v="1"/>
    <x v="1"/>
    <s v="GBC Standard Recycled Report Covers, Clear Plastic Sheets"/>
    <n v="53.9"/>
    <n v="5"/>
    <n v="0"/>
    <n v="25.872"/>
  </r>
  <r>
    <x v="125"/>
    <s v="2020"/>
    <n v="7801"/>
    <x v="477"/>
    <s v="Standard Class"/>
    <s v="BW-11065"/>
    <x v="0"/>
    <s v="United States"/>
    <x v="13"/>
    <x v="9"/>
    <n v="19120"/>
    <x v="0"/>
    <s v="OFF-ST-10002756"/>
    <x v="1"/>
    <x v="2"/>
    <s v="Tennsco Stur-D-Stor Boltless Shelving, 5 Shelves, 24&quot; Deep, Sand"/>
    <n v="324.74400000000003"/>
    <n v="3"/>
    <n v="0.2"/>
    <n v="-77.1267"/>
  </r>
  <r>
    <x v="125"/>
    <s v="2020"/>
    <n v="9948"/>
    <x v="478"/>
    <s v="Second Class"/>
    <s v="HW-14935"/>
    <x v="2"/>
    <s v="United States"/>
    <x v="163"/>
    <x v="14"/>
    <n v="46203"/>
    <x v="2"/>
    <s v="FUR-CH-10003746"/>
    <x v="0"/>
    <x v="3"/>
    <s v="Hon 4070 Series Pagoda Round Back Stacking Chairs"/>
    <n v="1925.88"/>
    <n v="6"/>
    <n v="0"/>
    <n v="539.24639999999999"/>
  </r>
  <r>
    <x v="125"/>
    <s v="2020"/>
    <n v="9949"/>
    <x v="478"/>
    <s v="Second Class"/>
    <s v="HW-14935"/>
    <x v="2"/>
    <s v="United States"/>
    <x v="163"/>
    <x v="14"/>
    <n v="46203"/>
    <x v="2"/>
    <s v="OFF-AP-10002945"/>
    <x v="1"/>
    <x v="5"/>
    <s v="Honeywell Enviracaire Portable HEPA Air Cleaner for 17' x 22' Room"/>
    <n v="2405.1999999999998"/>
    <n v="8"/>
    <n v="0"/>
    <n v="793.71600000000001"/>
  </r>
  <r>
    <x v="125"/>
    <s v="2020"/>
    <n v="9950"/>
    <x v="478"/>
    <s v="Second Class"/>
    <s v="HW-14935"/>
    <x v="2"/>
    <s v="United States"/>
    <x v="163"/>
    <x v="14"/>
    <n v="46203"/>
    <x v="2"/>
    <s v="TEC-AC-10004568"/>
    <x v="2"/>
    <x v="8"/>
    <s v="Maxell LTO Ultrium - 800 GB"/>
    <n v="83.97"/>
    <n v="3"/>
    <n v="0"/>
    <n v="15.9543"/>
  </r>
  <r>
    <x v="125"/>
    <s v="2020"/>
    <n v="9951"/>
    <x v="478"/>
    <s v="Second Class"/>
    <s v="HW-14935"/>
    <x v="2"/>
    <s v="United States"/>
    <x v="163"/>
    <x v="14"/>
    <n v="46203"/>
    <x v="2"/>
    <s v="TEC-AC-10001714"/>
    <x v="2"/>
    <x v="8"/>
    <s v="Logitech MX Performance Wireless Mouse"/>
    <n v="39.89"/>
    <n v="1"/>
    <n v="0"/>
    <n v="14.7593"/>
  </r>
  <r>
    <x v="125"/>
    <s v="2020"/>
    <n v="9952"/>
    <x v="478"/>
    <s v="Second Class"/>
    <s v="HW-14935"/>
    <x v="2"/>
    <s v="United States"/>
    <x v="163"/>
    <x v="14"/>
    <n v="46203"/>
    <x v="2"/>
    <s v="OFF-BI-10002072"/>
    <x v="1"/>
    <x v="1"/>
    <s v="Cardinal Slant-D Ring Binders"/>
    <n v="17.38"/>
    <n v="2"/>
    <n v="0"/>
    <n v="8.69"/>
  </r>
  <r>
    <x v="126"/>
    <s v="2020"/>
    <n v="1331"/>
    <x v="479"/>
    <s v="Standard Class"/>
    <s v="AB-10255"/>
    <x v="1"/>
    <s v="United States"/>
    <x v="0"/>
    <x v="0"/>
    <n v="44052"/>
    <x v="0"/>
    <s v="TEC-PH-10000347"/>
    <x v="2"/>
    <x v="14"/>
    <s v="Cush Cases Heavy Duty Rugged Cover Case for Samsung Galaxy S5 - Purple"/>
    <n v="2.97"/>
    <n v="1"/>
    <n v="0.4"/>
    <n v="-0.64349999999999996"/>
  </r>
  <r>
    <x v="126"/>
    <s v="2020"/>
    <n v="1332"/>
    <x v="479"/>
    <s v="Standard Class"/>
    <s v="AB-10255"/>
    <x v="1"/>
    <s v="United States"/>
    <x v="0"/>
    <x v="0"/>
    <n v="44052"/>
    <x v="0"/>
    <s v="OFF-ST-10004507"/>
    <x v="1"/>
    <x v="2"/>
    <s v="Advantus Rolling Storage Box"/>
    <n v="27.44"/>
    <n v="2"/>
    <n v="0.2"/>
    <n v="2.4009999999999998"/>
  </r>
  <r>
    <x v="126"/>
    <s v="2020"/>
    <n v="3689"/>
    <x v="480"/>
    <s v="Second Class"/>
    <s v="DO-13435"/>
    <x v="0"/>
    <s v="United States"/>
    <x v="119"/>
    <x v="21"/>
    <n v="85204"/>
    <x v="1"/>
    <s v="OFF-PA-10002479"/>
    <x v="1"/>
    <x v="9"/>
    <s v="Xerox 4200 Series MultiUse Premium Copy Paper (20Lb. and 84 Bright)"/>
    <n v="25.344000000000001"/>
    <n v="6"/>
    <n v="0.2"/>
    <n v="7.92"/>
  </r>
  <r>
    <x v="126"/>
    <s v="2020"/>
    <n v="3690"/>
    <x v="480"/>
    <s v="Second Class"/>
    <s v="DO-13435"/>
    <x v="0"/>
    <s v="United States"/>
    <x v="119"/>
    <x v="21"/>
    <n v="85204"/>
    <x v="1"/>
    <s v="OFF-EN-10001141"/>
    <x v="1"/>
    <x v="12"/>
    <s v="Manila Recycled Extra-Heavyweight Clasp Envelopes, 6&quot; x 9&quot;"/>
    <n v="43.92"/>
    <n v="5"/>
    <n v="0.2"/>
    <n v="15.920999999999999"/>
  </r>
  <r>
    <x v="126"/>
    <s v="2020"/>
    <n v="4769"/>
    <x v="481"/>
    <s v="Same Day"/>
    <s v="CS-11860"/>
    <x v="0"/>
    <s v="United States"/>
    <x v="4"/>
    <x v="4"/>
    <n v="28540"/>
    <x v="3"/>
    <s v="OFF-PA-10004733"/>
    <x v="1"/>
    <x v="9"/>
    <s v="Things To Do Today Spiral Book"/>
    <n v="25.344000000000001"/>
    <n v="4"/>
    <n v="0.2"/>
    <n v="9.1872000000000007"/>
  </r>
  <r>
    <x v="126"/>
    <s v="2020"/>
    <n v="7733"/>
    <x v="482"/>
    <s v="Standard Class"/>
    <s v="JD-15790"/>
    <x v="0"/>
    <s v="United States"/>
    <x v="34"/>
    <x v="3"/>
    <n v="77070"/>
    <x v="2"/>
    <s v="OFF-PA-10000743"/>
    <x v="1"/>
    <x v="9"/>
    <s v="Xerox 1977"/>
    <n v="10.688000000000001"/>
    <n v="2"/>
    <n v="0.2"/>
    <n v="3.7408000000000001"/>
  </r>
  <r>
    <x v="127"/>
    <s v="2020"/>
    <n v="205"/>
    <x v="483"/>
    <s v="Standard Class"/>
    <s v="HK-14890"/>
    <x v="2"/>
    <s v="United States"/>
    <x v="2"/>
    <x v="13"/>
    <n v="37064"/>
    <x v="3"/>
    <s v="FUR-FU-10002960"/>
    <x v="0"/>
    <x v="0"/>
    <s v="Eldon 200 Class Desk Accessories, Burgundy"/>
    <n v="35.167999999999999"/>
    <n v="7"/>
    <n v="0.2"/>
    <n v="9.6712000000000007"/>
  </r>
  <r>
    <x v="127"/>
    <s v="2020"/>
    <n v="5926"/>
    <x v="484"/>
    <s v="Standard Class"/>
    <s v="GD-14590"/>
    <x v="2"/>
    <s v="United States"/>
    <x v="164"/>
    <x v="8"/>
    <n v="98226"/>
    <x v="1"/>
    <s v="TEC-AC-10004975"/>
    <x v="2"/>
    <x v="8"/>
    <s v="Plantronics Audio 995 Wireless Stereo Headset"/>
    <n v="1099.5"/>
    <n v="10"/>
    <n v="0"/>
    <n v="362.83499999999998"/>
  </r>
  <r>
    <x v="127"/>
    <s v="2020"/>
    <n v="6125"/>
    <x v="485"/>
    <s v="Standard Class"/>
    <s v="SS-20140"/>
    <x v="2"/>
    <s v="United States"/>
    <x v="1"/>
    <x v="1"/>
    <n v="90036"/>
    <x v="1"/>
    <s v="TEC-AC-10003038"/>
    <x v="2"/>
    <x v="8"/>
    <s v="Kingston Digital DataTraveler 16GB USB 2.0"/>
    <n v="44.75"/>
    <n v="5"/>
    <n v="0"/>
    <n v="8.5024999999999995"/>
  </r>
  <r>
    <x v="127"/>
    <s v="2020"/>
    <n v="6126"/>
    <x v="485"/>
    <s v="Standard Class"/>
    <s v="SS-20140"/>
    <x v="2"/>
    <s v="United States"/>
    <x v="1"/>
    <x v="1"/>
    <n v="90036"/>
    <x v="1"/>
    <s v="OFF-PA-10001593"/>
    <x v="1"/>
    <x v="9"/>
    <s v="Xerox 1947"/>
    <n v="11.96"/>
    <n v="2"/>
    <n v="0"/>
    <n v="5.3819999999999997"/>
  </r>
  <r>
    <x v="127"/>
    <s v="2020"/>
    <n v="6127"/>
    <x v="485"/>
    <s v="Standard Class"/>
    <s v="SS-20140"/>
    <x v="2"/>
    <s v="United States"/>
    <x v="1"/>
    <x v="1"/>
    <n v="90036"/>
    <x v="1"/>
    <s v="OFF-BI-10002049"/>
    <x v="1"/>
    <x v="1"/>
    <s v="UniKeep View Case Binders"/>
    <n v="3.9119999999999999"/>
    <n v="1"/>
    <n v="0.2"/>
    <n v="1.2714000000000001"/>
  </r>
  <r>
    <x v="127"/>
    <s v="2020"/>
    <n v="6476"/>
    <x v="486"/>
    <s v="Standard Class"/>
    <s v="NR-18550"/>
    <x v="0"/>
    <s v="United States"/>
    <x v="44"/>
    <x v="7"/>
    <n v="33024"/>
    <x v="3"/>
    <s v="OFF-BI-10002432"/>
    <x v="1"/>
    <x v="1"/>
    <s v="Wilson Jones Standard D-Ring Binders"/>
    <n v="4.5540000000000003"/>
    <n v="3"/>
    <n v="0.7"/>
    <n v="-3.4914000000000001"/>
  </r>
  <r>
    <x v="127"/>
    <s v="2020"/>
    <n v="6477"/>
    <x v="486"/>
    <s v="Standard Class"/>
    <s v="NR-18550"/>
    <x v="0"/>
    <s v="United States"/>
    <x v="44"/>
    <x v="7"/>
    <n v="33024"/>
    <x v="3"/>
    <s v="OFF-AP-10003622"/>
    <x v="1"/>
    <x v="5"/>
    <s v="Bravo II Megaboss 12-Amp Hard Body Upright, Replacement Belts, 2 Belts per Pack"/>
    <n v="5.2"/>
    <n v="2"/>
    <n v="0.2"/>
    <n v="0.58499999999999996"/>
  </r>
  <r>
    <x v="127"/>
    <s v="2020"/>
    <n v="6478"/>
    <x v="486"/>
    <s v="Standard Class"/>
    <s v="NR-18550"/>
    <x v="0"/>
    <s v="United States"/>
    <x v="44"/>
    <x v="7"/>
    <n v="33024"/>
    <x v="3"/>
    <s v="TEC-AC-10003832"/>
    <x v="2"/>
    <x v="8"/>
    <s v="Logitech P710e Mobile Speakerphone"/>
    <n v="205.99199999999999"/>
    <n v="1"/>
    <n v="0.2"/>
    <n v="-2.5749"/>
  </r>
  <r>
    <x v="127"/>
    <s v="2020"/>
    <n v="6479"/>
    <x v="486"/>
    <s v="Standard Class"/>
    <s v="NR-18550"/>
    <x v="0"/>
    <s v="United States"/>
    <x v="44"/>
    <x v="7"/>
    <n v="33024"/>
    <x v="3"/>
    <s v="OFF-PA-10000809"/>
    <x v="1"/>
    <x v="9"/>
    <s v="Xerox 206"/>
    <n v="15.552"/>
    <n v="3"/>
    <n v="0.2"/>
    <n v="5.4432"/>
  </r>
  <r>
    <x v="127"/>
    <s v="2020"/>
    <n v="6480"/>
    <x v="486"/>
    <s v="Standard Class"/>
    <s v="NR-18550"/>
    <x v="0"/>
    <s v="United States"/>
    <x v="44"/>
    <x v="7"/>
    <n v="33024"/>
    <x v="3"/>
    <s v="TEC-PH-10000441"/>
    <x v="2"/>
    <x v="14"/>
    <s v="VTech DS6151"/>
    <n v="503.96"/>
    <n v="5"/>
    <n v="0.2"/>
    <n v="50.396000000000001"/>
  </r>
  <r>
    <x v="127"/>
    <s v="2020"/>
    <n v="6481"/>
    <x v="486"/>
    <s v="Standard Class"/>
    <s v="NR-18550"/>
    <x v="0"/>
    <s v="United States"/>
    <x v="44"/>
    <x v="7"/>
    <n v="33024"/>
    <x v="3"/>
    <s v="OFF-AP-10002287"/>
    <x v="1"/>
    <x v="5"/>
    <s v="Eureka Sanitaire  Multi-Pro Heavy-Duty Upright, Disposable Bags"/>
    <n v="24.472000000000001"/>
    <n v="7"/>
    <n v="0.2"/>
    <n v="1.8353999999999999"/>
  </r>
  <r>
    <x v="127"/>
    <s v="2020"/>
    <n v="6482"/>
    <x v="486"/>
    <s v="Standard Class"/>
    <s v="NR-18550"/>
    <x v="0"/>
    <s v="United States"/>
    <x v="44"/>
    <x v="7"/>
    <n v="33024"/>
    <x v="3"/>
    <s v="FUR-BO-10002824"/>
    <x v="0"/>
    <x v="13"/>
    <s v="Bush Mission Pointe Library"/>
    <n v="241.56800000000001"/>
    <n v="2"/>
    <n v="0.2"/>
    <n v="0"/>
  </r>
  <r>
    <x v="127"/>
    <s v="2020"/>
    <n v="6483"/>
    <x v="486"/>
    <s v="Standard Class"/>
    <s v="NR-18550"/>
    <x v="0"/>
    <s v="United States"/>
    <x v="44"/>
    <x v="7"/>
    <n v="33024"/>
    <x v="3"/>
    <s v="TEC-AC-10002942"/>
    <x v="2"/>
    <x v="8"/>
    <s v="WD My Passport Ultra 1TB Portable External Hard Drive"/>
    <n v="110.4"/>
    <n v="2"/>
    <n v="0.2"/>
    <n v="-4.1399999999999997"/>
  </r>
  <r>
    <x v="127"/>
    <s v="2020"/>
    <n v="6484"/>
    <x v="487"/>
    <s v="Standard Class"/>
    <s v="KN-16390"/>
    <x v="2"/>
    <s v="United States"/>
    <x v="25"/>
    <x v="17"/>
    <n v="10011"/>
    <x v="0"/>
    <s v="FUR-TA-10001932"/>
    <x v="0"/>
    <x v="7"/>
    <s v="Chromcraft 48&quot; x 96&quot; Racetrack Double Pedestal Table"/>
    <n v="384.76799999999997"/>
    <n v="2"/>
    <n v="0.4"/>
    <n v="-115.43040000000001"/>
  </r>
  <r>
    <x v="127"/>
    <s v="2020"/>
    <n v="6485"/>
    <x v="487"/>
    <s v="Standard Class"/>
    <s v="KN-16390"/>
    <x v="2"/>
    <s v="United States"/>
    <x v="25"/>
    <x v="17"/>
    <n v="10011"/>
    <x v="0"/>
    <s v="TEC-MA-10003173"/>
    <x v="2"/>
    <x v="6"/>
    <s v="Hewlett-Packard 300S Scientific Calculator"/>
    <n v="78.66"/>
    <n v="6"/>
    <n v="0"/>
    <n v="36.183599999999998"/>
  </r>
  <r>
    <x v="127"/>
    <s v="2020"/>
    <n v="6486"/>
    <x v="487"/>
    <s v="Standard Class"/>
    <s v="KN-16390"/>
    <x v="2"/>
    <s v="United States"/>
    <x v="25"/>
    <x v="17"/>
    <n v="10011"/>
    <x v="0"/>
    <s v="OFF-PA-10004156"/>
    <x v="1"/>
    <x v="9"/>
    <s v="Xerox 188"/>
    <n v="45.36"/>
    <n v="4"/>
    <n v="0"/>
    <n v="22.226400000000002"/>
  </r>
  <r>
    <x v="127"/>
    <s v="2020"/>
    <n v="9451"/>
    <x v="488"/>
    <s v="Standard Class"/>
    <s v="MO-17800"/>
    <x v="1"/>
    <s v="United States"/>
    <x v="165"/>
    <x v="8"/>
    <n v="99207"/>
    <x v="1"/>
    <s v="OFF-ST-10004963"/>
    <x v="1"/>
    <x v="2"/>
    <s v="Eldon Gobal File Keepers"/>
    <n v="136.26"/>
    <n v="9"/>
    <n v="0"/>
    <n v="5.4504000000000001"/>
  </r>
  <r>
    <x v="128"/>
    <s v="2020"/>
    <n v="1090"/>
    <x v="489"/>
    <s v="Standard Class"/>
    <s v="LW-16990"/>
    <x v="2"/>
    <s v="United States"/>
    <x v="166"/>
    <x v="4"/>
    <n v="28110"/>
    <x v="3"/>
    <s v="FUR-FU-10001967"/>
    <x v="0"/>
    <x v="0"/>
    <s v="Telescoping Adjustable Floor Lamp"/>
    <n v="31.984000000000002"/>
    <n v="2"/>
    <n v="0.2"/>
    <n v="1.9990000000000001"/>
  </r>
  <r>
    <x v="128"/>
    <s v="2020"/>
    <n v="1091"/>
    <x v="489"/>
    <s v="Standard Class"/>
    <s v="LW-16990"/>
    <x v="2"/>
    <s v="United States"/>
    <x v="166"/>
    <x v="4"/>
    <n v="28110"/>
    <x v="3"/>
    <s v="TEC-PH-10001819"/>
    <x v="2"/>
    <x v="14"/>
    <s v="Innergie mMini Combo Duo USB Travel Charging Kit"/>
    <n v="71.983999999999995"/>
    <n v="2"/>
    <n v="0.2"/>
    <n v="25.194400000000002"/>
  </r>
  <r>
    <x v="128"/>
    <s v="2020"/>
    <n v="1270"/>
    <x v="490"/>
    <s v="Standard Class"/>
    <s v="DC-12850"/>
    <x v="0"/>
    <s v="United States"/>
    <x v="98"/>
    <x v="5"/>
    <n v="35630"/>
    <x v="3"/>
    <s v="OFF-PA-10002870"/>
    <x v="1"/>
    <x v="9"/>
    <s v="Ampad Phone Message Book, Recycled, 400 Message Capacity, 5 ¾” x 11”"/>
    <n v="12.48"/>
    <n v="2"/>
    <n v="0"/>
    <n v="5.6159999999999997"/>
  </r>
  <r>
    <x v="128"/>
    <s v="2020"/>
    <n v="2928"/>
    <x v="491"/>
    <s v="Standard Class"/>
    <s v="CT-11995"/>
    <x v="0"/>
    <s v="United States"/>
    <x v="167"/>
    <x v="27"/>
    <n v="55124"/>
    <x v="2"/>
    <s v="OFF-AR-10002255"/>
    <x v="1"/>
    <x v="4"/>
    <s v="Newell 346"/>
    <n v="8.64"/>
    <n v="3"/>
    <n v="0"/>
    <n v="2.5055999999999998"/>
  </r>
  <r>
    <x v="128"/>
    <s v="2020"/>
    <n v="3193"/>
    <x v="492"/>
    <s v="Standard Class"/>
    <s v="ML-18040"/>
    <x v="2"/>
    <s v="United States"/>
    <x v="168"/>
    <x v="3"/>
    <n v="77489"/>
    <x v="2"/>
    <s v="OFF-BI-10002557"/>
    <x v="1"/>
    <x v="1"/>
    <s v="Presstex Flexible Ring Binders"/>
    <n v="6.37"/>
    <n v="7"/>
    <n v="0.8"/>
    <n v="-9.5549999999999997"/>
  </r>
  <r>
    <x v="128"/>
    <s v="2020"/>
    <n v="5874"/>
    <x v="493"/>
    <s v="Same Day"/>
    <s v="EH-14005"/>
    <x v="1"/>
    <s v="United States"/>
    <x v="169"/>
    <x v="34"/>
    <n v="72401"/>
    <x v="3"/>
    <s v="OFF-BI-10002353"/>
    <x v="1"/>
    <x v="1"/>
    <s v="GBC VeloBind Cover Sets"/>
    <n v="108.08"/>
    <n v="7"/>
    <n v="0"/>
    <n v="54.04"/>
  </r>
  <r>
    <x v="128"/>
    <s v="2020"/>
    <n v="5875"/>
    <x v="493"/>
    <s v="Same Day"/>
    <s v="EH-14005"/>
    <x v="1"/>
    <s v="United States"/>
    <x v="169"/>
    <x v="34"/>
    <n v="72401"/>
    <x v="3"/>
    <s v="OFF-BI-10004141"/>
    <x v="1"/>
    <x v="1"/>
    <s v="Insertable Tab Indexes For Data Binders"/>
    <n v="9.5399999999999991"/>
    <n v="3"/>
    <n v="0"/>
    <n v="4.3883999999999999"/>
  </r>
  <r>
    <x v="128"/>
    <s v="2020"/>
    <n v="8518"/>
    <x v="494"/>
    <s v="Second Class"/>
    <s v="EM-14065"/>
    <x v="0"/>
    <s v="United States"/>
    <x v="170"/>
    <x v="3"/>
    <n v="75034"/>
    <x v="2"/>
    <s v="FUR-FU-10002501"/>
    <x v="0"/>
    <x v="0"/>
    <s v="Nu-Dell Executive Frame"/>
    <n v="30.335999999999999"/>
    <n v="6"/>
    <n v="0.6"/>
    <n v="-17.443200000000001"/>
  </r>
  <r>
    <x v="129"/>
    <s v="2020"/>
    <n v="3912"/>
    <x v="495"/>
    <s v="First Class"/>
    <s v="AB-10105"/>
    <x v="0"/>
    <s v="United States"/>
    <x v="171"/>
    <x v="3"/>
    <n v="77581"/>
    <x v="2"/>
    <s v="TEC-PH-10001619"/>
    <x v="2"/>
    <x v="14"/>
    <s v="LG G3"/>
    <n v="470.37599999999998"/>
    <n v="3"/>
    <n v="0.2"/>
    <n v="52.917299999999997"/>
  </r>
  <r>
    <x v="129"/>
    <s v="2020"/>
    <n v="8514"/>
    <x v="496"/>
    <s v="Standard Class"/>
    <s v="NS-18640"/>
    <x v="2"/>
    <s v="United States"/>
    <x v="172"/>
    <x v="7"/>
    <n v="32839"/>
    <x v="3"/>
    <s v="OFF-PA-10002787"/>
    <x v="1"/>
    <x v="9"/>
    <s v="Xerox 227"/>
    <n v="20.736000000000001"/>
    <n v="4"/>
    <n v="0.2"/>
    <n v="7.2576000000000001"/>
  </r>
  <r>
    <x v="130"/>
    <s v="2020"/>
    <n v="3854"/>
    <x v="497"/>
    <s v="Standard Class"/>
    <s v="GH-14410"/>
    <x v="1"/>
    <s v="United States"/>
    <x v="7"/>
    <x v="1"/>
    <n v="94122"/>
    <x v="1"/>
    <s v="FUR-FU-10004164"/>
    <x v="0"/>
    <x v="0"/>
    <s v="Eldon 300 Class Desk Accessories, Black"/>
    <n v="4.95"/>
    <n v="1"/>
    <n v="0"/>
    <n v="2.1779999999999999"/>
  </r>
  <r>
    <x v="130"/>
    <s v="2020"/>
    <n v="3855"/>
    <x v="497"/>
    <s v="Standard Class"/>
    <s v="GH-14410"/>
    <x v="1"/>
    <s v="United States"/>
    <x v="7"/>
    <x v="1"/>
    <n v="94122"/>
    <x v="1"/>
    <s v="OFF-ST-10002957"/>
    <x v="1"/>
    <x v="2"/>
    <s v="Sterilite Show Offs Storage Containers"/>
    <n v="26.4"/>
    <n v="5"/>
    <n v="0"/>
    <n v="0"/>
  </r>
  <r>
    <x v="131"/>
    <s v="2020"/>
    <n v="262"/>
    <x v="498"/>
    <s v="Standard Class"/>
    <s v="Dl-13600"/>
    <x v="2"/>
    <s v="United States"/>
    <x v="107"/>
    <x v="3"/>
    <n v="77506"/>
    <x v="2"/>
    <s v="OFF-AP-10002203"/>
    <x v="1"/>
    <x v="5"/>
    <s v="Eureka Disposable Bags for Sanitaire Vibra Groomer I Upright Vac"/>
    <n v="1.6240000000000001"/>
    <n v="2"/>
    <n v="0.8"/>
    <n v="-4.4660000000000002"/>
  </r>
  <r>
    <x v="131"/>
    <s v="2020"/>
    <n v="666"/>
    <x v="499"/>
    <s v="Second Class"/>
    <s v="TH-21235"/>
    <x v="2"/>
    <s v="United States"/>
    <x v="15"/>
    <x v="3"/>
    <n v="75081"/>
    <x v="2"/>
    <s v="OFF-SU-10004231"/>
    <x v="1"/>
    <x v="10"/>
    <s v="Acme Tagit Stainless Steel Antibacterial Scissors"/>
    <n v="23.76"/>
    <n v="3"/>
    <n v="0.2"/>
    <n v="2.0790000000000002"/>
  </r>
  <r>
    <x v="131"/>
    <s v="2020"/>
    <n v="667"/>
    <x v="499"/>
    <s v="Second Class"/>
    <s v="TH-21235"/>
    <x v="2"/>
    <s v="United States"/>
    <x v="15"/>
    <x v="3"/>
    <n v="75081"/>
    <x v="2"/>
    <s v="OFF-PA-10000474"/>
    <x v="1"/>
    <x v="9"/>
    <s v="Easy-staple paper"/>
    <n v="85.055999999999997"/>
    <n v="3"/>
    <n v="0.2"/>
    <n v="28.706399999999999"/>
  </r>
  <r>
    <x v="131"/>
    <s v="2020"/>
    <n v="668"/>
    <x v="499"/>
    <s v="Second Class"/>
    <s v="TH-21235"/>
    <x v="2"/>
    <s v="United States"/>
    <x v="15"/>
    <x v="3"/>
    <n v="75081"/>
    <x v="2"/>
    <s v="TEC-PH-10004042"/>
    <x v="2"/>
    <x v="14"/>
    <s v="ClearOne Communications CHAT 70 OC Speaker Phone"/>
    <n v="381.57600000000002"/>
    <n v="3"/>
    <n v="0.2"/>
    <n v="28.618200000000002"/>
  </r>
  <r>
    <x v="131"/>
    <s v="2020"/>
    <n v="4820"/>
    <x v="500"/>
    <s v="Standard Class"/>
    <s v="LW-17125"/>
    <x v="0"/>
    <s v="United States"/>
    <x v="173"/>
    <x v="18"/>
    <n v="6360"/>
    <x v="0"/>
    <s v="OFF-BI-10004040"/>
    <x v="1"/>
    <x v="1"/>
    <s v="Wilson Jones Impact Binders"/>
    <n v="10.36"/>
    <n v="2"/>
    <n v="0"/>
    <n v="5.0763999999999996"/>
  </r>
  <r>
    <x v="131"/>
    <s v="2020"/>
    <n v="7506"/>
    <x v="501"/>
    <s v="Standard Class"/>
    <s v="BW-11200"/>
    <x v="0"/>
    <s v="United States"/>
    <x v="174"/>
    <x v="19"/>
    <n v="60076"/>
    <x v="2"/>
    <s v="OFF-BI-10000309"/>
    <x v="1"/>
    <x v="1"/>
    <s v="GBC Twin Loop Wire Binding Elements, 9/16&quot; Spine, Black"/>
    <n v="12.176"/>
    <n v="4"/>
    <n v="0.8"/>
    <n v="-18.872800000000002"/>
  </r>
  <r>
    <x v="131"/>
    <s v="2020"/>
    <n v="7815"/>
    <x v="502"/>
    <s v="First Class"/>
    <s v="MG-17680"/>
    <x v="1"/>
    <s v="United States"/>
    <x v="1"/>
    <x v="1"/>
    <n v="90049"/>
    <x v="1"/>
    <s v="FUR-BO-10004834"/>
    <x v="0"/>
    <x v="13"/>
    <s v="Riverside Palais Royal Lawyers Bookcase, Royale Cherry Finish"/>
    <n v="1497.6659999999999"/>
    <n v="2"/>
    <n v="0.15"/>
    <n v="140.95679999999999"/>
  </r>
  <r>
    <x v="131"/>
    <s v="2020"/>
    <n v="7816"/>
    <x v="502"/>
    <s v="First Class"/>
    <s v="MG-17680"/>
    <x v="1"/>
    <s v="United States"/>
    <x v="1"/>
    <x v="1"/>
    <n v="90049"/>
    <x v="1"/>
    <s v="TEC-PH-10000307"/>
    <x v="2"/>
    <x v="14"/>
    <s v="Shocksock Galaxy S4 Armband"/>
    <n v="17.52"/>
    <n v="2"/>
    <n v="0.2"/>
    <n v="-3.504"/>
  </r>
  <r>
    <x v="131"/>
    <s v="2020"/>
    <n v="9645"/>
    <x v="503"/>
    <s v="Standard Class"/>
    <s v="FO-14305"/>
    <x v="0"/>
    <s v="United States"/>
    <x v="175"/>
    <x v="21"/>
    <n v="85301"/>
    <x v="1"/>
    <s v="TEC-AC-10002006"/>
    <x v="2"/>
    <x v="8"/>
    <s v="Memorex Micro Travel Drive 16 GB"/>
    <n v="89.543999999999997"/>
    <n v="7"/>
    <n v="0.2"/>
    <n v="12.3123"/>
  </r>
  <r>
    <x v="131"/>
    <s v="2020"/>
    <n v="9646"/>
    <x v="503"/>
    <s v="Standard Class"/>
    <s v="FO-14305"/>
    <x v="0"/>
    <s v="United States"/>
    <x v="175"/>
    <x v="21"/>
    <n v="85301"/>
    <x v="1"/>
    <s v="OFF-ST-10002485"/>
    <x v="1"/>
    <x v="2"/>
    <s v="Rogers Deluxe File Chest"/>
    <n v="35.167999999999999"/>
    <n v="2"/>
    <n v="0.2"/>
    <n v="-8.3523999999999994"/>
  </r>
  <r>
    <x v="131"/>
    <s v="2020"/>
    <n v="9647"/>
    <x v="503"/>
    <s v="Standard Class"/>
    <s v="FO-14305"/>
    <x v="0"/>
    <s v="United States"/>
    <x v="175"/>
    <x v="21"/>
    <n v="85301"/>
    <x v="1"/>
    <s v="OFF-BI-10000778"/>
    <x v="1"/>
    <x v="1"/>
    <s v="GBC VeloBinder Electric Binding Machine"/>
    <n v="72.587999999999994"/>
    <n v="2"/>
    <n v="0.7"/>
    <n v="-48.392000000000003"/>
  </r>
  <r>
    <x v="132"/>
    <s v="2020"/>
    <n v="670"/>
    <x v="504"/>
    <s v="Standard Class"/>
    <s v="MO-17800"/>
    <x v="1"/>
    <s v="United States"/>
    <x v="27"/>
    <x v="19"/>
    <n v="60653"/>
    <x v="2"/>
    <s v="FUR-FU-10002759"/>
    <x v="0"/>
    <x v="0"/>
    <s v="12-1/2 Diameter Round Wall Clock"/>
    <n v="23.975999999999999"/>
    <n v="3"/>
    <n v="0.6"/>
    <n v="-14.3856"/>
  </r>
  <r>
    <x v="132"/>
    <s v="2020"/>
    <n v="671"/>
    <x v="504"/>
    <s v="Standard Class"/>
    <s v="MO-17800"/>
    <x v="1"/>
    <s v="United States"/>
    <x v="27"/>
    <x v="19"/>
    <n v="60653"/>
    <x v="2"/>
    <s v="FUR-TA-10000688"/>
    <x v="0"/>
    <x v="7"/>
    <s v="Chromcraft Bull-Nose Wood Round Conference Table Top, Wood Base"/>
    <n v="108.925"/>
    <n v="1"/>
    <n v="0.5"/>
    <n v="-71.890500000000003"/>
  </r>
  <r>
    <x v="132"/>
    <s v="2020"/>
    <n v="672"/>
    <x v="504"/>
    <s v="Standard Class"/>
    <s v="MO-17800"/>
    <x v="1"/>
    <s v="United States"/>
    <x v="27"/>
    <x v="19"/>
    <n v="60653"/>
    <x v="2"/>
    <s v="OFF-PA-10002377"/>
    <x v="1"/>
    <x v="9"/>
    <s v="Adams Telephone Message Book W/Dividers/Space For Phone Numbers, 5 1/4&quot;X8 1/2&quot;, 200/Messages"/>
    <n v="36.351999999999997"/>
    <n v="8"/>
    <n v="0.2"/>
    <n v="11.36"/>
  </r>
  <r>
    <x v="132"/>
    <s v="2020"/>
    <n v="5362"/>
    <x v="505"/>
    <s v="First Class"/>
    <s v="NC-18625"/>
    <x v="2"/>
    <s v="United States"/>
    <x v="15"/>
    <x v="3"/>
    <n v="75217"/>
    <x v="2"/>
    <s v="OFF-ST-10001496"/>
    <x v="1"/>
    <x v="2"/>
    <s v="Standard Rollaway File with Lock"/>
    <n v="720.76"/>
    <n v="5"/>
    <n v="0.2"/>
    <n v="54.057000000000002"/>
  </r>
  <r>
    <x v="132"/>
    <s v="2020"/>
    <n v="8148"/>
    <x v="506"/>
    <s v="Standard Class"/>
    <s v="AG-10675"/>
    <x v="0"/>
    <s v="United States"/>
    <x v="176"/>
    <x v="25"/>
    <n v="24153"/>
    <x v="3"/>
    <s v="OFF-PA-10000249"/>
    <x v="1"/>
    <x v="9"/>
    <s v="Easy-staple paper"/>
    <n v="49.12"/>
    <n v="4"/>
    <n v="0"/>
    <n v="23.086400000000001"/>
  </r>
  <r>
    <x v="133"/>
    <s v="2020"/>
    <n v="485"/>
    <x v="507"/>
    <s v="First Class"/>
    <s v="MT-18070"/>
    <x v="1"/>
    <s v="United States"/>
    <x v="1"/>
    <x v="1"/>
    <n v="90045"/>
    <x v="1"/>
    <s v="OFF-LA-10003923"/>
    <x v="1"/>
    <x v="15"/>
    <s v="Alphabetical Labels for Top Tab Filing"/>
    <n v="29.6"/>
    <n v="2"/>
    <n v="0"/>
    <n v="14.8"/>
  </r>
  <r>
    <x v="133"/>
    <s v="2020"/>
    <n v="486"/>
    <x v="507"/>
    <s v="First Class"/>
    <s v="MT-18070"/>
    <x v="1"/>
    <s v="United States"/>
    <x v="1"/>
    <x v="1"/>
    <n v="90045"/>
    <x v="1"/>
    <s v="FUR-BO-10001337"/>
    <x v="0"/>
    <x v="13"/>
    <s v="O'Sullivan Living Dimensions 2-Shelf Bookcases"/>
    <n v="514.16499999999996"/>
    <n v="5"/>
    <n v="0.15"/>
    <n v="-30.245000000000001"/>
  </r>
  <r>
    <x v="133"/>
    <s v="2020"/>
    <n v="487"/>
    <x v="507"/>
    <s v="First Class"/>
    <s v="MT-18070"/>
    <x v="1"/>
    <s v="United States"/>
    <x v="1"/>
    <x v="1"/>
    <n v="90045"/>
    <x v="1"/>
    <s v="TEC-PH-10001924"/>
    <x v="2"/>
    <x v="14"/>
    <s v="iHome FM Clock Radio with Lightning Dock"/>
    <n v="279.95999999999998"/>
    <n v="5"/>
    <n v="0.2"/>
    <n v="17.497499999999999"/>
  </r>
  <r>
    <x v="133"/>
    <s v="2020"/>
    <n v="644"/>
    <x v="508"/>
    <s v="Standard Class"/>
    <s v="SC-20305"/>
    <x v="0"/>
    <s v="United States"/>
    <x v="177"/>
    <x v="6"/>
    <n v="48307"/>
    <x v="2"/>
    <s v="TEC-AC-10003832"/>
    <x v="2"/>
    <x v="8"/>
    <s v="Imation 16GB Mini TravelDrive USB 2.0 Flash Drive"/>
    <n v="132.52000000000001"/>
    <n v="4"/>
    <n v="0"/>
    <n v="54.333199999999998"/>
  </r>
  <r>
    <x v="133"/>
    <s v="2020"/>
    <n v="2289"/>
    <x v="509"/>
    <s v="First Class"/>
    <s v="BW-11200"/>
    <x v="0"/>
    <s v="United States"/>
    <x v="1"/>
    <x v="1"/>
    <n v="90032"/>
    <x v="1"/>
    <s v="OFF-AR-10002375"/>
    <x v="1"/>
    <x v="4"/>
    <s v="Newell 351"/>
    <n v="16.399999999999999"/>
    <n v="5"/>
    <n v="0"/>
    <n v="4.7560000000000002"/>
  </r>
  <r>
    <x v="133"/>
    <s v="2020"/>
    <n v="3395"/>
    <x v="510"/>
    <s v="Same Day"/>
    <s v="CL-11890"/>
    <x v="0"/>
    <s v="United States"/>
    <x v="13"/>
    <x v="9"/>
    <n v="19143"/>
    <x v="0"/>
    <s v="OFF-PA-10000380"/>
    <x v="1"/>
    <x v="9"/>
    <s v="REDIFORM Incoming/Outgoing Call Register, 11&quot; X 8 1/2&quot;, 100 Messages"/>
    <n v="40.031999999999996"/>
    <n v="6"/>
    <n v="0.2"/>
    <n v="15.012"/>
  </r>
  <r>
    <x v="133"/>
    <s v="2020"/>
    <n v="4520"/>
    <x v="511"/>
    <s v="Standard Class"/>
    <s v="ND-18460"/>
    <x v="2"/>
    <s v="United States"/>
    <x v="4"/>
    <x v="7"/>
    <n v="32216"/>
    <x v="3"/>
    <s v="OFF-ST-10003805"/>
    <x v="1"/>
    <x v="2"/>
    <s v="24 Capacity Maxi Data Binder Racks, Pearl"/>
    <n v="1347.52"/>
    <n v="8"/>
    <n v="0.2"/>
    <n v="84.22"/>
  </r>
  <r>
    <x v="133"/>
    <s v="2020"/>
    <n v="5219"/>
    <x v="512"/>
    <s v="Standard Class"/>
    <s v="LC-16930"/>
    <x v="2"/>
    <s v="United States"/>
    <x v="25"/>
    <x v="17"/>
    <n v="10011"/>
    <x v="0"/>
    <s v="OFF-AR-10001868"/>
    <x v="1"/>
    <x v="4"/>
    <s v="Prang Dustless Chalk Sticks"/>
    <n v="8.4"/>
    <n v="5"/>
    <n v="0"/>
    <n v="4.2"/>
  </r>
  <r>
    <x v="133"/>
    <s v="2020"/>
    <n v="5367"/>
    <x v="513"/>
    <s v="Standard Class"/>
    <s v="BD-11320"/>
    <x v="0"/>
    <s v="United States"/>
    <x v="12"/>
    <x v="8"/>
    <n v="98103"/>
    <x v="1"/>
    <s v="TEC-PH-10002923"/>
    <x v="2"/>
    <x v="14"/>
    <s v="Logitech B530 USB Headset - headset - Full size, Binaural"/>
    <n v="88.775999999999996"/>
    <n v="3"/>
    <n v="0.2"/>
    <n v="7.7679"/>
  </r>
  <r>
    <x v="133"/>
    <s v="2020"/>
    <n v="5368"/>
    <x v="513"/>
    <s v="Standard Class"/>
    <s v="BD-11320"/>
    <x v="0"/>
    <s v="United States"/>
    <x v="12"/>
    <x v="8"/>
    <n v="98103"/>
    <x v="1"/>
    <s v="OFF-LA-10004689"/>
    <x v="1"/>
    <x v="15"/>
    <s v="Avery 512"/>
    <n v="11.56"/>
    <n v="4"/>
    <n v="0"/>
    <n v="5.4332000000000003"/>
  </r>
  <r>
    <x v="133"/>
    <s v="2020"/>
    <n v="5369"/>
    <x v="513"/>
    <s v="Standard Class"/>
    <s v="BD-11320"/>
    <x v="0"/>
    <s v="United States"/>
    <x v="12"/>
    <x v="8"/>
    <n v="98103"/>
    <x v="1"/>
    <s v="OFF-ST-10001228"/>
    <x v="1"/>
    <x v="2"/>
    <s v="Personal File Boxes with Fold-Down Carry Handle"/>
    <n v="15.58"/>
    <n v="1"/>
    <n v="0"/>
    <n v="3.895"/>
  </r>
  <r>
    <x v="133"/>
    <s v="2020"/>
    <n v="7262"/>
    <x v="514"/>
    <s v="Second Class"/>
    <s v="GZ-14545"/>
    <x v="2"/>
    <s v="United States"/>
    <x v="178"/>
    <x v="1"/>
    <n v="91360"/>
    <x v="1"/>
    <s v="OFF-AR-10001231"/>
    <x v="1"/>
    <x v="4"/>
    <s v="Sanford EarthWrite Recycled Pencils, Medium Soft, #2"/>
    <n v="14.7"/>
    <n v="7"/>
    <n v="0"/>
    <n v="4.1159999999999997"/>
  </r>
  <r>
    <x v="133"/>
    <s v="2020"/>
    <n v="7310"/>
    <x v="515"/>
    <s v="Second Class"/>
    <s v="MM-18280"/>
    <x v="2"/>
    <s v="United States"/>
    <x v="25"/>
    <x v="17"/>
    <n v="10024"/>
    <x v="0"/>
    <s v="OFF-FA-10004395"/>
    <x v="1"/>
    <x v="11"/>
    <s v="Plymouth Boxed Rubber Bands by Plymouth"/>
    <n v="14.13"/>
    <n v="3"/>
    <n v="0"/>
    <n v="0.70650000000000002"/>
  </r>
  <r>
    <x v="134"/>
    <s v="2020"/>
    <n v="1569"/>
    <x v="516"/>
    <s v="Same Day"/>
    <s v="DV-13465"/>
    <x v="0"/>
    <s v="United States"/>
    <x v="1"/>
    <x v="1"/>
    <n v="90004"/>
    <x v="1"/>
    <s v="OFF-PA-10000357"/>
    <x v="1"/>
    <x v="9"/>
    <s v="White Dual Perf Computer Printout Paper, 2700 Sheets, 1 Part, Heavyweight, 20 lbs., 14 7/8 x 11"/>
    <n v="122.97"/>
    <n v="3"/>
    <n v="0"/>
    <n v="60.255299999999998"/>
  </r>
  <r>
    <x v="134"/>
    <s v="2020"/>
    <n v="2309"/>
    <x v="517"/>
    <s v="First Class"/>
    <s v="BC-11125"/>
    <x v="1"/>
    <s v="United States"/>
    <x v="179"/>
    <x v="21"/>
    <n v="85345"/>
    <x v="1"/>
    <s v="FUR-CH-10001394"/>
    <x v="0"/>
    <x v="3"/>
    <s v="Global Leather Executive Chair"/>
    <n v="280.79199999999997"/>
    <n v="1"/>
    <n v="0.2"/>
    <n v="35.098999999999997"/>
  </r>
  <r>
    <x v="134"/>
    <s v="2020"/>
    <n v="2310"/>
    <x v="517"/>
    <s v="First Class"/>
    <s v="BC-11125"/>
    <x v="1"/>
    <s v="United States"/>
    <x v="179"/>
    <x v="21"/>
    <n v="85345"/>
    <x v="1"/>
    <s v="OFF-ST-10002370"/>
    <x v="1"/>
    <x v="2"/>
    <s v="Sortfiler Multipurpose Personal File Organizer, Black"/>
    <n v="68.447999999999993"/>
    <n v="4"/>
    <n v="0.2"/>
    <n v="7.7004000000000001"/>
  </r>
  <r>
    <x v="134"/>
    <s v="2020"/>
    <n v="2311"/>
    <x v="517"/>
    <s v="First Class"/>
    <s v="BC-11125"/>
    <x v="1"/>
    <s v="United States"/>
    <x v="179"/>
    <x v="21"/>
    <n v="85345"/>
    <x v="1"/>
    <s v="OFF-AR-10002956"/>
    <x v="1"/>
    <x v="4"/>
    <s v="Boston 16801 Nautilus Battery Pencil Sharpener"/>
    <n v="88.04"/>
    <n v="5"/>
    <n v="0.2"/>
    <n v="6.6029999999999998"/>
  </r>
  <r>
    <x v="134"/>
    <s v="2020"/>
    <n v="2312"/>
    <x v="517"/>
    <s v="First Class"/>
    <s v="BC-11125"/>
    <x v="1"/>
    <s v="United States"/>
    <x v="179"/>
    <x v="21"/>
    <n v="85345"/>
    <x v="1"/>
    <s v="OFF-AR-10001955"/>
    <x v="1"/>
    <x v="4"/>
    <s v="Newell 319"/>
    <n v="15.872"/>
    <n v="1"/>
    <n v="0.2"/>
    <n v="1.984"/>
  </r>
  <r>
    <x v="134"/>
    <s v="2020"/>
    <n v="2313"/>
    <x v="517"/>
    <s v="First Class"/>
    <s v="BC-11125"/>
    <x v="1"/>
    <s v="United States"/>
    <x v="179"/>
    <x v="21"/>
    <n v="85345"/>
    <x v="1"/>
    <s v="OFF-ST-10001809"/>
    <x v="1"/>
    <x v="2"/>
    <s v="Fellowes Officeware Wire Shelving"/>
    <n v="215.59200000000001"/>
    <n v="3"/>
    <n v="0.2"/>
    <n v="-48.508200000000002"/>
  </r>
  <r>
    <x v="134"/>
    <s v="2020"/>
    <n v="3448"/>
    <x v="518"/>
    <s v="Standard Class"/>
    <s v="KN-16705"/>
    <x v="1"/>
    <s v="United States"/>
    <x v="152"/>
    <x v="5"/>
    <n v="36830"/>
    <x v="3"/>
    <s v="OFF-AR-10001919"/>
    <x v="1"/>
    <x v="4"/>
    <s v="OIC #2 Pencils, Medium Soft"/>
    <n v="3.76"/>
    <n v="2"/>
    <n v="0"/>
    <n v="1.0904"/>
  </r>
  <r>
    <x v="134"/>
    <s v="2020"/>
    <n v="4220"/>
    <x v="519"/>
    <s v="Second Class"/>
    <s v="TB-21400"/>
    <x v="0"/>
    <s v="United States"/>
    <x v="12"/>
    <x v="8"/>
    <n v="98103"/>
    <x v="1"/>
    <s v="OFF-PA-10004243"/>
    <x v="1"/>
    <x v="9"/>
    <s v="Xerox 1939"/>
    <n v="37.94"/>
    <n v="2"/>
    <n v="0"/>
    <n v="18.211200000000002"/>
  </r>
  <r>
    <x v="134"/>
    <s v="2020"/>
    <n v="4221"/>
    <x v="519"/>
    <s v="Second Class"/>
    <s v="TB-21400"/>
    <x v="0"/>
    <s v="United States"/>
    <x v="12"/>
    <x v="8"/>
    <n v="98103"/>
    <x v="1"/>
    <s v="OFF-BI-10001759"/>
    <x v="1"/>
    <x v="1"/>
    <s v="Acco Pressboard Covers with Storage Hooks, 14 7/8&quot; x 11&quot;, Dark Blue"/>
    <n v="18.288"/>
    <n v="6"/>
    <n v="0.2"/>
    <n v="6.6294000000000004"/>
  </r>
  <r>
    <x v="134"/>
    <s v="2020"/>
    <n v="4222"/>
    <x v="519"/>
    <s v="Second Class"/>
    <s v="TB-21400"/>
    <x v="0"/>
    <s v="United States"/>
    <x v="12"/>
    <x v="8"/>
    <n v="98103"/>
    <x v="1"/>
    <s v="TEC-MA-10001570"/>
    <x v="2"/>
    <x v="6"/>
    <s v="Cisco Desktop Collaboration Experience DX650 IP Video Phone"/>
    <n v="385.8"/>
    <n v="5"/>
    <n v="0.2"/>
    <n v="130.20750000000001"/>
  </r>
  <r>
    <x v="134"/>
    <s v="2020"/>
    <n v="4223"/>
    <x v="519"/>
    <s v="Second Class"/>
    <s v="TB-21400"/>
    <x v="0"/>
    <s v="United States"/>
    <x v="12"/>
    <x v="8"/>
    <n v="98103"/>
    <x v="1"/>
    <s v="OFF-ST-10004804"/>
    <x v="1"/>
    <x v="2"/>
    <s v="Belkin 19&quot; Vented Equipment Shelf, Black"/>
    <n v="102.96"/>
    <n v="2"/>
    <n v="0"/>
    <n v="1.0296000000000001"/>
  </r>
  <r>
    <x v="134"/>
    <s v="2020"/>
    <n v="4224"/>
    <x v="519"/>
    <s v="Second Class"/>
    <s v="TB-21400"/>
    <x v="0"/>
    <s v="United States"/>
    <x v="12"/>
    <x v="8"/>
    <n v="98103"/>
    <x v="1"/>
    <s v="FUR-BO-10001519"/>
    <x v="0"/>
    <x v="13"/>
    <s v="O'Sullivan 3-Shelf Heavy-Duty Bookcases"/>
    <n v="174.42"/>
    <n v="3"/>
    <n v="0"/>
    <n v="41.860799999999998"/>
  </r>
  <r>
    <x v="134"/>
    <s v="2020"/>
    <n v="8342"/>
    <x v="520"/>
    <s v="First Class"/>
    <s v="ZD-21925"/>
    <x v="0"/>
    <s v="United States"/>
    <x v="1"/>
    <x v="1"/>
    <n v="90036"/>
    <x v="1"/>
    <s v="OFF-AP-10004532"/>
    <x v="1"/>
    <x v="5"/>
    <s v="Kensington 6 Outlet Guardian Standard Surge Protector"/>
    <n v="61.44"/>
    <n v="3"/>
    <n v="0"/>
    <n v="16.588799999999999"/>
  </r>
  <r>
    <x v="134"/>
    <s v="2020"/>
    <n v="8924"/>
    <x v="521"/>
    <s v="Standard Class"/>
    <s v="ZC-21910"/>
    <x v="0"/>
    <s v="United States"/>
    <x v="180"/>
    <x v="4"/>
    <n v="28601"/>
    <x v="3"/>
    <s v="OFF-BI-10001525"/>
    <x v="1"/>
    <x v="1"/>
    <s v="Acco Pressboard Covers with Storage Hooks, 14 7/8&quot; x 11&quot;, Executive Red"/>
    <n v="4.5720000000000001"/>
    <n v="4"/>
    <n v="0.7"/>
    <n v="-3.81"/>
  </r>
  <r>
    <x v="135"/>
    <s v="2020"/>
    <n v="1456"/>
    <x v="522"/>
    <s v="Standard Class"/>
    <s v="ME-17320"/>
    <x v="1"/>
    <s v="United States"/>
    <x v="35"/>
    <x v="22"/>
    <n v="31907"/>
    <x v="3"/>
    <s v="OFF-BI-10000977"/>
    <x v="1"/>
    <x v="1"/>
    <s v="Ibico Plastic Spiral Binding Combs"/>
    <n v="91.2"/>
    <n v="3"/>
    <n v="0"/>
    <n v="41.951999999999998"/>
  </r>
  <r>
    <x v="135"/>
    <s v="2020"/>
    <n v="1457"/>
    <x v="522"/>
    <s v="Standard Class"/>
    <s v="ME-17320"/>
    <x v="1"/>
    <s v="United States"/>
    <x v="35"/>
    <x v="22"/>
    <n v="31907"/>
    <x v="3"/>
    <s v="FUR-TA-10002530"/>
    <x v="0"/>
    <x v="7"/>
    <s v="Iceberg OfficeWorks 42&quot; Round Tables"/>
    <n v="452.94"/>
    <n v="3"/>
    <n v="0"/>
    <n v="67.941000000000003"/>
  </r>
  <r>
    <x v="135"/>
    <s v="2020"/>
    <n v="2638"/>
    <x v="523"/>
    <s v="Standard Class"/>
    <s v="SB-20170"/>
    <x v="0"/>
    <s v="United States"/>
    <x v="25"/>
    <x v="17"/>
    <n v="10035"/>
    <x v="0"/>
    <s v="OFF-PA-10000697"/>
    <x v="1"/>
    <x v="9"/>
    <s v="TOPS Voice Message Log Book, Flash Format"/>
    <n v="19.04"/>
    <n v="4"/>
    <n v="0"/>
    <n v="9.3295999999999992"/>
  </r>
  <r>
    <x v="135"/>
    <s v="2020"/>
    <n v="2639"/>
    <x v="523"/>
    <s v="Standard Class"/>
    <s v="SB-20170"/>
    <x v="0"/>
    <s v="United States"/>
    <x v="25"/>
    <x v="17"/>
    <n v="10035"/>
    <x v="0"/>
    <s v="OFF-BI-10000848"/>
    <x v="1"/>
    <x v="1"/>
    <s v="Angle-D Ring Binders"/>
    <n v="13.128"/>
    <n v="3"/>
    <n v="0.2"/>
    <n v="4.2666000000000004"/>
  </r>
  <r>
    <x v="135"/>
    <s v="2020"/>
    <n v="2640"/>
    <x v="523"/>
    <s v="Standard Class"/>
    <s v="SB-20170"/>
    <x v="0"/>
    <s v="United States"/>
    <x v="25"/>
    <x v="17"/>
    <n v="10035"/>
    <x v="0"/>
    <s v="OFF-AR-10004691"/>
    <x v="1"/>
    <x v="4"/>
    <s v="Boston 1730 StandUp Electric Pencil Sharpener"/>
    <n v="64.14"/>
    <n v="3"/>
    <n v="0"/>
    <n v="16.676400000000001"/>
  </r>
  <r>
    <x v="135"/>
    <s v="2020"/>
    <n v="2641"/>
    <x v="523"/>
    <s v="Standard Class"/>
    <s v="SB-20170"/>
    <x v="0"/>
    <s v="United States"/>
    <x v="25"/>
    <x v="17"/>
    <n v="10035"/>
    <x v="0"/>
    <s v="FUR-CH-10000595"/>
    <x v="0"/>
    <x v="3"/>
    <s v="Safco Contoured Stacking Chairs"/>
    <n v="858.24"/>
    <n v="4"/>
    <n v="0.1"/>
    <n v="143.04"/>
  </r>
  <r>
    <x v="135"/>
    <s v="2020"/>
    <n v="2870"/>
    <x v="524"/>
    <s v="Standard Class"/>
    <s v="LC-16885"/>
    <x v="0"/>
    <s v="United States"/>
    <x v="181"/>
    <x v="7"/>
    <n v="33710"/>
    <x v="3"/>
    <s v="FUR-FU-10001546"/>
    <x v="0"/>
    <x v="0"/>
    <s v="Dana Swing-Arm Lamps"/>
    <n v="17.088000000000001"/>
    <n v="2"/>
    <n v="0.2"/>
    <n v="1.0680000000000001"/>
  </r>
  <r>
    <x v="135"/>
    <s v="2020"/>
    <n v="5497"/>
    <x v="525"/>
    <s v="Standard Class"/>
    <s v="HG-15025"/>
    <x v="0"/>
    <s v="United States"/>
    <x v="39"/>
    <x v="0"/>
    <n v="43302"/>
    <x v="0"/>
    <s v="TEC-AC-10004469"/>
    <x v="2"/>
    <x v="8"/>
    <s v="Microsoft Sculpt Comfort Mouse"/>
    <n v="63.92"/>
    <n v="2"/>
    <n v="0.2"/>
    <n v="19.175999999999998"/>
  </r>
  <r>
    <x v="135"/>
    <s v="2020"/>
    <n v="9175"/>
    <x v="526"/>
    <s v="Second Class"/>
    <s v="SB-20185"/>
    <x v="0"/>
    <s v="United States"/>
    <x v="36"/>
    <x v="8"/>
    <n v="98031"/>
    <x v="1"/>
    <s v="TEC-PH-10002564"/>
    <x v="2"/>
    <x v="14"/>
    <s v="OtterBox Defender Series Case - Samsung Galaxy S4"/>
    <n v="71.975999999999999"/>
    <n v="3"/>
    <n v="0.2"/>
    <n v="8.9969999999999999"/>
  </r>
  <r>
    <x v="135"/>
    <s v="2020"/>
    <n v="9176"/>
    <x v="526"/>
    <s v="Second Class"/>
    <s v="SB-20185"/>
    <x v="0"/>
    <s v="United States"/>
    <x v="36"/>
    <x v="8"/>
    <n v="98031"/>
    <x v="1"/>
    <s v="OFF-PA-10001639"/>
    <x v="1"/>
    <x v="9"/>
    <s v="Xerox 203"/>
    <n v="19.440000000000001"/>
    <n v="3"/>
    <n v="0"/>
    <n v="9.3312000000000008"/>
  </r>
  <r>
    <x v="135"/>
    <s v="2020"/>
    <n v="9537"/>
    <x v="527"/>
    <s v="Second Class"/>
    <s v="TS-21610"/>
    <x v="0"/>
    <s v="United States"/>
    <x v="27"/>
    <x v="19"/>
    <n v="60610"/>
    <x v="2"/>
    <s v="FUR-FU-10002364"/>
    <x v="0"/>
    <x v="0"/>
    <s v="Eldon Expressions Wood Desk Accessories, Oak"/>
    <n v="8.8559999999999999"/>
    <n v="3"/>
    <n v="0.6"/>
    <n v="-6.8634000000000004"/>
  </r>
  <r>
    <x v="136"/>
    <s v="2020"/>
    <n v="1446"/>
    <x v="528"/>
    <s v="First Class"/>
    <s v="SD-20485"/>
    <x v="1"/>
    <s v="United States"/>
    <x v="27"/>
    <x v="19"/>
    <n v="60653"/>
    <x v="2"/>
    <s v="OFF-ST-10004804"/>
    <x v="1"/>
    <x v="2"/>
    <s v="Belkin 19&quot; Vented Equipment Shelf, Black"/>
    <n v="164.73599999999999"/>
    <n v="4"/>
    <n v="0.2"/>
    <n v="-39.1248"/>
  </r>
  <r>
    <x v="136"/>
    <s v="2020"/>
    <n v="1447"/>
    <x v="528"/>
    <s v="First Class"/>
    <s v="SD-20485"/>
    <x v="1"/>
    <s v="United States"/>
    <x v="27"/>
    <x v="19"/>
    <n v="60653"/>
    <x v="2"/>
    <s v="FUR-CH-10004289"/>
    <x v="0"/>
    <x v="3"/>
    <s v="Global Super Steno Chair"/>
    <n v="470.30200000000002"/>
    <n v="7"/>
    <n v="0.3"/>
    <n v="-87.341800000000006"/>
  </r>
  <r>
    <x v="136"/>
    <s v="2020"/>
    <n v="1448"/>
    <x v="528"/>
    <s v="First Class"/>
    <s v="SD-20485"/>
    <x v="1"/>
    <s v="United States"/>
    <x v="27"/>
    <x v="19"/>
    <n v="60653"/>
    <x v="2"/>
    <s v="TEC-PH-10002564"/>
    <x v="2"/>
    <x v="14"/>
    <s v="OtterBox Defender Series Case - Samsung Galaxy S4"/>
    <n v="47.984000000000002"/>
    <n v="2"/>
    <n v="0.2"/>
    <n v="5.9980000000000002"/>
  </r>
  <r>
    <x v="136"/>
    <s v="2020"/>
    <n v="7265"/>
    <x v="529"/>
    <s v="Standard Class"/>
    <s v="PG-18895"/>
    <x v="0"/>
    <s v="United States"/>
    <x v="16"/>
    <x v="25"/>
    <n v="22153"/>
    <x v="3"/>
    <s v="OFF-AR-10004260"/>
    <x v="1"/>
    <x v="4"/>
    <s v="Boston 1799 Powerhouse Electric Pencil Sharpener"/>
    <n v="181.86"/>
    <n v="7"/>
    <n v="0"/>
    <n v="50.9208"/>
  </r>
  <r>
    <x v="136"/>
    <s v="2020"/>
    <n v="7731"/>
    <x v="530"/>
    <s v="Standard Class"/>
    <s v="TW-21025"/>
    <x v="1"/>
    <s v="United States"/>
    <x v="12"/>
    <x v="8"/>
    <n v="98103"/>
    <x v="1"/>
    <s v="FUR-CH-10003774"/>
    <x v="0"/>
    <x v="3"/>
    <s v="Global Wood Trimmed Manager's Task Chair, Khaki"/>
    <n v="291.13600000000002"/>
    <n v="4"/>
    <n v="0.2"/>
    <n v="-25.474399999999999"/>
  </r>
  <r>
    <x v="137"/>
    <s v="2020"/>
    <n v="346"/>
    <x v="531"/>
    <s v="Standard Class"/>
    <s v="CC-12550"/>
    <x v="0"/>
    <s v="United States"/>
    <x v="7"/>
    <x v="1"/>
    <n v="94122"/>
    <x v="1"/>
    <s v="TEC-PH-10002293"/>
    <x v="2"/>
    <x v="14"/>
    <s v="Anker 36W 4-Port USB Wall Charger Travel Power Adapter for iPhone 5s 5c 5"/>
    <n v="47.975999999999999"/>
    <n v="3"/>
    <n v="0.2"/>
    <n v="4.7976000000000001"/>
  </r>
  <r>
    <x v="137"/>
    <s v="2020"/>
    <n v="673"/>
    <x v="532"/>
    <s v="Standard Class"/>
    <s v="TD-20995"/>
    <x v="0"/>
    <s v="United States"/>
    <x v="20"/>
    <x v="19"/>
    <n v="62301"/>
    <x v="2"/>
    <s v="OFF-AR-10001954"/>
    <x v="1"/>
    <x v="4"/>
    <s v="Newell 331"/>
    <n v="19.559999999999999"/>
    <n v="5"/>
    <n v="0.2"/>
    <n v="1.7115"/>
  </r>
  <r>
    <x v="137"/>
    <s v="2020"/>
    <n v="2873"/>
    <x v="533"/>
    <s v="Standard Class"/>
    <s v="SC-20800"/>
    <x v="0"/>
    <s v="United States"/>
    <x v="1"/>
    <x v="1"/>
    <n v="90036"/>
    <x v="1"/>
    <s v="OFF-AR-10002399"/>
    <x v="1"/>
    <x v="4"/>
    <s v="Dixon Prang Watercolor Pencils, 10-Color Set with Brush"/>
    <n v="4.26"/>
    <n v="1"/>
    <n v="0"/>
    <n v="1.7465999999999999"/>
  </r>
  <r>
    <x v="137"/>
    <s v="2020"/>
    <n v="5476"/>
    <x v="534"/>
    <s v="First Class"/>
    <s v="Dp-13240"/>
    <x v="1"/>
    <s v="United States"/>
    <x v="182"/>
    <x v="27"/>
    <n v="55369"/>
    <x v="2"/>
    <s v="OFF-LA-10002312"/>
    <x v="1"/>
    <x v="15"/>
    <s v="Avery 490"/>
    <n v="44.4"/>
    <n v="3"/>
    <n v="0"/>
    <n v="22.2"/>
  </r>
  <r>
    <x v="137"/>
    <s v="2020"/>
    <n v="5477"/>
    <x v="534"/>
    <s v="First Class"/>
    <s v="Dp-13240"/>
    <x v="1"/>
    <s v="United States"/>
    <x v="182"/>
    <x v="27"/>
    <n v="55369"/>
    <x v="2"/>
    <s v="OFF-ST-10001291"/>
    <x v="1"/>
    <x v="2"/>
    <s v="Tenex Personal Self-Stacking Standard File Box, Black/Gray"/>
    <n v="84.55"/>
    <n v="5"/>
    <n v="0"/>
    <n v="22.828499999999998"/>
  </r>
  <r>
    <x v="137"/>
    <s v="2020"/>
    <n v="5478"/>
    <x v="534"/>
    <s v="First Class"/>
    <s v="Dp-13240"/>
    <x v="1"/>
    <s v="United States"/>
    <x v="182"/>
    <x v="27"/>
    <n v="55369"/>
    <x v="2"/>
    <s v="OFF-PA-10003022"/>
    <x v="1"/>
    <x v="9"/>
    <s v="Xerox 1992"/>
    <n v="17.940000000000001"/>
    <n v="3"/>
    <n v="0"/>
    <n v="8.7905999999999995"/>
  </r>
  <r>
    <x v="137"/>
    <s v="2020"/>
    <n v="7090"/>
    <x v="535"/>
    <s v="Second Class"/>
    <s v="KH-16690"/>
    <x v="2"/>
    <s v="United States"/>
    <x v="1"/>
    <x v="1"/>
    <n v="90032"/>
    <x v="1"/>
    <s v="TEC-PH-10001809"/>
    <x v="2"/>
    <x v="14"/>
    <s v="Panasonic KX T7736-B Digital phone"/>
    <n v="119.96"/>
    <n v="1"/>
    <n v="0.2"/>
    <n v="7.4974999999999996"/>
  </r>
  <r>
    <x v="137"/>
    <s v="2020"/>
    <n v="8697"/>
    <x v="536"/>
    <s v="Standard Class"/>
    <s v="TS-21205"/>
    <x v="2"/>
    <s v="United States"/>
    <x v="120"/>
    <x v="13"/>
    <n v="37211"/>
    <x v="3"/>
    <s v="TEC-PH-10001051"/>
    <x v="2"/>
    <x v="14"/>
    <s v="HTC One"/>
    <n v="239.976"/>
    <n v="3"/>
    <n v="0.2"/>
    <n v="26.997299999999999"/>
  </r>
  <r>
    <x v="137"/>
    <s v="2020"/>
    <n v="8698"/>
    <x v="536"/>
    <s v="Standard Class"/>
    <s v="TS-21205"/>
    <x v="2"/>
    <s v="United States"/>
    <x v="120"/>
    <x v="13"/>
    <n v="37211"/>
    <x v="3"/>
    <s v="FUR-FU-10004351"/>
    <x v="0"/>
    <x v="0"/>
    <s v="Staple-based wall hangings"/>
    <n v="31.167999999999999"/>
    <n v="4"/>
    <n v="0.2"/>
    <n v="9.3504000000000005"/>
  </r>
  <r>
    <x v="137"/>
    <s v="2020"/>
    <n v="8699"/>
    <x v="536"/>
    <s v="Standard Class"/>
    <s v="TS-21205"/>
    <x v="2"/>
    <s v="United States"/>
    <x v="120"/>
    <x v="13"/>
    <n v="37211"/>
    <x v="3"/>
    <s v="FUR-TA-10004152"/>
    <x v="0"/>
    <x v="7"/>
    <s v="Barricks 18&quot; x 48&quot; Non-Folding Utility Table with Bottom Storage Shelf"/>
    <n v="120.96"/>
    <n v="2"/>
    <n v="0.4"/>
    <n v="-28.224"/>
  </r>
  <r>
    <x v="137"/>
    <s v="2020"/>
    <n v="8700"/>
    <x v="536"/>
    <s v="Standard Class"/>
    <s v="TS-21205"/>
    <x v="2"/>
    <s v="United States"/>
    <x v="120"/>
    <x v="13"/>
    <n v="37211"/>
    <x v="3"/>
    <s v="TEC-PH-10000560"/>
    <x v="2"/>
    <x v="14"/>
    <s v="Samsung Galaxy S III - 16GB - pebble blue (T-Mobile)"/>
    <n v="2239.9360000000001"/>
    <n v="8"/>
    <n v="0.2"/>
    <n v="223.99359999999999"/>
  </r>
  <r>
    <x v="137"/>
    <s v="2020"/>
    <n v="8701"/>
    <x v="536"/>
    <s v="Standard Class"/>
    <s v="TS-21205"/>
    <x v="2"/>
    <s v="United States"/>
    <x v="120"/>
    <x v="13"/>
    <n v="37211"/>
    <x v="3"/>
    <s v="OFF-AP-10004249"/>
    <x v="1"/>
    <x v="5"/>
    <s v="Staple holder"/>
    <n v="76.608000000000004"/>
    <n v="8"/>
    <n v="0.2"/>
    <n v="6.7031999999999998"/>
  </r>
  <r>
    <x v="137"/>
    <s v="2020"/>
    <n v="8702"/>
    <x v="536"/>
    <s v="Standard Class"/>
    <s v="TS-21205"/>
    <x v="2"/>
    <s v="United States"/>
    <x v="120"/>
    <x v="13"/>
    <n v="37211"/>
    <x v="3"/>
    <s v="OFF-ST-10001490"/>
    <x v="1"/>
    <x v="2"/>
    <s v="Hot File 7-Pocket, Floor Stand"/>
    <n v="142.77600000000001"/>
    <n v="1"/>
    <n v="0.2"/>
    <n v="17.847000000000001"/>
  </r>
  <r>
    <x v="137"/>
    <s v="2020"/>
    <n v="8703"/>
    <x v="536"/>
    <s v="Standard Class"/>
    <s v="TS-21205"/>
    <x v="2"/>
    <s v="United States"/>
    <x v="120"/>
    <x v="13"/>
    <n v="37211"/>
    <x v="3"/>
    <s v="OFF-PA-10000312"/>
    <x v="1"/>
    <x v="9"/>
    <s v="Xerox 1955"/>
    <n v="91.36"/>
    <n v="5"/>
    <n v="0.2"/>
    <n v="29.692"/>
  </r>
  <r>
    <x v="137"/>
    <s v="2020"/>
    <n v="8789"/>
    <x v="537"/>
    <s v="Standard Class"/>
    <s v="JE-15715"/>
    <x v="0"/>
    <s v="United States"/>
    <x v="166"/>
    <x v="4"/>
    <n v="28110"/>
    <x v="3"/>
    <s v="FUR-CH-10000847"/>
    <x v="0"/>
    <x v="3"/>
    <s v="Global Executive Mid-Back Manager's Chair"/>
    <n v="698.35199999999998"/>
    <n v="3"/>
    <n v="0.2"/>
    <n v="52.376399999999997"/>
  </r>
  <r>
    <x v="137"/>
    <s v="2020"/>
    <n v="8790"/>
    <x v="537"/>
    <s v="Standard Class"/>
    <s v="JE-15715"/>
    <x v="0"/>
    <s v="United States"/>
    <x v="166"/>
    <x v="4"/>
    <n v="28110"/>
    <x v="3"/>
    <s v="FUR-BO-10000468"/>
    <x v="0"/>
    <x v="13"/>
    <s v="O'Sullivan 2-Shelf Heavy-Duty Bookcases"/>
    <n v="77.727999999999994"/>
    <n v="2"/>
    <n v="0.2"/>
    <n v="-3.8864000000000001"/>
  </r>
  <r>
    <x v="138"/>
    <s v="2020"/>
    <n v="267"/>
    <x v="538"/>
    <s v="Standard Class"/>
    <s v="CB-12535"/>
    <x v="2"/>
    <s v="United States"/>
    <x v="183"/>
    <x v="4"/>
    <n v="27514"/>
    <x v="3"/>
    <s v="OFF-AR-10003602"/>
    <x v="1"/>
    <x v="4"/>
    <s v="Quartet Omega Colored Chalk, 12/Pack"/>
    <n v="14.016"/>
    <n v="3"/>
    <n v="0.2"/>
    <n v="4.7304000000000004"/>
  </r>
  <r>
    <x v="138"/>
    <s v="2020"/>
    <n v="830"/>
    <x v="539"/>
    <s v="Second Class"/>
    <s v="JE-15745"/>
    <x v="0"/>
    <s v="United States"/>
    <x v="98"/>
    <x v="32"/>
    <n v="41042"/>
    <x v="3"/>
    <s v="FUR-CH-10000665"/>
    <x v="0"/>
    <x v="3"/>
    <s v="Global Airflow Leather Mesh Back Chair, Black"/>
    <n v="301.95999999999998"/>
    <n v="2"/>
    <n v="0"/>
    <n v="90.587999999999994"/>
  </r>
  <r>
    <x v="138"/>
    <s v="2020"/>
    <n v="831"/>
    <x v="539"/>
    <s v="Second Class"/>
    <s v="JE-15745"/>
    <x v="0"/>
    <s v="United States"/>
    <x v="98"/>
    <x v="32"/>
    <n v="41042"/>
    <x v="3"/>
    <s v="OFF-AP-10003884"/>
    <x v="1"/>
    <x v="5"/>
    <s v="Fellowes Smart Surge Ten-Outlet Protector, Platinum"/>
    <n v="180.66"/>
    <n v="3"/>
    <n v="0"/>
    <n v="50.584800000000001"/>
  </r>
  <r>
    <x v="138"/>
    <s v="2020"/>
    <n v="832"/>
    <x v="539"/>
    <s v="Second Class"/>
    <s v="JE-15745"/>
    <x v="0"/>
    <s v="United States"/>
    <x v="98"/>
    <x v="32"/>
    <n v="41042"/>
    <x v="3"/>
    <s v="TEC-PH-10001557"/>
    <x v="2"/>
    <x v="14"/>
    <s v="Pyle PMP37LED"/>
    <n v="191.98"/>
    <n v="2"/>
    <n v="0"/>
    <n v="51.834600000000002"/>
  </r>
  <r>
    <x v="138"/>
    <s v="2020"/>
    <n v="833"/>
    <x v="539"/>
    <s v="Second Class"/>
    <s v="JE-15745"/>
    <x v="0"/>
    <s v="United States"/>
    <x v="98"/>
    <x v="32"/>
    <n v="41042"/>
    <x v="3"/>
    <s v="TEC-PH-10002085"/>
    <x v="2"/>
    <x v="14"/>
    <s v="Clarity 53712"/>
    <n v="65.989999999999995"/>
    <n v="1"/>
    <n v="0"/>
    <n v="17.157399999999999"/>
  </r>
  <r>
    <x v="138"/>
    <s v="2020"/>
    <n v="2258"/>
    <x v="540"/>
    <s v="First Class"/>
    <s v="TS-21610"/>
    <x v="0"/>
    <s v="United States"/>
    <x v="7"/>
    <x v="1"/>
    <n v="94122"/>
    <x v="1"/>
    <s v="FUR-CH-10000015"/>
    <x v="0"/>
    <x v="3"/>
    <s v="Hon Multipurpose Stacking Arm Chairs"/>
    <n v="1212.96"/>
    <n v="7"/>
    <n v="0.2"/>
    <n v="90.971999999999994"/>
  </r>
  <r>
    <x v="138"/>
    <s v="2020"/>
    <n v="2259"/>
    <x v="540"/>
    <s v="First Class"/>
    <s v="TS-21610"/>
    <x v="0"/>
    <s v="United States"/>
    <x v="7"/>
    <x v="1"/>
    <n v="94122"/>
    <x v="1"/>
    <s v="OFF-PA-10001776"/>
    <x v="1"/>
    <x v="9"/>
    <s v="Wirebound Message Books, Four 2 3/4&quot; x 5&quot; Forms per Page, 600 Sets per Book"/>
    <n v="18.54"/>
    <n v="2"/>
    <n v="0"/>
    <n v="8.7138000000000009"/>
  </r>
  <r>
    <x v="138"/>
    <s v="2020"/>
    <n v="2706"/>
    <x v="541"/>
    <s v="Standard Class"/>
    <s v="AB-10255"/>
    <x v="1"/>
    <s v="United States"/>
    <x v="184"/>
    <x v="35"/>
    <n v="88220"/>
    <x v="1"/>
    <s v="OFF-SU-10001165"/>
    <x v="1"/>
    <x v="10"/>
    <s v="Acme Elite Stainless Steel Scissors"/>
    <n v="16.68"/>
    <n v="2"/>
    <n v="0"/>
    <n v="4.3368000000000002"/>
  </r>
  <r>
    <x v="138"/>
    <s v="2020"/>
    <n v="2707"/>
    <x v="541"/>
    <s v="Standard Class"/>
    <s v="AB-10255"/>
    <x v="1"/>
    <s v="United States"/>
    <x v="184"/>
    <x v="35"/>
    <n v="88220"/>
    <x v="1"/>
    <s v="OFF-PA-10001246"/>
    <x v="1"/>
    <x v="9"/>
    <s v="Xerox 215"/>
    <n v="19.440000000000001"/>
    <n v="3"/>
    <n v="0"/>
    <n v="9.3312000000000008"/>
  </r>
  <r>
    <x v="138"/>
    <s v="2020"/>
    <n v="2708"/>
    <x v="541"/>
    <s v="Standard Class"/>
    <s v="AB-10255"/>
    <x v="1"/>
    <s v="United States"/>
    <x v="184"/>
    <x v="35"/>
    <n v="88220"/>
    <x v="1"/>
    <s v="OFF-PA-10001815"/>
    <x v="1"/>
    <x v="9"/>
    <s v="Xerox 1885"/>
    <n v="192.16"/>
    <n v="4"/>
    <n v="0"/>
    <n v="92.236800000000002"/>
  </r>
  <r>
    <x v="138"/>
    <s v="2020"/>
    <n v="4542"/>
    <x v="542"/>
    <s v="Standard Class"/>
    <s v="MK-17905"/>
    <x v="2"/>
    <s v="United States"/>
    <x v="27"/>
    <x v="19"/>
    <n v="60653"/>
    <x v="2"/>
    <s v="OFF-BI-10000756"/>
    <x v="1"/>
    <x v="1"/>
    <s v="Storex DuraTech Recycled Plastic Frosted Binders"/>
    <n v="5.9359999999999999"/>
    <n v="7"/>
    <n v="0.8"/>
    <n v="-8.9039999999999999"/>
  </r>
  <r>
    <x v="138"/>
    <s v="2020"/>
    <n v="6745"/>
    <x v="543"/>
    <s v="Second Class"/>
    <s v="CS-12355"/>
    <x v="0"/>
    <s v="United States"/>
    <x v="125"/>
    <x v="0"/>
    <n v="43017"/>
    <x v="0"/>
    <s v="TEC-AC-10001606"/>
    <x v="2"/>
    <x v="8"/>
    <s v="Logitech Wireless Performance Mouse MX for PC and Mac"/>
    <n v="479.952"/>
    <n v="6"/>
    <n v="0.2"/>
    <n v="107.9892"/>
  </r>
  <r>
    <x v="138"/>
    <s v="2020"/>
    <n v="6746"/>
    <x v="543"/>
    <s v="Second Class"/>
    <s v="CS-12355"/>
    <x v="0"/>
    <s v="United States"/>
    <x v="125"/>
    <x v="0"/>
    <n v="43017"/>
    <x v="0"/>
    <s v="OFF-AR-10001427"/>
    <x v="1"/>
    <x v="4"/>
    <s v="Newell 330"/>
    <n v="23.92"/>
    <n v="5"/>
    <n v="0.2"/>
    <n v="1.794"/>
  </r>
  <r>
    <x v="139"/>
    <s v="2020"/>
    <n v="98"/>
    <x v="544"/>
    <s v="First Class"/>
    <s v="KD-16345"/>
    <x v="0"/>
    <s v="United States"/>
    <x v="7"/>
    <x v="1"/>
    <n v="94122"/>
    <x v="1"/>
    <s v="OFF-BI-10001721"/>
    <x v="1"/>
    <x v="1"/>
    <s v="Trimflex Flexible Post Binders"/>
    <n v="51.311999999999998"/>
    <n v="3"/>
    <n v="0.2"/>
    <n v="17.959199999999999"/>
  </r>
  <r>
    <x v="139"/>
    <s v="2020"/>
    <n v="1012"/>
    <x v="545"/>
    <s v="Second Class"/>
    <s v="PF-19165"/>
    <x v="0"/>
    <s v="United States"/>
    <x v="185"/>
    <x v="8"/>
    <n v="98502"/>
    <x v="1"/>
    <s v="FUR-FU-10004848"/>
    <x v="0"/>
    <x v="0"/>
    <s v="Howard Miller 13-3/4&quot; Diameter Brushed Chrome Round Wall Clock"/>
    <n v="155.25"/>
    <n v="3"/>
    <n v="0"/>
    <n v="46.575000000000003"/>
  </r>
  <r>
    <x v="139"/>
    <s v="2020"/>
    <n v="1013"/>
    <x v="545"/>
    <s v="Second Class"/>
    <s v="PF-19165"/>
    <x v="0"/>
    <s v="United States"/>
    <x v="185"/>
    <x v="8"/>
    <n v="98502"/>
    <x v="1"/>
    <s v="OFF-ST-10003722"/>
    <x v="1"/>
    <x v="2"/>
    <s v="Project Tote Personal File"/>
    <n v="14.03"/>
    <n v="1"/>
    <n v="0"/>
    <n v="4.0686999999999998"/>
  </r>
  <r>
    <x v="139"/>
    <s v="2020"/>
    <n v="2501"/>
    <x v="546"/>
    <s v="First Class"/>
    <s v="LS-17200"/>
    <x v="2"/>
    <s v="United States"/>
    <x v="174"/>
    <x v="19"/>
    <n v="60076"/>
    <x v="2"/>
    <s v="OFF-PA-10001892"/>
    <x v="1"/>
    <x v="9"/>
    <s v="Rediform Wirebound &quot;Phone Memo&quot; Message Book, 11 x 5-3/4"/>
    <n v="12.224"/>
    <n v="2"/>
    <n v="0.2"/>
    <n v="4.4311999999999996"/>
  </r>
  <r>
    <x v="139"/>
    <s v="2020"/>
    <n v="2502"/>
    <x v="546"/>
    <s v="First Class"/>
    <s v="LS-17200"/>
    <x v="2"/>
    <s v="United States"/>
    <x v="174"/>
    <x v="19"/>
    <n v="60076"/>
    <x v="2"/>
    <s v="OFF-BI-10000546"/>
    <x v="1"/>
    <x v="1"/>
    <s v="Avery Durable Binders"/>
    <n v="2.3039999999999998"/>
    <n v="4"/>
    <n v="0.8"/>
    <n v="-3.5712000000000002"/>
  </r>
  <r>
    <x v="139"/>
    <s v="2020"/>
    <n v="2503"/>
    <x v="546"/>
    <s v="First Class"/>
    <s v="LS-17200"/>
    <x v="2"/>
    <s v="United States"/>
    <x v="174"/>
    <x v="19"/>
    <n v="60076"/>
    <x v="2"/>
    <s v="OFF-BI-10001294"/>
    <x v="1"/>
    <x v="1"/>
    <s v="Fellowes Binding Cases"/>
    <n v="9.36"/>
    <n v="4"/>
    <n v="0.8"/>
    <n v="-16.38"/>
  </r>
  <r>
    <x v="139"/>
    <s v="2020"/>
    <n v="6604"/>
    <x v="547"/>
    <s v="First Class"/>
    <s v="RA-19945"/>
    <x v="0"/>
    <s v="United States"/>
    <x v="186"/>
    <x v="12"/>
    <n v="80022"/>
    <x v="1"/>
    <s v="OFF-ST-10001418"/>
    <x v="1"/>
    <x v="2"/>
    <s v="Carina Media Storage Towers in Natural &amp; Black"/>
    <n v="146.352"/>
    <n v="3"/>
    <n v="0.2"/>
    <n v="-32.929200000000002"/>
  </r>
  <r>
    <x v="139"/>
    <s v="2020"/>
    <n v="7915"/>
    <x v="548"/>
    <s v="Standard Class"/>
    <s v="SR-20740"/>
    <x v="1"/>
    <s v="United States"/>
    <x v="25"/>
    <x v="17"/>
    <n v="10024"/>
    <x v="0"/>
    <s v="TEC-MA-10003673"/>
    <x v="2"/>
    <x v="6"/>
    <s v="Hewlett-Packard Desktjet 6988DT Refurbished Printer"/>
    <n v="3404.5"/>
    <n v="5"/>
    <n v="0"/>
    <n v="1668.2049999999999"/>
  </r>
  <r>
    <x v="139"/>
    <s v="2020"/>
    <n v="7916"/>
    <x v="548"/>
    <s v="Standard Class"/>
    <s v="SR-20740"/>
    <x v="1"/>
    <s v="United States"/>
    <x v="25"/>
    <x v="17"/>
    <n v="10024"/>
    <x v="0"/>
    <s v="TEC-AC-10004992"/>
    <x v="2"/>
    <x v="8"/>
    <s v="Kingston Digital DataTraveler 64GB USB 2.0"/>
    <n v="101.34"/>
    <n v="3"/>
    <n v="0"/>
    <n v="8.1072000000000006"/>
  </r>
  <r>
    <x v="140"/>
    <s v="2020"/>
    <n v="4496"/>
    <x v="549"/>
    <s v="Standard Class"/>
    <s v="CC-12670"/>
    <x v="0"/>
    <s v="United States"/>
    <x v="1"/>
    <x v="1"/>
    <n v="90032"/>
    <x v="1"/>
    <s v="FUR-BO-10004015"/>
    <x v="0"/>
    <x v="13"/>
    <s v="Bush Andora Bookcase, Maple/Graphite Gray Finish"/>
    <n v="917.92349999999999"/>
    <n v="9"/>
    <n v="0.15"/>
    <n v="75.593699999999998"/>
  </r>
  <r>
    <x v="140"/>
    <s v="2020"/>
    <n v="4497"/>
    <x v="549"/>
    <s v="Standard Class"/>
    <s v="CC-12670"/>
    <x v="0"/>
    <s v="United States"/>
    <x v="1"/>
    <x v="1"/>
    <n v="90032"/>
    <x v="1"/>
    <s v="OFF-PA-10002036"/>
    <x v="1"/>
    <x v="9"/>
    <s v="Xerox 1930"/>
    <n v="38.880000000000003"/>
    <n v="6"/>
    <n v="0"/>
    <n v="19.051200000000001"/>
  </r>
  <r>
    <x v="140"/>
    <s v="2020"/>
    <n v="6304"/>
    <x v="550"/>
    <s v="Second Class"/>
    <s v="NK-18490"/>
    <x v="1"/>
    <s v="United States"/>
    <x v="187"/>
    <x v="3"/>
    <n v="78415"/>
    <x v="2"/>
    <s v="OFF-PA-10000167"/>
    <x v="1"/>
    <x v="9"/>
    <s v="Xerox 1925"/>
    <n v="74.352000000000004"/>
    <n v="3"/>
    <n v="0.2"/>
    <n v="23.234999999999999"/>
  </r>
  <r>
    <x v="141"/>
    <s v="2020"/>
    <n v="653"/>
    <x v="551"/>
    <s v="Standard Class"/>
    <s v="AR-10405"/>
    <x v="2"/>
    <s v="United States"/>
    <x v="25"/>
    <x v="17"/>
    <n v="10035"/>
    <x v="0"/>
    <s v="OFF-PA-10003892"/>
    <x v="1"/>
    <x v="9"/>
    <s v="Xerox 1943"/>
    <n v="97.82"/>
    <n v="2"/>
    <n v="0"/>
    <n v="45.9754"/>
  </r>
  <r>
    <x v="141"/>
    <s v="2020"/>
    <n v="654"/>
    <x v="551"/>
    <s v="Standard Class"/>
    <s v="AR-10405"/>
    <x v="2"/>
    <s v="United States"/>
    <x v="25"/>
    <x v="17"/>
    <n v="10035"/>
    <x v="0"/>
    <s v="TEC-AC-10001101"/>
    <x v="2"/>
    <x v="8"/>
    <s v="Sony 16GB Class 10 Micro SDHC R40 Memory Card"/>
    <n v="103.12"/>
    <n v="8"/>
    <n v="0"/>
    <n v="10.311999999999999"/>
  </r>
  <r>
    <x v="141"/>
    <s v="2020"/>
    <n v="2480"/>
    <x v="552"/>
    <s v="Standard Class"/>
    <s v="FO-14305"/>
    <x v="0"/>
    <s v="United States"/>
    <x v="15"/>
    <x v="3"/>
    <n v="75220"/>
    <x v="2"/>
    <s v="OFF-SU-10002557"/>
    <x v="1"/>
    <x v="10"/>
    <s v="Fiskars Spring-Action Scissors"/>
    <n v="11.183999999999999"/>
    <n v="1"/>
    <n v="0.2"/>
    <n v="0.83879999999999999"/>
  </r>
  <r>
    <x v="141"/>
    <s v="2020"/>
    <n v="2481"/>
    <x v="552"/>
    <s v="Standard Class"/>
    <s v="FO-14305"/>
    <x v="0"/>
    <s v="United States"/>
    <x v="15"/>
    <x v="3"/>
    <n v="75220"/>
    <x v="2"/>
    <s v="OFF-ST-10003656"/>
    <x v="1"/>
    <x v="2"/>
    <s v="Safco Industrial Wire Shelving"/>
    <n v="153.584"/>
    <n v="2"/>
    <n v="0.2"/>
    <n v="-32.636600000000001"/>
  </r>
  <r>
    <x v="141"/>
    <s v="2020"/>
    <n v="4101"/>
    <x v="553"/>
    <s v="Standard Class"/>
    <s v="ZC-21910"/>
    <x v="0"/>
    <s v="United States"/>
    <x v="34"/>
    <x v="3"/>
    <n v="77095"/>
    <x v="2"/>
    <s v="OFF-AP-10004655"/>
    <x v="1"/>
    <x v="5"/>
    <s v="Holmes Visible Mist Ultrasonic Humidifier with 2.3-Gallon Output per Day, Replacement Filter"/>
    <n v="2.2639999999999998"/>
    <n v="1"/>
    <n v="0.8"/>
    <n v="-5.2072000000000003"/>
  </r>
  <r>
    <x v="141"/>
    <s v="2020"/>
    <n v="4102"/>
    <x v="553"/>
    <s v="Standard Class"/>
    <s v="ZC-21910"/>
    <x v="0"/>
    <s v="United States"/>
    <x v="34"/>
    <x v="3"/>
    <n v="77095"/>
    <x v="2"/>
    <s v="OFF-AP-10002906"/>
    <x v="1"/>
    <x v="5"/>
    <s v="Hoover Replacement Belt for Commercial Guardsman Heavy-Duty Upright Vacuum"/>
    <n v="0.44400000000000001"/>
    <n v="1"/>
    <n v="0.8"/>
    <n v="-1.1100000000000001"/>
  </r>
  <r>
    <x v="141"/>
    <s v="2020"/>
    <n v="4103"/>
    <x v="553"/>
    <s v="Standard Class"/>
    <s v="ZC-21910"/>
    <x v="0"/>
    <s v="United States"/>
    <x v="34"/>
    <x v="3"/>
    <n v="77095"/>
    <x v="2"/>
    <s v="OFF-PA-10000740"/>
    <x v="1"/>
    <x v="9"/>
    <s v="Xerox 1982"/>
    <n v="146.17599999999999"/>
    <n v="8"/>
    <n v="0.2"/>
    <n v="47.507199999999997"/>
  </r>
  <r>
    <x v="141"/>
    <s v="2020"/>
    <n v="7105"/>
    <x v="554"/>
    <s v="Second Class"/>
    <s v="KH-16330"/>
    <x v="2"/>
    <s v="United States"/>
    <x v="66"/>
    <x v="0"/>
    <n v="43055"/>
    <x v="0"/>
    <s v="FUR-CH-10000785"/>
    <x v="0"/>
    <x v="3"/>
    <s v="Global Ergonomic Managers Chair"/>
    <n v="760.11599999999999"/>
    <n v="6"/>
    <n v="0.3"/>
    <n v="-43.435200000000002"/>
  </r>
  <r>
    <x v="141"/>
    <s v="2020"/>
    <n v="7106"/>
    <x v="554"/>
    <s v="Second Class"/>
    <s v="KH-16330"/>
    <x v="2"/>
    <s v="United States"/>
    <x v="66"/>
    <x v="0"/>
    <n v="43055"/>
    <x v="0"/>
    <s v="FUR-FU-10004909"/>
    <x v="0"/>
    <x v="0"/>
    <s v="Contemporary Wood/Metal Frame"/>
    <n v="38.783999999999999"/>
    <n v="3"/>
    <n v="0.2"/>
    <n v="7.2720000000000002"/>
  </r>
  <r>
    <x v="141"/>
    <s v="2020"/>
    <n v="7107"/>
    <x v="554"/>
    <s v="Second Class"/>
    <s v="KH-16330"/>
    <x v="2"/>
    <s v="United States"/>
    <x v="66"/>
    <x v="0"/>
    <n v="43055"/>
    <x v="0"/>
    <s v="TEC-AC-10001553"/>
    <x v="2"/>
    <x v="8"/>
    <s v="Memorex 25GB 6X Branded Blu-Ray Recordable Disc, 15/Pack"/>
    <n v="122.328"/>
    <n v="9"/>
    <n v="0.2"/>
    <n v="1.5290999999999999"/>
  </r>
  <r>
    <x v="141"/>
    <s v="2020"/>
    <n v="9287"/>
    <x v="555"/>
    <s v="Standard Class"/>
    <s v="DB-13270"/>
    <x v="1"/>
    <s v="United States"/>
    <x v="15"/>
    <x v="3"/>
    <n v="75081"/>
    <x v="2"/>
    <s v="OFF-BI-10003166"/>
    <x v="1"/>
    <x v="1"/>
    <s v="GBC Plasticlear Binding Covers"/>
    <n v="6.8879999999999999"/>
    <n v="3"/>
    <n v="0.8"/>
    <n v="-11.020799999999999"/>
  </r>
  <r>
    <x v="141"/>
    <s v="2020"/>
    <n v="9288"/>
    <x v="555"/>
    <s v="Standard Class"/>
    <s v="DB-13270"/>
    <x v="1"/>
    <s v="United States"/>
    <x v="15"/>
    <x v="3"/>
    <n v="75081"/>
    <x v="2"/>
    <s v="FUR-TA-10000688"/>
    <x v="0"/>
    <x v="7"/>
    <s v="Chromcraft Bull-Nose Wood Round Conference Table Top, Wood Base"/>
    <n v="457.48500000000001"/>
    <n v="3"/>
    <n v="0.3"/>
    <n v="-84.961500000000001"/>
  </r>
  <r>
    <x v="141"/>
    <s v="2020"/>
    <n v="9828"/>
    <x v="556"/>
    <s v="Standard Class"/>
    <s v="JS-15685"/>
    <x v="2"/>
    <s v="United States"/>
    <x v="25"/>
    <x v="17"/>
    <n v="10035"/>
    <x v="0"/>
    <s v="OFF-ST-10001511"/>
    <x v="1"/>
    <x v="2"/>
    <s v="Space Solutions Commercial Steel Shelving"/>
    <n v="129.30000000000001"/>
    <n v="2"/>
    <n v="0"/>
    <n v="6.4649999999999999"/>
  </r>
  <r>
    <x v="141"/>
    <s v="2020"/>
    <n v="9829"/>
    <x v="556"/>
    <s v="Standard Class"/>
    <s v="JS-15685"/>
    <x v="2"/>
    <s v="United States"/>
    <x v="25"/>
    <x v="17"/>
    <n v="10035"/>
    <x v="0"/>
    <s v="OFF-BI-10004728"/>
    <x v="1"/>
    <x v="1"/>
    <s v="Wilson Jones Turn Tabs Binder Tool for Ring Binders"/>
    <n v="11.568"/>
    <n v="3"/>
    <n v="0.2"/>
    <n v="3.7595999999999998"/>
  </r>
  <r>
    <x v="141"/>
    <s v="2020"/>
    <n v="9855"/>
    <x v="557"/>
    <s v="Standard Class"/>
    <s v="GA-14515"/>
    <x v="0"/>
    <s v="United States"/>
    <x v="7"/>
    <x v="1"/>
    <n v="94109"/>
    <x v="1"/>
    <s v="FUR-FU-10002396"/>
    <x v="0"/>
    <x v="0"/>
    <s v="DAX Copper Panel Document Frame, 5 x 7 Size"/>
    <n v="50.32"/>
    <n v="4"/>
    <n v="0"/>
    <n v="21.134399999999999"/>
  </r>
  <r>
    <x v="141"/>
    <s v="2020"/>
    <n v="9856"/>
    <x v="557"/>
    <s v="Standard Class"/>
    <s v="GA-14515"/>
    <x v="0"/>
    <s v="United States"/>
    <x v="7"/>
    <x v="1"/>
    <n v="94109"/>
    <x v="1"/>
    <s v="OFF-PA-10004438"/>
    <x v="1"/>
    <x v="9"/>
    <s v="Xerox 1907"/>
    <n v="24.56"/>
    <n v="2"/>
    <n v="0"/>
    <n v="11.543200000000001"/>
  </r>
  <r>
    <x v="142"/>
    <s v="2020"/>
    <n v="823"/>
    <x v="558"/>
    <s v="Standard Class"/>
    <s v="TR-21325"/>
    <x v="0"/>
    <s v="United States"/>
    <x v="188"/>
    <x v="29"/>
    <n v="7109"/>
    <x v="0"/>
    <s v="TEC-AC-10002402"/>
    <x v="2"/>
    <x v="8"/>
    <s v="Razer Kraken PRO Over Ear PC and Music Headset"/>
    <n v="239.97"/>
    <n v="3"/>
    <n v="0"/>
    <n v="71.991"/>
  </r>
  <r>
    <x v="142"/>
    <s v="2020"/>
    <n v="824"/>
    <x v="558"/>
    <s v="Standard Class"/>
    <s v="TR-21325"/>
    <x v="0"/>
    <s v="United States"/>
    <x v="188"/>
    <x v="29"/>
    <n v="7109"/>
    <x v="0"/>
    <s v="OFF-LA-10003223"/>
    <x v="1"/>
    <x v="15"/>
    <s v="Avery 508"/>
    <n v="9.82"/>
    <n v="2"/>
    <n v="0"/>
    <n v="4.8117999999999999"/>
  </r>
  <r>
    <x v="142"/>
    <s v="2020"/>
    <n v="890"/>
    <x v="559"/>
    <s v="Standard Class"/>
    <s v="JE-15475"/>
    <x v="0"/>
    <s v="United States"/>
    <x v="189"/>
    <x v="17"/>
    <n v="10801"/>
    <x v="0"/>
    <s v="TEC-AC-10000927"/>
    <x v="2"/>
    <x v="8"/>
    <s v="Anker Ultrathin Bluetooth Wireless Keyboard Aluminum Cover with Stand "/>
    <n v="149.94999999999999"/>
    <n v="5"/>
    <n v="0"/>
    <n v="14.994999999999999"/>
  </r>
  <r>
    <x v="142"/>
    <s v="2020"/>
    <n v="891"/>
    <x v="559"/>
    <s v="Standard Class"/>
    <s v="JE-15475"/>
    <x v="0"/>
    <s v="United States"/>
    <x v="189"/>
    <x v="17"/>
    <n v="10801"/>
    <x v="0"/>
    <s v="OFF-BI-10001098"/>
    <x v="1"/>
    <x v="1"/>
    <s v="Acco D-Ring Binder w/DublLock"/>
    <n v="51.311999999999998"/>
    <n v="3"/>
    <n v="0.2"/>
    <n v="18.6006"/>
  </r>
  <r>
    <x v="142"/>
    <s v="2020"/>
    <n v="1436"/>
    <x v="560"/>
    <s v="Standard Class"/>
    <s v="ST-20530"/>
    <x v="0"/>
    <s v="United States"/>
    <x v="190"/>
    <x v="0"/>
    <n v="44134"/>
    <x v="0"/>
    <s v="OFF-PA-10001639"/>
    <x v="1"/>
    <x v="9"/>
    <s v="Xerox 203"/>
    <n v="31.103999999999999"/>
    <n v="6"/>
    <n v="0.2"/>
    <n v="10.8864"/>
  </r>
  <r>
    <x v="142"/>
    <s v="2020"/>
    <n v="1437"/>
    <x v="560"/>
    <s v="Standard Class"/>
    <s v="ST-20530"/>
    <x v="0"/>
    <s v="United States"/>
    <x v="190"/>
    <x v="0"/>
    <n v="44134"/>
    <x v="0"/>
    <s v="OFF-AR-10003829"/>
    <x v="1"/>
    <x v="4"/>
    <s v="Newell 35"/>
    <n v="5.2480000000000002"/>
    <n v="2"/>
    <n v="0.2"/>
    <n v="0.59040000000000004"/>
  </r>
  <r>
    <x v="142"/>
    <s v="2020"/>
    <n v="5293"/>
    <x v="561"/>
    <s v="First Class"/>
    <s v="PJ-19015"/>
    <x v="0"/>
    <s v="United States"/>
    <x v="41"/>
    <x v="7"/>
    <n v="33180"/>
    <x v="3"/>
    <s v="OFF-ST-10004835"/>
    <x v="1"/>
    <x v="2"/>
    <s v="Plastic Stacking Crates &amp; Casters"/>
    <n v="4.4640000000000004"/>
    <n v="1"/>
    <n v="0.2"/>
    <n v="0.33479999999999999"/>
  </r>
  <r>
    <x v="142"/>
    <s v="2020"/>
    <n v="9689"/>
    <x v="562"/>
    <s v="Standard Class"/>
    <s v="PG-18895"/>
    <x v="0"/>
    <s v="United States"/>
    <x v="19"/>
    <x v="25"/>
    <n v="23223"/>
    <x v="3"/>
    <s v="OFF-PA-10001534"/>
    <x v="1"/>
    <x v="9"/>
    <s v="Xerox 230"/>
    <n v="32.4"/>
    <n v="5"/>
    <n v="0"/>
    <n v="15.552"/>
  </r>
  <r>
    <x v="142"/>
    <s v="2020"/>
    <n v="9690"/>
    <x v="562"/>
    <s v="Standard Class"/>
    <s v="PG-18895"/>
    <x v="0"/>
    <s v="United States"/>
    <x v="19"/>
    <x v="25"/>
    <n v="23223"/>
    <x v="3"/>
    <s v="TEC-PH-10003691"/>
    <x v="2"/>
    <x v="14"/>
    <s v="BlackBerry Q10"/>
    <n v="503.96"/>
    <n v="4"/>
    <n v="0"/>
    <n v="125.99"/>
  </r>
  <r>
    <x v="143"/>
    <s v="2020"/>
    <n v="1629"/>
    <x v="563"/>
    <s v="Second Class"/>
    <s v="AS-10240"/>
    <x v="0"/>
    <s v="United States"/>
    <x v="115"/>
    <x v="0"/>
    <n v="44105"/>
    <x v="0"/>
    <s v="FUR-FU-10004415"/>
    <x v="0"/>
    <x v="0"/>
    <s v="Stacking Tray, Side-Loading, Legal, Smoke"/>
    <n v="17.920000000000002"/>
    <n v="5"/>
    <n v="0.2"/>
    <n v="2.464"/>
  </r>
  <r>
    <x v="143"/>
    <s v="2020"/>
    <n v="1630"/>
    <x v="563"/>
    <s v="Second Class"/>
    <s v="AS-10240"/>
    <x v="0"/>
    <s v="United States"/>
    <x v="115"/>
    <x v="0"/>
    <n v="44105"/>
    <x v="0"/>
    <s v="OFF-BI-10001510"/>
    <x v="1"/>
    <x v="1"/>
    <s v="Deluxe Heavy-Duty Vinyl Round Ring Binder"/>
    <n v="41.256"/>
    <n v="6"/>
    <n v="0.7"/>
    <n v="-34.380000000000003"/>
  </r>
  <r>
    <x v="143"/>
    <s v="2020"/>
    <n v="7895"/>
    <x v="564"/>
    <s v="Standard Class"/>
    <s v="EH-14125"/>
    <x v="1"/>
    <s v="United States"/>
    <x v="191"/>
    <x v="44"/>
    <n v="26003"/>
    <x v="0"/>
    <s v="OFF-BI-10002852"/>
    <x v="1"/>
    <x v="1"/>
    <s v="Ibico Standard Transparent Covers"/>
    <n v="82.4"/>
    <n v="5"/>
    <n v="0"/>
    <n v="40.375999999999998"/>
  </r>
  <r>
    <x v="143"/>
    <s v="2020"/>
    <n v="7896"/>
    <x v="564"/>
    <s v="Standard Class"/>
    <s v="EH-14125"/>
    <x v="1"/>
    <s v="United States"/>
    <x v="191"/>
    <x v="44"/>
    <n v="26003"/>
    <x v="0"/>
    <s v="OFF-BI-10000145"/>
    <x v="1"/>
    <x v="1"/>
    <s v="Zipper Ring Binder Pockets"/>
    <n v="6.24"/>
    <n v="2"/>
    <n v="0"/>
    <n v="3.0575999999999999"/>
  </r>
  <r>
    <x v="143"/>
    <s v="2020"/>
    <n v="7897"/>
    <x v="564"/>
    <s v="Standard Class"/>
    <s v="EH-14125"/>
    <x v="1"/>
    <s v="United States"/>
    <x v="191"/>
    <x v="44"/>
    <n v="26003"/>
    <x v="0"/>
    <s v="OFF-PA-10001970"/>
    <x v="1"/>
    <x v="9"/>
    <s v="Xerox 1908"/>
    <n v="447.84"/>
    <n v="8"/>
    <n v="0"/>
    <n v="219.44159999999999"/>
  </r>
  <r>
    <x v="144"/>
    <s v="2020"/>
    <n v="2500"/>
    <x v="565"/>
    <s v="First Class"/>
    <s v="DC-12850"/>
    <x v="0"/>
    <s v="United States"/>
    <x v="41"/>
    <x v="7"/>
    <n v="33178"/>
    <x v="3"/>
    <s v="OFF-EN-10004483"/>
    <x v="1"/>
    <x v="12"/>
    <s v="#10 White Business Envelopes,4 1/8 x 9 1/2"/>
    <n v="37.607999999999997"/>
    <n v="3"/>
    <n v="0.2"/>
    <n v="12.6927"/>
  </r>
  <r>
    <x v="144"/>
    <s v="2020"/>
    <n v="2764"/>
    <x v="566"/>
    <s v="Standard Class"/>
    <s v="PL-18925"/>
    <x v="1"/>
    <s v="United States"/>
    <x v="13"/>
    <x v="9"/>
    <n v="19140"/>
    <x v="0"/>
    <s v="OFF-BI-10003166"/>
    <x v="1"/>
    <x v="1"/>
    <s v="GBC Plasticlear Binding Covers"/>
    <n v="10.332000000000001"/>
    <n v="3"/>
    <n v="0.7"/>
    <n v="-7.5768000000000004"/>
  </r>
  <r>
    <x v="144"/>
    <s v="2020"/>
    <n v="2765"/>
    <x v="566"/>
    <s v="Standard Class"/>
    <s v="PL-18925"/>
    <x v="1"/>
    <s v="United States"/>
    <x v="13"/>
    <x v="9"/>
    <n v="19140"/>
    <x v="0"/>
    <s v="OFF-BI-10003982"/>
    <x v="1"/>
    <x v="1"/>
    <s v="Wilson Jones Century Plastic Molded Ring Binders"/>
    <n v="31.155000000000001"/>
    <n v="5"/>
    <n v="0.7"/>
    <n v="-23.8855"/>
  </r>
  <r>
    <x v="144"/>
    <s v="2020"/>
    <n v="2766"/>
    <x v="566"/>
    <s v="Standard Class"/>
    <s v="PL-18925"/>
    <x v="1"/>
    <s v="United States"/>
    <x v="13"/>
    <x v="9"/>
    <n v="19140"/>
    <x v="0"/>
    <s v="OFF-ST-10004835"/>
    <x v="1"/>
    <x v="2"/>
    <s v="Plastic Stacking Crates &amp; Casters"/>
    <n v="8.9280000000000008"/>
    <n v="2"/>
    <n v="0.2"/>
    <n v="0.66959999999999997"/>
  </r>
  <r>
    <x v="144"/>
    <s v="2020"/>
    <n v="7283"/>
    <x v="567"/>
    <s v="Standard Class"/>
    <s v="JK-15730"/>
    <x v="0"/>
    <s v="United States"/>
    <x v="27"/>
    <x v="19"/>
    <n v="60653"/>
    <x v="2"/>
    <s v="OFF-BI-10002432"/>
    <x v="1"/>
    <x v="1"/>
    <s v="Wilson Jones Standard D-Ring Binders"/>
    <n v="3.036"/>
    <n v="3"/>
    <n v="0.8"/>
    <n v="-5.0094000000000003"/>
  </r>
  <r>
    <x v="144"/>
    <s v="2020"/>
    <n v="9033"/>
    <x v="568"/>
    <s v="Standard Class"/>
    <s v="RB-19465"/>
    <x v="1"/>
    <s v="United States"/>
    <x v="9"/>
    <x v="6"/>
    <n v="48227"/>
    <x v="2"/>
    <s v="FUR-CH-10000454"/>
    <x v="0"/>
    <x v="3"/>
    <s v="Hon Deluxe Fabric Upholstered Stacking Chairs, Rounded Back"/>
    <n v="487.96"/>
    <n v="2"/>
    <n v="0"/>
    <n v="146.38800000000001"/>
  </r>
  <r>
    <x v="145"/>
    <s v="2020"/>
    <n v="201"/>
    <x v="569"/>
    <s v="Standard Class"/>
    <s v="MB-17305"/>
    <x v="0"/>
    <s v="United States"/>
    <x v="142"/>
    <x v="0"/>
    <n v="44312"/>
    <x v="0"/>
    <s v="OFF-PA-10002666"/>
    <x v="1"/>
    <x v="9"/>
    <s v="Southworth 25% Cotton Linen-Finish Paper &amp; Envelopes"/>
    <n v="21.744"/>
    <n v="3"/>
    <n v="0.2"/>
    <n v="6.7949999999999999"/>
  </r>
  <r>
    <x v="145"/>
    <s v="2020"/>
    <n v="417"/>
    <x v="570"/>
    <s v="Standard Class"/>
    <s v="CJ-12010"/>
    <x v="0"/>
    <s v="United States"/>
    <x v="192"/>
    <x v="1"/>
    <n v="92646"/>
    <x v="1"/>
    <s v="OFF-AR-10004344"/>
    <x v="1"/>
    <x v="4"/>
    <s v="Bulldog Vacuum Base Pencil Sharpener"/>
    <n v="95.92"/>
    <n v="8"/>
    <n v="0"/>
    <n v="25.898399999999999"/>
  </r>
  <r>
    <x v="145"/>
    <s v="2020"/>
    <n v="1511"/>
    <x v="571"/>
    <s v="Standard Class"/>
    <s v="NH-18610"/>
    <x v="2"/>
    <s v="United States"/>
    <x v="193"/>
    <x v="1"/>
    <n v="91767"/>
    <x v="1"/>
    <s v="OFF-AR-10002135"/>
    <x v="1"/>
    <x v="4"/>
    <s v="Boston Heavy-Duty Trimline Electric Pencil Sharpeners"/>
    <n v="385.6"/>
    <n v="8"/>
    <n v="0"/>
    <n v="111.824"/>
  </r>
  <r>
    <x v="145"/>
    <s v="2020"/>
    <n v="1512"/>
    <x v="571"/>
    <s v="Standard Class"/>
    <s v="NH-18610"/>
    <x v="2"/>
    <s v="United States"/>
    <x v="193"/>
    <x v="1"/>
    <n v="91767"/>
    <x v="1"/>
    <s v="OFF-AR-10003514"/>
    <x v="1"/>
    <x v="4"/>
    <s v="4009 Highlighters by Sanford"/>
    <n v="35.82"/>
    <n v="9"/>
    <n v="0"/>
    <n v="11.820600000000001"/>
  </r>
  <r>
    <x v="145"/>
    <s v="2020"/>
    <n v="4050"/>
    <x v="572"/>
    <s v="Second Class"/>
    <s v="GA-14515"/>
    <x v="0"/>
    <s v="United States"/>
    <x v="25"/>
    <x v="17"/>
    <n v="10011"/>
    <x v="0"/>
    <s v="FUR-FU-10003601"/>
    <x v="0"/>
    <x v="0"/>
    <s v="Deflect-o RollaMat Studded, Beveled Mat for Medium Pile Carpeting"/>
    <n v="276.69"/>
    <n v="3"/>
    <n v="0"/>
    <n v="49.804200000000002"/>
  </r>
  <r>
    <x v="145"/>
    <s v="2020"/>
    <n v="4051"/>
    <x v="572"/>
    <s v="Second Class"/>
    <s v="GA-14515"/>
    <x v="0"/>
    <s v="United States"/>
    <x v="25"/>
    <x v="17"/>
    <n v="10011"/>
    <x v="0"/>
    <s v="FUR-CH-10001891"/>
    <x v="0"/>
    <x v="3"/>
    <s v="Global Deluxe Office Fabric Chairs"/>
    <n v="172.76400000000001"/>
    <n v="2"/>
    <n v="0.1"/>
    <n v="32.633200000000002"/>
  </r>
  <r>
    <x v="145"/>
    <s v="2020"/>
    <n v="4083"/>
    <x v="573"/>
    <s v="Standard Class"/>
    <s v="MC-17635"/>
    <x v="2"/>
    <s v="United States"/>
    <x v="54"/>
    <x v="19"/>
    <n v="62521"/>
    <x v="2"/>
    <s v="OFF-BI-10004632"/>
    <x v="1"/>
    <x v="1"/>
    <s v="Ibico Hi-Tech Manual Binding System"/>
    <n v="182.994"/>
    <n v="3"/>
    <n v="0.8"/>
    <n v="-320.23950000000002"/>
  </r>
  <r>
    <x v="145"/>
    <s v="2020"/>
    <n v="4084"/>
    <x v="573"/>
    <s v="Standard Class"/>
    <s v="MC-17635"/>
    <x v="2"/>
    <s v="United States"/>
    <x v="54"/>
    <x v="19"/>
    <n v="62521"/>
    <x v="2"/>
    <s v="OFF-PA-10000327"/>
    <x v="1"/>
    <x v="9"/>
    <s v="Xerox 1971"/>
    <n v="10.272"/>
    <n v="3"/>
    <n v="0.2"/>
    <n v="3.21"/>
  </r>
  <r>
    <x v="145"/>
    <s v="2020"/>
    <n v="4655"/>
    <x v="574"/>
    <s v="Second Class"/>
    <s v="KT-16480"/>
    <x v="0"/>
    <s v="United States"/>
    <x v="7"/>
    <x v="1"/>
    <n v="94110"/>
    <x v="1"/>
    <s v="OFF-FA-10001332"/>
    <x v="1"/>
    <x v="11"/>
    <s v="Acco Banker's Clasps, 5 3/4&quot;-Long"/>
    <n v="2.88"/>
    <n v="1"/>
    <n v="0"/>
    <n v="1.3535999999999999"/>
  </r>
  <r>
    <x v="145"/>
    <s v="2020"/>
    <n v="9937"/>
    <x v="575"/>
    <s v="Standard Class"/>
    <s v="SC-20575"/>
    <x v="0"/>
    <s v="United States"/>
    <x v="194"/>
    <x v="37"/>
    <n v="2920"/>
    <x v="0"/>
    <s v="OFF-BI-10002735"/>
    <x v="1"/>
    <x v="1"/>
    <s v="GBC Prestige Therm-A-Bind Covers"/>
    <n v="102.93"/>
    <n v="3"/>
    <n v="0"/>
    <n v="48.377099999999999"/>
  </r>
  <r>
    <x v="146"/>
    <s v="2020"/>
    <n v="1993"/>
    <x v="576"/>
    <s v="Standard Class"/>
    <s v="ML-17755"/>
    <x v="1"/>
    <s v="United States"/>
    <x v="16"/>
    <x v="39"/>
    <n v="97477"/>
    <x v="1"/>
    <s v="OFF-LA-10003923"/>
    <x v="1"/>
    <x v="15"/>
    <s v="Alphabetical Labels for Top Tab Filing"/>
    <n v="71.040000000000006"/>
    <n v="6"/>
    <n v="0.2"/>
    <n v="26.64"/>
  </r>
  <r>
    <x v="146"/>
    <s v="2020"/>
    <n v="1994"/>
    <x v="576"/>
    <s v="Standard Class"/>
    <s v="ML-17755"/>
    <x v="1"/>
    <s v="United States"/>
    <x v="16"/>
    <x v="39"/>
    <n v="97477"/>
    <x v="1"/>
    <s v="OFF-AR-10002257"/>
    <x v="1"/>
    <x v="4"/>
    <s v="Eldon Spacemaker Box, Quick-Snap Lid, Clear"/>
    <n v="5.3440000000000003"/>
    <n v="2"/>
    <n v="0.2"/>
    <n v="0.73480000000000001"/>
  </r>
  <r>
    <x v="146"/>
    <s v="2020"/>
    <n v="1995"/>
    <x v="576"/>
    <s v="Standard Class"/>
    <s v="ML-17755"/>
    <x v="1"/>
    <s v="United States"/>
    <x v="16"/>
    <x v="39"/>
    <n v="97477"/>
    <x v="1"/>
    <s v="OFF-FA-10004395"/>
    <x v="1"/>
    <x v="11"/>
    <s v="Plymouth Boxed Rubber Bands by Plymouth"/>
    <n v="11.304"/>
    <n v="3"/>
    <n v="0.2"/>
    <n v="-2.1194999999999999"/>
  </r>
  <r>
    <x v="146"/>
    <s v="2020"/>
    <n v="4270"/>
    <x v="577"/>
    <s v="Second Class"/>
    <s v="AM-10705"/>
    <x v="0"/>
    <s v="United States"/>
    <x v="12"/>
    <x v="8"/>
    <n v="98115"/>
    <x v="1"/>
    <s v="FUR-TA-10000688"/>
    <x v="0"/>
    <x v="7"/>
    <s v="Chromcraft Bull-Nose Wood Round Conference Table Top, Wood Base"/>
    <n v="871.4"/>
    <n v="4"/>
    <n v="0"/>
    <n v="148.13800000000001"/>
  </r>
  <r>
    <x v="146"/>
    <s v="2020"/>
    <n v="7454"/>
    <x v="578"/>
    <s v="Standard Class"/>
    <s v="FM-14380"/>
    <x v="0"/>
    <s v="United States"/>
    <x v="195"/>
    <x v="19"/>
    <n v="60440"/>
    <x v="2"/>
    <s v="TEC-PH-10003505"/>
    <x v="2"/>
    <x v="14"/>
    <s v="Geemarc AmpliPOWER60"/>
    <n v="148.47999999999999"/>
    <n v="2"/>
    <n v="0.2"/>
    <n v="16.704000000000001"/>
  </r>
  <r>
    <x v="146"/>
    <s v="2020"/>
    <n v="9584"/>
    <x v="579"/>
    <s v="Second Class"/>
    <s v="SB-20185"/>
    <x v="0"/>
    <s v="United States"/>
    <x v="25"/>
    <x v="17"/>
    <n v="10024"/>
    <x v="0"/>
    <s v="FUR-BO-10002213"/>
    <x v="0"/>
    <x v="13"/>
    <s v="DMI Eclipse Executive Suite Bookcases"/>
    <n v="400.78399999999999"/>
    <n v="1"/>
    <n v="0.2"/>
    <n v="-5.0098000000000003"/>
  </r>
  <r>
    <x v="147"/>
    <s v="2020"/>
    <n v="887"/>
    <x v="580"/>
    <s v="Standard Class"/>
    <s v="OT-18730"/>
    <x v="0"/>
    <s v="United States"/>
    <x v="42"/>
    <x v="1"/>
    <n v="92105"/>
    <x v="1"/>
    <s v="OFF-ST-10002486"/>
    <x v="1"/>
    <x v="2"/>
    <s v="Eldon Shelf Savers Cubes and Bins"/>
    <n v="83.76"/>
    <n v="12"/>
    <n v="0"/>
    <n v="1.6752"/>
  </r>
  <r>
    <x v="147"/>
    <s v="2020"/>
    <n v="892"/>
    <x v="581"/>
    <s v="First Class"/>
    <s v="TH-21550"/>
    <x v="1"/>
    <s v="United States"/>
    <x v="9"/>
    <x v="6"/>
    <n v="48227"/>
    <x v="2"/>
    <s v="OFF-PA-10001622"/>
    <x v="1"/>
    <x v="9"/>
    <s v="Ampad Poly Cover Wirebound Steno Book, 6&quot; x 9&quot; Assorted Colors, Gregg Ruled"/>
    <n v="4.54"/>
    <n v="1"/>
    <n v="0"/>
    <n v="2.0430000000000001"/>
  </r>
  <r>
    <x v="147"/>
    <s v="2020"/>
    <n v="893"/>
    <x v="581"/>
    <s v="First Class"/>
    <s v="TH-21550"/>
    <x v="1"/>
    <s v="United States"/>
    <x v="9"/>
    <x v="6"/>
    <n v="48227"/>
    <x v="2"/>
    <s v="OFF-AR-10003158"/>
    <x v="1"/>
    <x v="4"/>
    <s v="Fluorescent Highlighters by Dixon"/>
    <n v="15.92"/>
    <n v="4"/>
    <n v="0"/>
    <n v="5.4127999999999998"/>
  </r>
  <r>
    <x v="147"/>
    <s v="2020"/>
    <n v="894"/>
    <x v="581"/>
    <s v="First Class"/>
    <s v="TH-21550"/>
    <x v="1"/>
    <s v="United States"/>
    <x v="9"/>
    <x v="6"/>
    <n v="48227"/>
    <x v="2"/>
    <s v="TEC-PH-10002660"/>
    <x v="2"/>
    <x v="14"/>
    <s v="Nortel Networks T7316 E Nt8 B27"/>
    <n v="543.91999999999996"/>
    <n v="8"/>
    <n v="0"/>
    <n v="135.97999999999999"/>
  </r>
  <r>
    <x v="147"/>
    <s v="2020"/>
    <n v="2232"/>
    <x v="582"/>
    <s v="Standard Class"/>
    <s v="DB-13405"/>
    <x v="0"/>
    <s v="United States"/>
    <x v="196"/>
    <x v="14"/>
    <n v="46350"/>
    <x v="2"/>
    <s v="FUR-FU-10000293"/>
    <x v="0"/>
    <x v="0"/>
    <s v="Eldon Antistatic Chair Mats for Low to Medium Pile Carpets"/>
    <n v="526.45000000000005"/>
    <n v="5"/>
    <n v="0"/>
    <n v="31.587"/>
  </r>
  <r>
    <x v="147"/>
    <s v="2020"/>
    <n v="3601"/>
    <x v="583"/>
    <s v="Standard Class"/>
    <s v="NP-18700"/>
    <x v="0"/>
    <s v="United States"/>
    <x v="80"/>
    <x v="12"/>
    <n v="80219"/>
    <x v="1"/>
    <s v="TEC-AC-10001990"/>
    <x v="2"/>
    <x v="8"/>
    <s v="Kensington Orbit Wireless Mobile Trackball for PC and Mac"/>
    <n v="431.928"/>
    <n v="9"/>
    <n v="0.2"/>
    <n v="64.789199999999994"/>
  </r>
  <r>
    <x v="147"/>
    <s v="2020"/>
    <n v="4865"/>
    <x v="584"/>
    <s v="Standard Class"/>
    <s v="SC-20725"/>
    <x v="0"/>
    <s v="United States"/>
    <x v="25"/>
    <x v="17"/>
    <n v="10024"/>
    <x v="0"/>
    <s v="TEC-PH-10001425"/>
    <x v="2"/>
    <x v="14"/>
    <s v="Mophie Juice Pack Helium for iPhone"/>
    <n v="239.97"/>
    <n v="3"/>
    <n v="0"/>
    <n v="67.191599999999994"/>
  </r>
  <r>
    <x v="147"/>
    <s v="2020"/>
    <n v="5385"/>
    <x v="585"/>
    <s v="Standard Class"/>
    <s v="CC-12220"/>
    <x v="0"/>
    <s v="United States"/>
    <x v="13"/>
    <x v="9"/>
    <n v="19143"/>
    <x v="0"/>
    <s v="TEC-PH-10001760"/>
    <x v="2"/>
    <x v="14"/>
    <s v="Bose SoundLink Bluetooth Speaker"/>
    <n v="358.2"/>
    <n v="3"/>
    <n v="0.4"/>
    <n v="41.79"/>
  </r>
  <r>
    <x v="147"/>
    <s v="2020"/>
    <n v="5386"/>
    <x v="585"/>
    <s v="Standard Class"/>
    <s v="CC-12220"/>
    <x v="0"/>
    <s v="United States"/>
    <x v="13"/>
    <x v="9"/>
    <n v="19143"/>
    <x v="0"/>
    <s v="TEC-PH-10000673"/>
    <x v="2"/>
    <x v="14"/>
    <s v="Plantronics Voyager Pro HD - Bluetooth Headset"/>
    <n v="545.91600000000005"/>
    <n v="14"/>
    <n v="0.4"/>
    <n v="72.788799999999995"/>
  </r>
  <r>
    <x v="147"/>
    <s v="2020"/>
    <n v="5628"/>
    <x v="586"/>
    <s v="Standard Class"/>
    <s v="DR-12880"/>
    <x v="2"/>
    <s v="United States"/>
    <x v="41"/>
    <x v="7"/>
    <n v="33180"/>
    <x v="3"/>
    <s v="OFF-LA-10004689"/>
    <x v="1"/>
    <x v="15"/>
    <s v="Avery 512"/>
    <n v="13.872"/>
    <n v="6"/>
    <n v="0.2"/>
    <n v="4.6818"/>
  </r>
  <r>
    <x v="147"/>
    <s v="2020"/>
    <n v="5629"/>
    <x v="586"/>
    <s v="Standard Class"/>
    <s v="DR-12880"/>
    <x v="2"/>
    <s v="United States"/>
    <x v="41"/>
    <x v="7"/>
    <n v="33180"/>
    <x v="3"/>
    <s v="FUR-CH-10001545"/>
    <x v="0"/>
    <x v="3"/>
    <s v="Hon Comfortask Task/Swivel Chairs"/>
    <n v="273.55200000000002"/>
    <n v="3"/>
    <n v="0.2"/>
    <n v="-13.6776"/>
  </r>
  <r>
    <x v="147"/>
    <s v="2020"/>
    <n v="6761"/>
    <x v="587"/>
    <s v="Standard Class"/>
    <s v="DO-13435"/>
    <x v="0"/>
    <s v="United States"/>
    <x v="25"/>
    <x v="17"/>
    <n v="10035"/>
    <x v="0"/>
    <s v="OFF-ST-10004123"/>
    <x v="1"/>
    <x v="2"/>
    <s v="Safco Industrial Wire Shelving System"/>
    <n v="272.94"/>
    <n v="3"/>
    <n v="0"/>
    <n v="0"/>
  </r>
  <r>
    <x v="147"/>
    <s v="2020"/>
    <n v="6940"/>
    <x v="588"/>
    <s v="Standard Class"/>
    <s v="SC-20260"/>
    <x v="2"/>
    <s v="United States"/>
    <x v="25"/>
    <x v="17"/>
    <n v="10009"/>
    <x v="0"/>
    <s v="OFF-BI-10001071"/>
    <x v="1"/>
    <x v="1"/>
    <s v="GBC ProClick Punch Binding System"/>
    <n v="102.36799999999999"/>
    <n v="2"/>
    <n v="0.2"/>
    <n v="37.108400000000003"/>
  </r>
  <r>
    <x v="147"/>
    <s v="2020"/>
    <n v="6941"/>
    <x v="588"/>
    <s v="Standard Class"/>
    <s v="SC-20260"/>
    <x v="2"/>
    <s v="United States"/>
    <x v="25"/>
    <x v="17"/>
    <n v="10009"/>
    <x v="0"/>
    <s v="OFF-SU-10002503"/>
    <x v="1"/>
    <x v="10"/>
    <s v="Acme Preferred Stainless Steel Scissors"/>
    <n v="28.4"/>
    <n v="5"/>
    <n v="0"/>
    <n v="8.2360000000000007"/>
  </r>
  <r>
    <x v="147"/>
    <s v="2020"/>
    <n v="6942"/>
    <x v="588"/>
    <s v="Standard Class"/>
    <s v="SC-20260"/>
    <x v="2"/>
    <s v="United States"/>
    <x v="25"/>
    <x v="17"/>
    <n v="10009"/>
    <x v="0"/>
    <s v="OFF-ST-10001490"/>
    <x v="1"/>
    <x v="2"/>
    <s v="Hot File 7-Pocket, Floor Stand"/>
    <n v="713.88"/>
    <n v="4"/>
    <n v="0"/>
    <n v="214.16399999999999"/>
  </r>
  <r>
    <x v="147"/>
    <s v="2020"/>
    <n v="6943"/>
    <x v="588"/>
    <s v="Standard Class"/>
    <s v="SC-20260"/>
    <x v="2"/>
    <s v="United States"/>
    <x v="25"/>
    <x v="17"/>
    <n v="10009"/>
    <x v="0"/>
    <s v="OFF-PA-10003790"/>
    <x v="1"/>
    <x v="9"/>
    <s v="Xerox 1991"/>
    <n v="68.52"/>
    <n v="3"/>
    <n v="0"/>
    <n v="31.519200000000001"/>
  </r>
  <r>
    <x v="148"/>
    <s v="2020"/>
    <n v="2957"/>
    <x v="589"/>
    <s v="Standard Class"/>
    <s v="MA-17995"/>
    <x v="1"/>
    <s v="United States"/>
    <x v="197"/>
    <x v="17"/>
    <n v="13601"/>
    <x v="0"/>
    <s v="FUR-CH-10002647"/>
    <x v="0"/>
    <x v="3"/>
    <s v="Situations Contoured Folding Chairs, 4/Set"/>
    <n v="191.64599999999999"/>
    <n v="3"/>
    <n v="0.1"/>
    <n v="31.940999999999999"/>
  </r>
  <r>
    <x v="148"/>
    <s v="2020"/>
    <n v="6145"/>
    <x v="590"/>
    <s v="Standard Class"/>
    <s v="GT-14710"/>
    <x v="0"/>
    <s v="United States"/>
    <x v="160"/>
    <x v="43"/>
    <n v="68104"/>
    <x v="2"/>
    <s v="OFF-PA-10000575"/>
    <x v="1"/>
    <x v="9"/>
    <s v="Wirebound Message Books, Four 2 3/4 x 5 White Forms per Page"/>
    <n v="20.07"/>
    <n v="3"/>
    <n v="0"/>
    <n v="9.2322000000000006"/>
  </r>
  <r>
    <x v="148"/>
    <s v="2020"/>
    <n v="8733"/>
    <x v="591"/>
    <s v="Second Class"/>
    <s v="PW-19030"/>
    <x v="2"/>
    <s v="United States"/>
    <x v="12"/>
    <x v="8"/>
    <n v="98105"/>
    <x v="1"/>
    <s v="OFF-PA-10003848"/>
    <x v="1"/>
    <x v="9"/>
    <s v="Xerox 1997"/>
    <n v="19.440000000000001"/>
    <n v="3"/>
    <n v="0"/>
    <n v="9.3312000000000008"/>
  </r>
  <r>
    <x v="148"/>
    <s v="2020"/>
    <n v="8734"/>
    <x v="591"/>
    <s v="Second Class"/>
    <s v="PW-19030"/>
    <x v="2"/>
    <s v="United States"/>
    <x v="12"/>
    <x v="8"/>
    <n v="98105"/>
    <x v="1"/>
    <s v="FUR-FU-10001290"/>
    <x v="0"/>
    <x v="0"/>
    <s v="Executive Impressions Supervisor Wall Clock"/>
    <n v="126.3"/>
    <n v="3"/>
    <n v="0"/>
    <n v="40.415999999999997"/>
  </r>
  <r>
    <x v="148"/>
    <s v="2020"/>
    <n v="8735"/>
    <x v="591"/>
    <s v="Second Class"/>
    <s v="PW-19030"/>
    <x v="2"/>
    <s v="United States"/>
    <x v="12"/>
    <x v="8"/>
    <n v="98105"/>
    <x v="1"/>
    <s v="TEC-AC-10003832"/>
    <x v="2"/>
    <x v="8"/>
    <s v="Logitech P710e Mobile Speakerphone"/>
    <n v="1287.45"/>
    <n v="5"/>
    <n v="0"/>
    <n v="244.6155"/>
  </r>
  <r>
    <x v="149"/>
    <s v="2020"/>
    <n v="555"/>
    <x v="592"/>
    <s v="Second Class"/>
    <s v="DK-13225"/>
    <x v="2"/>
    <s v="United States"/>
    <x v="72"/>
    <x v="1"/>
    <n v="92804"/>
    <x v="1"/>
    <s v="OFF-ST-10001780"/>
    <x v="1"/>
    <x v="2"/>
    <s v="Tennsco 16-Compartment Lockers with Coat Rack"/>
    <n v="1295.78"/>
    <n v="2"/>
    <n v="0"/>
    <n v="310.98719999999997"/>
  </r>
  <r>
    <x v="149"/>
    <s v="2020"/>
    <n v="1160"/>
    <x v="593"/>
    <s v="Standard Class"/>
    <s v="AA-10315"/>
    <x v="0"/>
    <s v="United States"/>
    <x v="52"/>
    <x v="27"/>
    <n v="55407"/>
    <x v="2"/>
    <s v="OFF-AP-10000576"/>
    <x v="1"/>
    <x v="5"/>
    <s v="Belkin 325VA UPS Surge Protector, 6'"/>
    <n v="362.94"/>
    <n v="3"/>
    <n v="0"/>
    <n v="90.734999999999999"/>
  </r>
  <r>
    <x v="149"/>
    <s v="2020"/>
    <n v="1161"/>
    <x v="593"/>
    <s v="Standard Class"/>
    <s v="AA-10315"/>
    <x v="0"/>
    <s v="United States"/>
    <x v="52"/>
    <x v="27"/>
    <n v="55407"/>
    <x v="2"/>
    <s v="OFF-BI-10004654"/>
    <x v="1"/>
    <x v="1"/>
    <s v="Avery Binding System Hidden Tab Executive Style Index Sets"/>
    <n v="11.54"/>
    <n v="2"/>
    <n v="0"/>
    <n v="5.77"/>
  </r>
  <r>
    <x v="149"/>
    <s v="2020"/>
    <n v="2685"/>
    <x v="594"/>
    <s v="Standard Class"/>
    <s v="CT-11995"/>
    <x v="0"/>
    <s v="United States"/>
    <x v="1"/>
    <x v="1"/>
    <n v="90004"/>
    <x v="1"/>
    <s v="OFF-BI-10000632"/>
    <x v="1"/>
    <x v="1"/>
    <s v="Satellite Sectional Post Binders"/>
    <n v="312.55200000000002"/>
    <n v="9"/>
    <n v="0.2"/>
    <n v="101.57940000000001"/>
  </r>
  <r>
    <x v="149"/>
    <s v="2020"/>
    <n v="3573"/>
    <x v="595"/>
    <s v="Standard Class"/>
    <s v="FC-14335"/>
    <x v="2"/>
    <s v="United States"/>
    <x v="198"/>
    <x v="3"/>
    <n v="75150"/>
    <x v="2"/>
    <s v="OFF-PA-10003953"/>
    <x v="1"/>
    <x v="9"/>
    <s v="Xerox 218"/>
    <n v="5.1840000000000002"/>
    <n v="1"/>
    <n v="0.2"/>
    <n v="1.8144"/>
  </r>
  <r>
    <x v="149"/>
    <s v="2020"/>
    <n v="4708"/>
    <x v="596"/>
    <s v="First Class"/>
    <s v="WB-21850"/>
    <x v="0"/>
    <s v="United States"/>
    <x v="1"/>
    <x v="1"/>
    <n v="90049"/>
    <x v="1"/>
    <s v="OFF-BI-10003091"/>
    <x v="1"/>
    <x v="1"/>
    <s v="GBC DocuBind TL200 Manual Binding Machine"/>
    <n v="895.92"/>
    <n v="5"/>
    <n v="0.2"/>
    <n v="302.37299999999999"/>
  </r>
  <r>
    <x v="149"/>
    <s v="2020"/>
    <n v="4709"/>
    <x v="596"/>
    <s v="First Class"/>
    <s v="WB-21850"/>
    <x v="0"/>
    <s v="United States"/>
    <x v="1"/>
    <x v="1"/>
    <n v="90049"/>
    <x v="1"/>
    <s v="OFF-ST-10002974"/>
    <x v="1"/>
    <x v="2"/>
    <s v="Trav-L-File Heavy-Duty Shuttle II, Black"/>
    <n v="130.71"/>
    <n v="3"/>
    <n v="0"/>
    <n v="39.213000000000001"/>
  </r>
  <r>
    <x v="149"/>
    <s v="2020"/>
    <n v="4710"/>
    <x v="596"/>
    <s v="First Class"/>
    <s v="WB-21850"/>
    <x v="0"/>
    <s v="United States"/>
    <x v="1"/>
    <x v="1"/>
    <n v="90049"/>
    <x v="1"/>
    <s v="OFF-AR-10000255"/>
    <x v="1"/>
    <x v="4"/>
    <s v="Newell 328"/>
    <n v="11.68"/>
    <n v="2"/>
    <n v="0"/>
    <n v="3.0367999999999999"/>
  </r>
  <r>
    <x v="149"/>
    <s v="2020"/>
    <n v="4711"/>
    <x v="596"/>
    <s v="First Class"/>
    <s v="WB-21850"/>
    <x v="0"/>
    <s v="United States"/>
    <x v="1"/>
    <x v="1"/>
    <n v="90049"/>
    <x v="1"/>
    <s v="TEC-AC-10001284"/>
    <x v="2"/>
    <x v="8"/>
    <s v="Enermax Briskie RF Wireless Keyboard and Mouse Combo"/>
    <n v="62.31"/>
    <n v="3"/>
    <n v="0"/>
    <n v="22.4316"/>
  </r>
  <r>
    <x v="149"/>
    <s v="2020"/>
    <n v="5733"/>
    <x v="597"/>
    <s v="First Class"/>
    <s v="DR-12880"/>
    <x v="2"/>
    <s v="United States"/>
    <x v="199"/>
    <x v="18"/>
    <n v="6460"/>
    <x v="0"/>
    <s v="FUR-BO-10002598"/>
    <x v="0"/>
    <x v="13"/>
    <s v="Hon Metal Bookcases, Putty"/>
    <n v="638.82000000000005"/>
    <n v="9"/>
    <n v="0"/>
    <n v="185.2578"/>
  </r>
  <r>
    <x v="149"/>
    <s v="2020"/>
    <n v="5734"/>
    <x v="597"/>
    <s v="First Class"/>
    <s v="DR-12880"/>
    <x v="2"/>
    <s v="United States"/>
    <x v="199"/>
    <x v="18"/>
    <n v="6460"/>
    <x v="0"/>
    <s v="OFF-SU-10002537"/>
    <x v="1"/>
    <x v="10"/>
    <s v="Acme Box Cutter Scissors"/>
    <n v="30.69"/>
    <n v="3"/>
    <n v="0"/>
    <n v="7.9794"/>
  </r>
  <r>
    <x v="149"/>
    <s v="2020"/>
    <n v="5735"/>
    <x v="597"/>
    <s v="First Class"/>
    <s v="DR-12880"/>
    <x v="2"/>
    <s v="United States"/>
    <x v="199"/>
    <x v="18"/>
    <n v="6460"/>
    <x v="0"/>
    <s v="FUR-FU-10003976"/>
    <x v="0"/>
    <x v="0"/>
    <s v="DAX Executive Solid Wood Document Frame, Desktop or Hang, Mahogany, 5 x 7"/>
    <n v="25.16"/>
    <n v="2"/>
    <n v="0"/>
    <n v="8.5543999999999993"/>
  </r>
  <r>
    <x v="149"/>
    <s v="2020"/>
    <n v="9624"/>
    <x v="598"/>
    <s v="First Class"/>
    <s v="ME-17725"/>
    <x v="0"/>
    <s v="United States"/>
    <x v="15"/>
    <x v="3"/>
    <n v="75220"/>
    <x v="2"/>
    <s v="OFF-AP-10000240"/>
    <x v="1"/>
    <x v="5"/>
    <s v="Belkin F9G930V10-GRY 9 Outlet Surge"/>
    <n v="21.391999999999999"/>
    <n v="2"/>
    <n v="0.8"/>
    <n v="-54.549599999999998"/>
  </r>
  <r>
    <x v="149"/>
    <s v="2020"/>
    <n v="9625"/>
    <x v="598"/>
    <s v="First Class"/>
    <s v="ME-17725"/>
    <x v="0"/>
    <s v="United States"/>
    <x v="15"/>
    <x v="3"/>
    <n v="75220"/>
    <x v="2"/>
    <s v="FUR-TA-10002855"/>
    <x v="0"/>
    <x v="7"/>
    <s v="Bevis Round Conference Table Top &amp; Single Column Base"/>
    <n v="307.31400000000002"/>
    <n v="3"/>
    <n v="0.3"/>
    <n v="-39.511800000000001"/>
  </r>
  <r>
    <x v="149"/>
    <s v="2020"/>
    <n v="9626"/>
    <x v="598"/>
    <s v="First Class"/>
    <s v="ME-17725"/>
    <x v="0"/>
    <s v="United States"/>
    <x v="15"/>
    <x v="3"/>
    <n v="75220"/>
    <x v="2"/>
    <s v="FUR-BO-10000780"/>
    <x v="0"/>
    <x v="13"/>
    <s v="O'Sullivan Plantations 2-Door Library in Landvery Oak"/>
    <n v="409.99919999999997"/>
    <n v="3"/>
    <n v="0.32"/>
    <n v="-96.470399999999998"/>
  </r>
  <r>
    <x v="150"/>
    <s v="2020"/>
    <n v="395"/>
    <x v="599"/>
    <s v="Standard Class"/>
    <s v="VP-21730"/>
    <x v="1"/>
    <s v="United States"/>
    <x v="151"/>
    <x v="38"/>
    <n v="89115"/>
    <x v="1"/>
    <s v="OFF-BI-10004492"/>
    <x v="1"/>
    <x v="1"/>
    <s v="Tuf-Vin Binders"/>
    <n v="75.792000000000002"/>
    <n v="3"/>
    <n v="0.2"/>
    <n v="25.579799999999999"/>
  </r>
  <r>
    <x v="150"/>
    <s v="2020"/>
    <n v="1563"/>
    <x v="600"/>
    <s v="Same Day"/>
    <s v="SG-20470"/>
    <x v="0"/>
    <s v="United States"/>
    <x v="25"/>
    <x v="17"/>
    <n v="10011"/>
    <x v="0"/>
    <s v="FUR-TA-10000577"/>
    <x v="0"/>
    <x v="7"/>
    <s v="Bretford CR4500 Series Slim Rectangular Table"/>
    <n v="1044.6300000000001"/>
    <n v="5"/>
    <n v="0.4"/>
    <n v="-295.9785"/>
  </r>
  <r>
    <x v="150"/>
    <s v="2020"/>
    <n v="2587"/>
    <x v="601"/>
    <s v="Standard Class"/>
    <s v="RA-19285"/>
    <x v="0"/>
    <s v="United States"/>
    <x v="25"/>
    <x v="17"/>
    <n v="10024"/>
    <x v="0"/>
    <s v="OFF-ST-10001476"/>
    <x v="1"/>
    <x v="2"/>
    <s v="Steel Personal Filing/Posting Tote"/>
    <n v="248.57"/>
    <n v="7"/>
    <n v="0"/>
    <n v="67.113900000000001"/>
  </r>
  <r>
    <x v="150"/>
    <s v="2020"/>
    <n v="2588"/>
    <x v="601"/>
    <s v="Standard Class"/>
    <s v="RA-19285"/>
    <x v="0"/>
    <s v="United States"/>
    <x v="25"/>
    <x v="17"/>
    <n v="10024"/>
    <x v="0"/>
    <s v="FUR-FU-10002045"/>
    <x v="0"/>
    <x v="0"/>
    <s v="Executive Impressions 14&quot;"/>
    <n v="22.23"/>
    <n v="1"/>
    <n v="0"/>
    <n v="9.7812000000000001"/>
  </r>
  <r>
    <x v="150"/>
    <s v="2020"/>
    <n v="5157"/>
    <x v="602"/>
    <s v="Second Class"/>
    <s v="GH-14410"/>
    <x v="1"/>
    <s v="United States"/>
    <x v="27"/>
    <x v="19"/>
    <n v="60653"/>
    <x v="2"/>
    <s v="TEC-PH-10002584"/>
    <x v="2"/>
    <x v="14"/>
    <s v="Samsung Galaxy S4"/>
    <n v="1001.5839999999999"/>
    <n v="2"/>
    <n v="0.2"/>
    <n v="125.19799999999999"/>
  </r>
  <r>
    <x v="150"/>
    <s v="2020"/>
    <n v="5158"/>
    <x v="602"/>
    <s v="Second Class"/>
    <s v="GH-14410"/>
    <x v="1"/>
    <s v="United States"/>
    <x v="27"/>
    <x v="19"/>
    <n v="60653"/>
    <x v="2"/>
    <s v="FUR-CH-10000229"/>
    <x v="0"/>
    <x v="3"/>
    <s v="Global Enterprise Series Seating High-Back Swivel/Tilt Chairs"/>
    <n v="569.05799999999999"/>
    <n v="3"/>
    <n v="0.3"/>
    <n v="-178.8468"/>
  </r>
  <r>
    <x v="150"/>
    <s v="2020"/>
    <n v="5159"/>
    <x v="602"/>
    <s v="Second Class"/>
    <s v="GH-14410"/>
    <x v="1"/>
    <s v="United States"/>
    <x v="27"/>
    <x v="19"/>
    <n v="60653"/>
    <x v="2"/>
    <s v="FUR-FU-10003799"/>
    <x v="0"/>
    <x v="0"/>
    <s v="Seth Thomas 13 1/2&quot; Wall Clock"/>
    <n v="14.224"/>
    <n v="2"/>
    <n v="0.6"/>
    <n v="-10.3124"/>
  </r>
  <r>
    <x v="150"/>
    <s v="2020"/>
    <n v="5618"/>
    <x v="603"/>
    <s v="Standard Class"/>
    <s v="DV-13045"/>
    <x v="2"/>
    <s v="United States"/>
    <x v="155"/>
    <x v="13"/>
    <n v="38109"/>
    <x v="3"/>
    <s v="FUR-FU-10001591"/>
    <x v="0"/>
    <x v="0"/>
    <s v="Advantus Panel Wall Certificate Holder - 8.5x11"/>
    <n v="19.52"/>
    <n v="2"/>
    <n v="0.2"/>
    <n v="5.3680000000000003"/>
  </r>
  <r>
    <x v="150"/>
    <s v="2020"/>
    <n v="8039"/>
    <x v="604"/>
    <s v="Second Class"/>
    <s v="JC-15775"/>
    <x v="0"/>
    <s v="United States"/>
    <x v="1"/>
    <x v="1"/>
    <n v="90032"/>
    <x v="1"/>
    <s v="FUR-BO-10003966"/>
    <x v="0"/>
    <x v="13"/>
    <s v="Sauder Facets Collection Library, Sky Alder Finish"/>
    <n v="435.99900000000002"/>
    <n v="3"/>
    <n v="0.15"/>
    <n v="5.1294000000000004"/>
  </r>
  <r>
    <x v="150"/>
    <s v="2020"/>
    <n v="8118"/>
    <x v="605"/>
    <s v="Standard Class"/>
    <s v="TT-21220"/>
    <x v="0"/>
    <s v="United States"/>
    <x v="1"/>
    <x v="1"/>
    <n v="90045"/>
    <x v="1"/>
    <s v="OFF-PA-10000675"/>
    <x v="1"/>
    <x v="9"/>
    <s v="Xerox 1919"/>
    <n v="204.95"/>
    <n v="5"/>
    <n v="0"/>
    <n v="100.4255"/>
  </r>
  <r>
    <x v="150"/>
    <s v="2020"/>
    <n v="8275"/>
    <x v="606"/>
    <s v="Standard Class"/>
    <s v="ND-18460"/>
    <x v="2"/>
    <s v="United States"/>
    <x v="146"/>
    <x v="17"/>
    <n v="10550"/>
    <x v="0"/>
    <s v="OFF-ST-10002615"/>
    <x v="1"/>
    <x v="2"/>
    <s v="Dual Level, Single-Width Filing Carts"/>
    <n v="1085.42"/>
    <n v="7"/>
    <n v="0"/>
    <n v="282.20920000000001"/>
  </r>
  <r>
    <x v="151"/>
    <s v="2020"/>
    <n v="3396"/>
    <x v="607"/>
    <s v="Standard Class"/>
    <s v="KF-16285"/>
    <x v="1"/>
    <s v="United States"/>
    <x v="163"/>
    <x v="14"/>
    <n v="46203"/>
    <x v="2"/>
    <s v="OFF-ST-10001128"/>
    <x v="1"/>
    <x v="2"/>
    <s v="Carina Mini System Audio Rack, Model AR050B"/>
    <n v="443.92"/>
    <n v="4"/>
    <n v="0"/>
    <n v="13.317600000000001"/>
  </r>
  <r>
    <x v="151"/>
    <s v="2020"/>
    <n v="3397"/>
    <x v="607"/>
    <s v="Standard Class"/>
    <s v="KF-16285"/>
    <x v="1"/>
    <s v="United States"/>
    <x v="163"/>
    <x v="14"/>
    <n v="46203"/>
    <x v="2"/>
    <s v="OFF-BI-10003656"/>
    <x v="1"/>
    <x v="1"/>
    <s v="Fellowes PB200 Plastic Comb Binding Machine"/>
    <n v="169.99"/>
    <n v="1"/>
    <n v="0"/>
    <n v="78.195400000000006"/>
  </r>
  <r>
    <x v="151"/>
    <s v="2020"/>
    <n v="3398"/>
    <x v="607"/>
    <s v="Standard Class"/>
    <s v="KF-16285"/>
    <x v="1"/>
    <s v="United States"/>
    <x v="163"/>
    <x v="14"/>
    <n v="46203"/>
    <x v="2"/>
    <s v="OFF-PA-10003441"/>
    <x v="1"/>
    <x v="9"/>
    <s v="Xerox 226"/>
    <n v="25.92"/>
    <n v="4"/>
    <n v="0"/>
    <n v="12.441599999999999"/>
  </r>
  <r>
    <x v="152"/>
    <s v="2020"/>
    <n v="7696"/>
    <x v="608"/>
    <s v="First Class"/>
    <s v="AH-10120"/>
    <x v="1"/>
    <s v="United States"/>
    <x v="34"/>
    <x v="3"/>
    <n v="77036"/>
    <x v="2"/>
    <s v="OFF-PA-10000357"/>
    <x v="1"/>
    <x v="9"/>
    <s v="White Dual Perf Computer Printout Paper, 2700 Sheets, 1 Part, Heavyweight, 20 lbs., 14 7/8 x 11"/>
    <n v="163.96"/>
    <n v="5"/>
    <n v="0.2"/>
    <n v="59.435499999999998"/>
  </r>
  <r>
    <x v="152"/>
    <s v="2020"/>
    <n v="7697"/>
    <x v="608"/>
    <s v="First Class"/>
    <s v="AH-10120"/>
    <x v="1"/>
    <s v="United States"/>
    <x v="34"/>
    <x v="3"/>
    <n v="77036"/>
    <x v="2"/>
    <s v="OFF-BI-10001787"/>
    <x v="1"/>
    <x v="1"/>
    <s v="Wilson Jones Four-Pocket Poly Binders"/>
    <n v="5.2320000000000002"/>
    <n v="4"/>
    <n v="0.8"/>
    <n v="-8.1096000000000004"/>
  </r>
  <r>
    <x v="153"/>
    <s v="2020"/>
    <n v="1304"/>
    <x v="609"/>
    <s v="Standard Class"/>
    <s v="CS-12460"/>
    <x v="0"/>
    <s v="United States"/>
    <x v="35"/>
    <x v="22"/>
    <n v="31907"/>
    <x v="3"/>
    <s v="FUR-FU-10002554"/>
    <x v="0"/>
    <x v="0"/>
    <s v="Westinghouse Floor Lamp with Metal Mesh Shade, Black"/>
    <n v="23.99"/>
    <n v="1"/>
    <n v="0"/>
    <n v="5.5176999999999996"/>
  </r>
  <r>
    <x v="153"/>
    <s v="2020"/>
    <n v="1305"/>
    <x v="609"/>
    <s v="Standard Class"/>
    <s v="CS-12460"/>
    <x v="0"/>
    <s v="United States"/>
    <x v="35"/>
    <x v="22"/>
    <n v="31907"/>
    <x v="3"/>
    <s v="TEC-PH-10001557"/>
    <x v="2"/>
    <x v="14"/>
    <s v="Pyle PMP37LED"/>
    <n v="287.97000000000003"/>
    <n v="3"/>
    <n v="0"/>
    <n v="77.751900000000006"/>
  </r>
  <r>
    <x v="153"/>
    <s v="2020"/>
    <n v="1394"/>
    <x v="610"/>
    <s v="First Class"/>
    <s v="YS-21880"/>
    <x v="2"/>
    <s v="United States"/>
    <x v="24"/>
    <x v="4"/>
    <n v="27217"/>
    <x v="3"/>
    <s v="OFF-AR-10003514"/>
    <x v="1"/>
    <x v="4"/>
    <s v="4009 Highlighters by Sanford"/>
    <n v="9.5519999999999996"/>
    <n v="3"/>
    <n v="0.2"/>
    <n v="1.5522"/>
  </r>
  <r>
    <x v="153"/>
    <s v="2020"/>
    <n v="1673"/>
    <x v="611"/>
    <s v="Standard Class"/>
    <s v="RD-19585"/>
    <x v="0"/>
    <s v="United States"/>
    <x v="148"/>
    <x v="3"/>
    <n v="75023"/>
    <x v="2"/>
    <s v="TEC-PH-10002726"/>
    <x v="2"/>
    <x v="14"/>
    <s v="netTALK DUO VoIP Telephone Service"/>
    <n v="167.96799999999999"/>
    <n v="4"/>
    <n v="0.2"/>
    <n v="62.988"/>
  </r>
  <r>
    <x v="153"/>
    <s v="2020"/>
    <n v="1912"/>
    <x v="612"/>
    <s v="Second Class"/>
    <s v="FH-14275"/>
    <x v="2"/>
    <s v="United States"/>
    <x v="34"/>
    <x v="3"/>
    <n v="77041"/>
    <x v="2"/>
    <s v="OFF-PA-10001878"/>
    <x v="1"/>
    <x v="9"/>
    <s v="Xerox 1891"/>
    <n v="273.89600000000002"/>
    <n v="7"/>
    <n v="0.2"/>
    <n v="92.439899999999994"/>
  </r>
  <r>
    <x v="153"/>
    <s v="2020"/>
    <n v="1913"/>
    <x v="612"/>
    <s v="Second Class"/>
    <s v="FH-14275"/>
    <x v="2"/>
    <s v="United States"/>
    <x v="34"/>
    <x v="3"/>
    <n v="77041"/>
    <x v="2"/>
    <s v="TEC-MA-10003674"/>
    <x v="2"/>
    <x v="6"/>
    <s v="Hewlett-Packard Deskjet 5550 Printer"/>
    <n v="597.13199999999995"/>
    <n v="3"/>
    <n v="0.4"/>
    <n v="49.761000000000003"/>
  </r>
  <r>
    <x v="153"/>
    <s v="2020"/>
    <n v="2437"/>
    <x v="613"/>
    <s v="Standard Class"/>
    <s v="CA-12265"/>
    <x v="0"/>
    <s v="United States"/>
    <x v="200"/>
    <x v="35"/>
    <n v="87401"/>
    <x v="1"/>
    <s v="FUR-FU-10003708"/>
    <x v="0"/>
    <x v="0"/>
    <s v="Tenex Traditional Chairmats for Medium Pile Carpet, Standard Lip, 36&quot; x 48&quot;"/>
    <n v="545.85"/>
    <n v="9"/>
    <n v="0"/>
    <n v="114.6285"/>
  </r>
  <r>
    <x v="153"/>
    <s v="2020"/>
    <n v="3428"/>
    <x v="614"/>
    <s v="Second Class"/>
    <s v="SZ-20035"/>
    <x v="1"/>
    <s v="United States"/>
    <x v="83"/>
    <x v="0"/>
    <n v="43130"/>
    <x v="0"/>
    <s v="OFF-PA-10000174"/>
    <x v="1"/>
    <x v="9"/>
    <s v="Message Book, Wirebound, Four 5 1/2&quot; X 4&quot; Forms/Pg., 200 Dupl. Sets/Book"/>
    <n v="32.896000000000001"/>
    <n v="4"/>
    <n v="0.2"/>
    <n v="11.102399999999999"/>
  </r>
  <r>
    <x v="153"/>
    <s v="2020"/>
    <n v="3429"/>
    <x v="614"/>
    <s v="Second Class"/>
    <s v="SZ-20035"/>
    <x v="1"/>
    <s v="United States"/>
    <x v="83"/>
    <x v="0"/>
    <n v="43130"/>
    <x v="0"/>
    <s v="FUR-TA-10002041"/>
    <x v="0"/>
    <x v="7"/>
    <s v="Bevis Round Conference Table Top, X-Base"/>
    <n v="215.148"/>
    <n v="2"/>
    <n v="0.4"/>
    <n v="-103.98820000000001"/>
  </r>
  <r>
    <x v="153"/>
    <s v="2020"/>
    <n v="3430"/>
    <x v="614"/>
    <s v="Second Class"/>
    <s v="SZ-20035"/>
    <x v="1"/>
    <s v="United States"/>
    <x v="83"/>
    <x v="0"/>
    <n v="43130"/>
    <x v="0"/>
    <s v="OFF-PA-10002246"/>
    <x v="1"/>
    <x v="9"/>
    <s v="Wirebound Four 2-3/4 x 5 Forms per Page, 400 Sets per Book"/>
    <n v="30.96"/>
    <n v="6"/>
    <n v="0.2"/>
    <n v="11.223000000000001"/>
  </r>
  <r>
    <x v="153"/>
    <s v="2020"/>
    <n v="3569"/>
    <x v="615"/>
    <s v="Same Day"/>
    <s v="JK-15640"/>
    <x v="1"/>
    <s v="United States"/>
    <x v="12"/>
    <x v="8"/>
    <n v="98105"/>
    <x v="1"/>
    <s v="TEC-AC-10003628"/>
    <x v="2"/>
    <x v="8"/>
    <s v="Logitech 910-002974 M325 Wireless Mouse for Web Scrolling"/>
    <n v="59.98"/>
    <n v="2"/>
    <n v="0"/>
    <n v="26.391200000000001"/>
  </r>
  <r>
    <x v="153"/>
    <s v="2020"/>
    <n v="3570"/>
    <x v="615"/>
    <s v="Same Day"/>
    <s v="JK-15640"/>
    <x v="1"/>
    <s v="United States"/>
    <x v="12"/>
    <x v="8"/>
    <n v="98105"/>
    <x v="1"/>
    <s v="TEC-MA-10001148"/>
    <x v="2"/>
    <x v="6"/>
    <s v="Okidata MB491 Multifunction Printer"/>
    <n v="2395.1999999999998"/>
    <n v="6"/>
    <n v="0.2"/>
    <n v="209.58"/>
  </r>
  <r>
    <x v="153"/>
    <s v="2020"/>
    <n v="3571"/>
    <x v="615"/>
    <s v="Same Day"/>
    <s v="JK-15640"/>
    <x v="1"/>
    <s v="United States"/>
    <x v="12"/>
    <x v="8"/>
    <n v="98105"/>
    <x v="1"/>
    <s v="TEC-AC-10002049"/>
    <x v="2"/>
    <x v="8"/>
    <s v="Plantronics Savi W720 Multi-Device Wireless Headset System"/>
    <n v="1687.8"/>
    <n v="4"/>
    <n v="0"/>
    <n v="742.63199999999995"/>
  </r>
  <r>
    <x v="153"/>
    <s v="2020"/>
    <n v="3572"/>
    <x v="615"/>
    <s v="Same Day"/>
    <s v="JK-15640"/>
    <x v="1"/>
    <s v="United States"/>
    <x v="12"/>
    <x v="8"/>
    <n v="98105"/>
    <x v="1"/>
    <s v="TEC-PH-10000702"/>
    <x v="2"/>
    <x v="14"/>
    <s v="Square Credit Card Reader, 4 1/2&quot; x 4 1/2&quot; x 1&quot;, White"/>
    <n v="7.992"/>
    <n v="1"/>
    <n v="0.2"/>
    <n v="2.6972999999999998"/>
  </r>
  <r>
    <x v="153"/>
    <s v="2020"/>
    <n v="3663"/>
    <x v="616"/>
    <s v="Standard Class"/>
    <s v="FM-14290"/>
    <x v="1"/>
    <s v="United States"/>
    <x v="20"/>
    <x v="15"/>
    <n v="2169"/>
    <x v="0"/>
    <s v="TEC-AC-10003590"/>
    <x v="2"/>
    <x v="8"/>
    <s v="TRENDnet 56K USB 2.0 Phone, Internet and Fax Modem"/>
    <n v="258.89999999999998"/>
    <n v="10"/>
    <n v="0"/>
    <n v="93.203999999999994"/>
  </r>
  <r>
    <x v="153"/>
    <s v="2020"/>
    <n v="3664"/>
    <x v="616"/>
    <s v="Standard Class"/>
    <s v="FM-14290"/>
    <x v="1"/>
    <s v="United States"/>
    <x v="20"/>
    <x v="15"/>
    <n v="2169"/>
    <x v="0"/>
    <s v="OFF-PA-10001970"/>
    <x v="1"/>
    <x v="9"/>
    <s v="Xerox 1881"/>
    <n v="24.56"/>
    <n v="2"/>
    <n v="0"/>
    <n v="11.543200000000001"/>
  </r>
  <r>
    <x v="153"/>
    <s v="2020"/>
    <n v="4296"/>
    <x v="617"/>
    <s v="Standard Class"/>
    <s v="MB-17305"/>
    <x v="0"/>
    <s v="United States"/>
    <x v="201"/>
    <x v="1"/>
    <n v="95610"/>
    <x v="1"/>
    <s v="FUR-FU-10001215"/>
    <x v="0"/>
    <x v="0"/>
    <s v="Howard Miller 11-1/2&quot; Diameter Brentwood Wall Clock"/>
    <n v="129.38999999999999"/>
    <n v="3"/>
    <n v="0"/>
    <n v="54.343800000000002"/>
  </r>
  <r>
    <x v="153"/>
    <s v="2020"/>
    <n v="6153"/>
    <x v="618"/>
    <s v="Standard Class"/>
    <s v="RD-19585"/>
    <x v="0"/>
    <s v="United States"/>
    <x v="1"/>
    <x v="1"/>
    <n v="90004"/>
    <x v="1"/>
    <s v="OFF-ST-10002485"/>
    <x v="1"/>
    <x v="2"/>
    <s v="Rogers Deluxe File Chest"/>
    <n v="87.92"/>
    <n v="4"/>
    <n v="0"/>
    <n v="0.87919999999999998"/>
  </r>
  <r>
    <x v="153"/>
    <s v="2020"/>
    <n v="7870"/>
    <x v="619"/>
    <s v="Standard Class"/>
    <s v="MO-17950"/>
    <x v="0"/>
    <s v="United States"/>
    <x v="4"/>
    <x v="4"/>
    <n v="28540"/>
    <x v="3"/>
    <s v="TEC-AC-10002167"/>
    <x v="2"/>
    <x v="8"/>
    <s v="Imation 8gb Micro Traveldrive Usb 2.0 Flash Drive"/>
    <n v="24"/>
    <n v="2"/>
    <n v="0.2"/>
    <n v="-2.7"/>
  </r>
  <r>
    <x v="153"/>
    <s v="2020"/>
    <n v="8577"/>
    <x v="620"/>
    <s v="First Class"/>
    <s v="TS-21505"/>
    <x v="0"/>
    <s v="United States"/>
    <x v="114"/>
    <x v="42"/>
    <n v="3301"/>
    <x v="0"/>
    <s v="FUR-FU-10004188"/>
    <x v="0"/>
    <x v="0"/>
    <s v="Luxo Professional Combination Clamp-On Lamps"/>
    <n v="102.3"/>
    <n v="1"/>
    <n v="0"/>
    <n v="26.597999999999999"/>
  </r>
  <r>
    <x v="154"/>
    <s v="2020"/>
    <n v="4230"/>
    <x v="621"/>
    <s v="Standard Class"/>
    <s v="LS-16945"/>
    <x v="2"/>
    <s v="United States"/>
    <x v="15"/>
    <x v="3"/>
    <n v="75220"/>
    <x v="2"/>
    <s v="FUR-FU-10003601"/>
    <x v="0"/>
    <x v="0"/>
    <s v="Deflect-o RollaMat Studded, Beveled Mat for Medium Pile Carpeting"/>
    <n v="332.02800000000002"/>
    <n v="9"/>
    <n v="0.6"/>
    <n v="-348.62939999999998"/>
  </r>
  <r>
    <x v="154"/>
    <s v="2020"/>
    <n v="4231"/>
    <x v="621"/>
    <s v="Standard Class"/>
    <s v="LS-16945"/>
    <x v="2"/>
    <s v="United States"/>
    <x v="15"/>
    <x v="3"/>
    <n v="75220"/>
    <x v="2"/>
    <s v="OFF-BI-10003429"/>
    <x v="1"/>
    <x v="1"/>
    <s v="Cardinal HOLDit! Binder Insert Strips,Extra Strips"/>
    <n v="11.394"/>
    <n v="9"/>
    <n v="0.8"/>
    <n v="-17.660699999999999"/>
  </r>
  <r>
    <x v="154"/>
    <s v="2020"/>
    <n v="4232"/>
    <x v="621"/>
    <s v="Standard Class"/>
    <s v="LS-16945"/>
    <x v="2"/>
    <s v="United States"/>
    <x v="15"/>
    <x v="3"/>
    <n v="75220"/>
    <x v="2"/>
    <s v="OFF-PA-10000232"/>
    <x v="1"/>
    <x v="9"/>
    <s v="Xerox 1975"/>
    <n v="15.552"/>
    <n v="3"/>
    <n v="0.2"/>
    <n v="5.6375999999999999"/>
  </r>
  <r>
    <x v="154"/>
    <s v="2020"/>
    <n v="4233"/>
    <x v="621"/>
    <s v="Standard Class"/>
    <s v="LS-16945"/>
    <x v="2"/>
    <s v="United States"/>
    <x v="15"/>
    <x v="3"/>
    <n v="75220"/>
    <x v="2"/>
    <s v="OFF-PA-10002195"/>
    <x v="1"/>
    <x v="9"/>
    <s v="Xerox 1966"/>
    <n v="31.103999999999999"/>
    <n v="6"/>
    <n v="0.2"/>
    <n v="11.2752"/>
  </r>
  <r>
    <x v="154"/>
    <s v="2020"/>
    <n v="4234"/>
    <x v="621"/>
    <s v="Standard Class"/>
    <s v="LS-16945"/>
    <x v="2"/>
    <s v="United States"/>
    <x v="15"/>
    <x v="3"/>
    <n v="75220"/>
    <x v="2"/>
    <s v="OFF-BI-10004492"/>
    <x v="1"/>
    <x v="1"/>
    <s v="Tuf-Vin Binders"/>
    <n v="6.3159999999999998"/>
    <n v="1"/>
    <n v="0.8"/>
    <n v="-10.4214"/>
  </r>
  <r>
    <x v="154"/>
    <s v="2020"/>
    <n v="9569"/>
    <x v="622"/>
    <s v="First Class"/>
    <s v="DK-12835"/>
    <x v="2"/>
    <s v="United States"/>
    <x v="162"/>
    <x v="43"/>
    <n v="68025"/>
    <x v="2"/>
    <s v="TEC-PH-10002293"/>
    <x v="2"/>
    <x v="14"/>
    <s v="Anker 36W 4-Port USB Wall Charger Travel Power Adapter for iPhone 5s 5c 5"/>
    <n v="79.959999999999994"/>
    <n v="4"/>
    <n v="0"/>
    <n v="22.3888"/>
  </r>
  <r>
    <x v="155"/>
    <s v="2020"/>
    <n v="199"/>
    <x v="623"/>
    <s v="Standard Class"/>
    <s v="FH-14365"/>
    <x v="2"/>
    <s v="United States"/>
    <x v="13"/>
    <x v="9"/>
    <n v="19120"/>
    <x v="0"/>
    <s v="OFF-BI-10000343"/>
    <x v="1"/>
    <x v="1"/>
    <s v="Pressboard Covers with Storage Hooks, 9 1/2&quot; x 11&quot;, Light Blue"/>
    <n v="2.9460000000000002"/>
    <n v="2"/>
    <n v="0.7"/>
    <n v="-2.2585999999999999"/>
  </r>
  <r>
    <x v="155"/>
    <s v="2020"/>
    <n v="200"/>
    <x v="623"/>
    <s v="Standard Class"/>
    <s v="FH-14365"/>
    <x v="2"/>
    <s v="United States"/>
    <x v="13"/>
    <x v="9"/>
    <n v="19120"/>
    <x v="0"/>
    <s v="OFF-PA-10002749"/>
    <x v="1"/>
    <x v="9"/>
    <s v="Wirebound Message Books, 5-1/2 x 4 Forms, 2 or 4 Forms per Page"/>
    <n v="16.056000000000001"/>
    <n v="3"/>
    <n v="0.2"/>
    <n v="5.8202999999999996"/>
  </r>
  <r>
    <x v="155"/>
    <s v="2020"/>
    <n v="6031"/>
    <x v="624"/>
    <s v="Same Day"/>
    <s v="AH-10585"/>
    <x v="0"/>
    <s v="United States"/>
    <x v="41"/>
    <x v="7"/>
    <n v="33142"/>
    <x v="3"/>
    <s v="FUR-CH-10000155"/>
    <x v="0"/>
    <x v="3"/>
    <s v="Global Comet Stacking Armless Chair"/>
    <n v="239.24"/>
    <n v="1"/>
    <n v="0.2"/>
    <n v="23.923999999999999"/>
  </r>
  <r>
    <x v="155"/>
    <s v="2020"/>
    <n v="6743"/>
    <x v="625"/>
    <s v="Standard Class"/>
    <s v="PO-18850"/>
    <x v="0"/>
    <s v="United States"/>
    <x v="1"/>
    <x v="1"/>
    <n v="90008"/>
    <x v="1"/>
    <s v="FUR-CH-10001146"/>
    <x v="0"/>
    <x v="3"/>
    <s v="Global Task Chair, Black"/>
    <n v="122.136"/>
    <n v="3"/>
    <n v="0.2"/>
    <n v="-13.7403"/>
  </r>
  <r>
    <x v="156"/>
    <s v="2020"/>
    <n v="1263"/>
    <x v="626"/>
    <s v="Second Class"/>
    <s v="CS-12355"/>
    <x v="0"/>
    <s v="United States"/>
    <x v="11"/>
    <x v="17"/>
    <n v="11561"/>
    <x v="0"/>
    <s v="OFF-BI-10001634"/>
    <x v="1"/>
    <x v="1"/>
    <s v="Wilson Jones Active Use Binders"/>
    <n v="17.472000000000001"/>
    <n v="3"/>
    <n v="0.2"/>
    <n v="6.3335999999999997"/>
  </r>
  <r>
    <x v="156"/>
    <s v="2020"/>
    <n v="2371"/>
    <x v="627"/>
    <s v="Second Class"/>
    <s v="MP-17965"/>
    <x v="2"/>
    <s v="United States"/>
    <x v="202"/>
    <x v="37"/>
    <n v="2886"/>
    <x v="0"/>
    <s v="TEC-AC-10004353"/>
    <x v="2"/>
    <x v="8"/>
    <s v="Hypercom P1300 Pinpad"/>
    <n v="252"/>
    <n v="4"/>
    <n v="0"/>
    <n v="93.24"/>
  </r>
  <r>
    <x v="156"/>
    <s v="2020"/>
    <n v="5930"/>
    <x v="628"/>
    <s v="First Class"/>
    <s v="RL-19615"/>
    <x v="0"/>
    <s v="United States"/>
    <x v="13"/>
    <x v="9"/>
    <n v="19120"/>
    <x v="0"/>
    <s v="FUR-BO-10001519"/>
    <x v="0"/>
    <x v="13"/>
    <s v="O'Sullivan 3-Shelf Heavy-Duty Bookcases"/>
    <n v="87.21"/>
    <n v="3"/>
    <n v="0.5"/>
    <n v="-45.349200000000003"/>
  </r>
  <r>
    <x v="156"/>
    <s v="2020"/>
    <n v="5931"/>
    <x v="628"/>
    <s v="First Class"/>
    <s v="RL-19615"/>
    <x v="0"/>
    <s v="United States"/>
    <x v="13"/>
    <x v="9"/>
    <n v="19120"/>
    <x v="0"/>
    <s v="OFF-PA-10004100"/>
    <x v="1"/>
    <x v="9"/>
    <s v="Xerox 216"/>
    <n v="15.552"/>
    <n v="3"/>
    <n v="0.2"/>
    <n v="5.4432"/>
  </r>
  <r>
    <x v="156"/>
    <s v="2020"/>
    <n v="5932"/>
    <x v="628"/>
    <s v="First Class"/>
    <s v="RL-19615"/>
    <x v="0"/>
    <s v="United States"/>
    <x v="13"/>
    <x v="9"/>
    <n v="19120"/>
    <x v="0"/>
    <s v="TEC-PH-10001363"/>
    <x v="2"/>
    <x v="14"/>
    <s v="Apple iPhone 5S"/>
    <n v="683.98800000000006"/>
    <n v="2"/>
    <n v="0.4"/>
    <n v="-113.998"/>
  </r>
  <r>
    <x v="156"/>
    <s v="2020"/>
    <n v="5933"/>
    <x v="628"/>
    <s v="First Class"/>
    <s v="RL-19615"/>
    <x v="0"/>
    <s v="United States"/>
    <x v="13"/>
    <x v="9"/>
    <n v="19120"/>
    <x v="0"/>
    <s v="OFF-ST-10004835"/>
    <x v="1"/>
    <x v="2"/>
    <s v="Plastic Stacking Crates &amp; Casters"/>
    <n v="13.391999999999999"/>
    <n v="3"/>
    <n v="0.2"/>
    <n v="1.0044"/>
  </r>
  <r>
    <x v="156"/>
    <s v="2020"/>
    <n v="5934"/>
    <x v="628"/>
    <s v="First Class"/>
    <s v="RL-19615"/>
    <x v="0"/>
    <s v="United States"/>
    <x v="13"/>
    <x v="9"/>
    <n v="19120"/>
    <x v="0"/>
    <s v="TEC-AC-10002018"/>
    <x v="2"/>
    <x v="8"/>
    <s v="AmazonBasics 3-Button USB Wired Mouse"/>
    <n v="16.776"/>
    <n v="3"/>
    <n v="0.2"/>
    <n v="4.8231000000000002"/>
  </r>
  <r>
    <x v="156"/>
    <s v="2020"/>
    <n v="5935"/>
    <x v="628"/>
    <s v="First Class"/>
    <s v="RL-19615"/>
    <x v="0"/>
    <s v="United States"/>
    <x v="13"/>
    <x v="9"/>
    <n v="19120"/>
    <x v="0"/>
    <s v="TEC-AC-10003033"/>
    <x v="2"/>
    <x v="8"/>
    <s v="Plantronics CS510 - Over-the-Head monaural Wireless Headset System"/>
    <n v="527.91999999999996"/>
    <n v="2"/>
    <n v="0.2"/>
    <n v="85.787000000000006"/>
  </r>
  <r>
    <x v="156"/>
    <s v="2020"/>
    <n v="8492"/>
    <x v="629"/>
    <s v="Standard Class"/>
    <s v="AT-10735"/>
    <x v="0"/>
    <s v="United States"/>
    <x v="1"/>
    <x v="1"/>
    <n v="90049"/>
    <x v="1"/>
    <s v="OFF-FA-10001135"/>
    <x v="1"/>
    <x v="11"/>
    <s v="Brites Rubber Bands, 1 1/2 oz. Box"/>
    <n v="5.94"/>
    <n v="3"/>
    <n v="0"/>
    <n v="0.1188"/>
  </r>
  <r>
    <x v="157"/>
    <s v="2020"/>
    <n v="347"/>
    <x v="630"/>
    <s v="Standard Class"/>
    <s v="TD-20995"/>
    <x v="0"/>
    <s v="United States"/>
    <x v="76"/>
    <x v="15"/>
    <n v="1852"/>
    <x v="0"/>
    <s v="OFF-AR-10004027"/>
    <x v="1"/>
    <x v="4"/>
    <s v="Binney &amp; Smith inkTank Erasable Desk Highlighter, Chisel Tip, Yellow, 12/Box"/>
    <n v="7.56"/>
    <n v="3"/>
    <n v="0"/>
    <n v="3.0996000000000001"/>
  </r>
  <r>
    <x v="157"/>
    <s v="2020"/>
    <n v="348"/>
    <x v="630"/>
    <s v="Standard Class"/>
    <s v="TD-20995"/>
    <x v="0"/>
    <s v="United States"/>
    <x v="76"/>
    <x v="15"/>
    <n v="1852"/>
    <x v="0"/>
    <s v="OFF-PA-10000249"/>
    <x v="1"/>
    <x v="9"/>
    <s v="Easy-staple paper"/>
    <n v="24.56"/>
    <n v="2"/>
    <n v="0"/>
    <n v="11.543200000000001"/>
  </r>
  <r>
    <x v="157"/>
    <s v="2020"/>
    <n v="349"/>
    <x v="630"/>
    <s v="Standard Class"/>
    <s v="TD-20995"/>
    <x v="0"/>
    <s v="United States"/>
    <x v="76"/>
    <x v="15"/>
    <n v="1852"/>
    <x v="0"/>
    <s v="OFF-AR-10001374"/>
    <x v="1"/>
    <x v="4"/>
    <s v="BIC Brite Liner Highlighters, Chisel Tip"/>
    <n v="12.96"/>
    <n v="2"/>
    <n v="0"/>
    <n v="4.1471999999999998"/>
  </r>
  <r>
    <x v="157"/>
    <s v="2020"/>
    <n v="1369"/>
    <x v="631"/>
    <s v="First Class"/>
    <s v="SZ-20035"/>
    <x v="1"/>
    <s v="United States"/>
    <x v="203"/>
    <x v="1"/>
    <n v="90660"/>
    <x v="1"/>
    <s v="FUR-FU-10001588"/>
    <x v="0"/>
    <x v="0"/>
    <s v="Deflect-o SuperTray Unbreakable Stackable Tray, Letter, Black"/>
    <n v="145.9"/>
    <n v="5"/>
    <n v="0"/>
    <n v="62.737000000000002"/>
  </r>
  <r>
    <x v="157"/>
    <s v="2020"/>
    <n v="1621"/>
    <x v="632"/>
    <s v="Standard Class"/>
    <s v="JC-15385"/>
    <x v="0"/>
    <s v="United States"/>
    <x v="36"/>
    <x v="8"/>
    <n v="98031"/>
    <x v="1"/>
    <s v="FUR-FU-10002937"/>
    <x v="0"/>
    <x v="0"/>
    <s v="GE 48&quot; Fluorescent Tube, Cool White Energy Saver, 34 Watts, 30/Box"/>
    <n v="198.46"/>
    <n v="2"/>
    <n v="0"/>
    <n v="99.23"/>
  </r>
  <r>
    <x v="157"/>
    <s v="2020"/>
    <n v="1622"/>
    <x v="632"/>
    <s v="Standard Class"/>
    <s v="JC-15385"/>
    <x v="0"/>
    <s v="United States"/>
    <x v="36"/>
    <x v="8"/>
    <n v="98031"/>
    <x v="1"/>
    <s v="OFF-LA-10003930"/>
    <x v="1"/>
    <x v="15"/>
    <s v="Dot Matrix Printer Tape Reel Labels, White, 5000/Box"/>
    <n v="786.48"/>
    <n v="8"/>
    <n v="0"/>
    <n v="385.37520000000001"/>
  </r>
  <r>
    <x v="157"/>
    <s v="2020"/>
    <n v="1623"/>
    <x v="632"/>
    <s v="Standard Class"/>
    <s v="JC-15385"/>
    <x v="0"/>
    <s v="United States"/>
    <x v="36"/>
    <x v="8"/>
    <n v="98031"/>
    <x v="1"/>
    <s v="OFF-BI-10001107"/>
    <x v="1"/>
    <x v="1"/>
    <s v="GBC White Gloss Covers, Plain Front"/>
    <n v="23.167999999999999"/>
    <n v="2"/>
    <n v="0.2"/>
    <n v="7.8192000000000004"/>
  </r>
  <r>
    <x v="157"/>
    <s v="2020"/>
    <n v="1624"/>
    <x v="632"/>
    <s v="Standard Class"/>
    <s v="JC-15385"/>
    <x v="0"/>
    <s v="United States"/>
    <x v="36"/>
    <x v="8"/>
    <n v="98031"/>
    <x v="1"/>
    <s v="TEC-AC-10003063"/>
    <x v="2"/>
    <x v="8"/>
    <s v="Micro Innovations USB RF Wireless Keyboard with Mouse"/>
    <n v="50"/>
    <n v="2"/>
    <n v="0"/>
    <n v="10.5"/>
  </r>
  <r>
    <x v="157"/>
    <s v="2020"/>
    <n v="3216"/>
    <x v="633"/>
    <s v="First Class"/>
    <s v="VG-21790"/>
    <x v="0"/>
    <s v="United States"/>
    <x v="204"/>
    <x v="1"/>
    <n v="94403"/>
    <x v="1"/>
    <s v="OFF-LA-10002762"/>
    <x v="1"/>
    <x v="15"/>
    <s v="Avery 485"/>
    <n v="75.180000000000007"/>
    <n v="6"/>
    <n v="0"/>
    <n v="35.334600000000002"/>
  </r>
  <r>
    <x v="157"/>
    <s v="2020"/>
    <n v="4536"/>
    <x v="634"/>
    <s v="Standard Class"/>
    <s v="VF-21715"/>
    <x v="1"/>
    <s v="United States"/>
    <x v="12"/>
    <x v="8"/>
    <n v="98115"/>
    <x v="1"/>
    <s v="FUR-FU-10003142"/>
    <x v="0"/>
    <x v="0"/>
    <s v="Master Big Foot Doorstop, Beige"/>
    <n v="15.84"/>
    <n v="3"/>
    <n v="0"/>
    <n v="4.9104000000000001"/>
  </r>
  <r>
    <x v="157"/>
    <s v="2020"/>
    <n v="4537"/>
    <x v="634"/>
    <s v="Standard Class"/>
    <s v="VF-21715"/>
    <x v="1"/>
    <s v="United States"/>
    <x v="12"/>
    <x v="8"/>
    <n v="98115"/>
    <x v="1"/>
    <s v="OFF-BI-10001543"/>
    <x v="1"/>
    <x v="1"/>
    <s v="GBC VeloBinder Manual Binding System"/>
    <n v="86.376000000000005"/>
    <n v="3"/>
    <n v="0.2"/>
    <n v="30.2316"/>
  </r>
  <r>
    <x v="157"/>
    <s v="2020"/>
    <n v="4538"/>
    <x v="634"/>
    <s v="Standard Class"/>
    <s v="VF-21715"/>
    <x v="1"/>
    <s v="United States"/>
    <x v="12"/>
    <x v="8"/>
    <n v="98115"/>
    <x v="1"/>
    <s v="OFF-AR-10003560"/>
    <x v="1"/>
    <x v="4"/>
    <s v="Zebra Zazzle Fluorescent Highlighters"/>
    <n v="18.239999999999998"/>
    <n v="3"/>
    <n v="0"/>
    <n v="6.2016"/>
  </r>
  <r>
    <x v="157"/>
    <s v="2020"/>
    <n v="4539"/>
    <x v="634"/>
    <s v="Standard Class"/>
    <s v="VF-21715"/>
    <x v="1"/>
    <s v="United States"/>
    <x v="12"/>
    <x v="8"/>
    <n v="98115"/>
    <x v="1"/>
    <s v="OFF-AR-10004757"/>
    <x v="1"/>
    <x v="4"/>
    <s v="Crayola Colored Pencils"/>
    <n v="13.12"/>
    <n v="4"/>
    <n v="0"/>
    <n v="4.3296000000000001"/>
  </r>
  <r>
    <x v="157"/>
    <s v="2020"/>
    <n v="8405"/>
    <x v="635"/>
    <s v="Standard Class"/>
    <s v="HE-14800"/>
    <x v="2"/>
    <s v="United States"/>
    <x v="66"/>
    <x v="31"/>
    <n v="19711"/>
    <x v="0"/>
    <s v="FUR-FU-10003247"/>
    <x v="0"/>
    <x v="0"/>
    <s v="36X48 HARDFLOOR CHAIRMAT"/>
    <n v="83.92"/>
    <n v="4"/>
    <n v="0"/>
    <n v="5.8743999999999996"/>
  </r>
  <r>
    <x v="157"/>
    <s v="2020"/>
    <n v="8406"/>
    <x v="635"/>
    <s v="Standard Class"/>
    <s v="HE-14800"/>
    <x v="2"/>
    <s v="United States"/>
    <x v="66"/>
    <x v="31"/>
    <n v="19711"/>
    <x v="0"/>
    <s v="TEC-AC-10002473"/>
    <x v="2"/>
    <x v="8"/>
    <s v="Maxell 4.7GB DVD-R"/>
    <n v="141.9"/>
    <n v="5"/>
    <n v="0"/>
    <n v="58.179000000000002"/>
  </r>
  <r>
    <x v="157"/>
    <s v="2020"/>
    <n v="8407"/>
    <x v="635"/>
    <s v="Standard Class"/>
    <s v="HE-14800"/>
    <x v="2"/>
    <s v="United States"/>
    <x v="66"/>
    <x v="31"/>
    <n v="19711"/>
    <x v="0"/>
    <s v="FUR-FU-10001057"/>
    <x v="0"/>
    <x v="0"/>
    <s v="Tensor Track Tree Floor Lamp"/>
    <n v="39.979999999999997"/>
    <n v="2"/>
    <n v="0"/>
    <n v="9.1953999999999994"/>
  </r>
  <r>
    <x v="157"/>
    <s v="2020"/>
    <n v="8408"/>
    <x v="635"/>
    <s v="Standard Class"/>
    <s v="HE-14800"/>
    <x v="2"/>
    <s v="United States"/>
    <x v="66"/>
    <x v="31"/>
    <n v="19711"/>
    <x v="0"/>
    <s v="OFF-AR-10001419"/>
    <x v="1"/>
    <x v="4"/>
    <s v="Newell 325"/>
    <n v="28.91"/>
    <n v="7"/>
    <n v="0"/>
    <n v="8.673"/>
  </r>
  <r>
    <x v="157"/>
    <s v="2020"/>
    <n v="8409"/>
    <x v="635"/>
    <s v="Standard Class"/>
    <s v="HE-14800"/>
    <x v="2"/>
    <s v="United States"/>
    <x v="66"/>
    <x v="31"/>
    <n v="19711"/>
    <x v="0"/>
    <s v="OFF-AR-10004010"/>
    <x v="1"/>
    <x v="4"/>
    <s v="Hunt Boston Vacuum Mount KS Pencil Sharpener"/>
    <n v="174.95"/>
    <n v="5"/>
    <n v="0"/>
    <n v="45.487000000000002"/>
  </r>
  <r>
    <x v="157"/>
    <s v="2020"/>
    <n v="9531"/>
    <x v="636"/>
    <s v="Standard Class"/>
    <s v="MR-17545"/>
    <x v="1"/>
    <s v="United States"/>
    <x v="12"/>
    <x v="8"/>
    <n v="98103"/>
    <x v="1"/>
    <s v="OFF-PA-10003127"/>
    <x v="1"/>
    <x v="9"/>
    <s v="Easy-staple paper"/>
    <n v="52.76"/>
    <n v="2"/>
    <n v="0"/>
    <n v="24.269600000000001"/>
  </r>
  <r>
    <x v="158"/>
    <s v="2020"/>
    <n v="977"/>
    <x v="637"/>
    <s v="Standard Class"/>
    <s v="TD-20995"/>
    <x v="0"/>
    <s v="United States"/>
    <x v="145"/>
    <x v="39"/>
    <n v="97206"/>
    <x v="1"/>
    <s v="OFF-BI-10002012"/>
    <x v="1"/>
    <x v="1"/>
    <s v="Wilson Jones Easy Flow II Sheet Lifters"/>
    <n v="1.08"/>
    <n v="2"/>
    <n v="0.7"/>
    <n v="-0.79200000000000004"/>
  </r>
  <r>
    <x v="158"/>
    <s v="2020"/>
    <n v="1044"/>
    <x v="638"/>
    <s v="First Class"/>
    <s v="NS-18640"/>
    <x v="2"/>
    <s v="United States"/>
    <x v="27"/>
    <x v="19"/>
    <n v="60610"/>
    <x v="2"/>
    <s v="OFF-AR-10001130"/>
    <x v="1"/>
    <x v="4"/>
    <s v="Quartet Alpha White Chalk, 12/Pack"/>
    <n v="8.84"/>
    <n v="5"/>
    <n v="0.2"/>
    <n v="2.9834999999999998"/>
  </r>
  <r>
    <x v="158"/>
    <s v="2020"/>
    <n v="1045"/>
    <x v="638"/>
    <s v="First Class"/>
    <s v="NS-18640"/>
    <x v="2"/>
    <s v="United States"/>
    <x v="27"/>
    <x v="19"/>
    <n v="60610"/>
    <x v="2"/>
    <s v="OFF-AP-10000055"/>
    <x v="1"/>
    <x v="5"/>
    <s v="Belkin F9S820V06 8 Outlet Surge"/>
    <n v="58.463999999999999"/>
    <n v="9"/>
    <n v="0.8"/>
    <n v="-146.16"/>
  </r>
  <r>
    <x v="158"/>
    <s v="2020"/>
    <n v="2233"/>
    <x v="639"/>
    <s v="Standard Class"/>
    <s v="JH-15820"/>
    <x v="0"/>
    <s v="United States"/>
    <x v="27"/>
    <x v="19"/>
    <n v="60610"/>
    <x v="2"/>
    <s v="OFF-ST-10003692"/>
    <x v="1"/>
    <x v="2"/>
    <s v="Recycled Steel Personal File for Hanging File Folders"/>
    <n v="228.92"/>
    <n v="5"/>
    <n v="0.2"/>
    <n v="14.307499999999999"/>
  </r>
  <r>
    <x v="158"/>
    <s v="2020"/>
    <n v="2574"/>
    <x v="640"/>
    <s v="Standard Class"/>
    <s v="SM-20320"/>
    <x v="1"/>
    <s v="United States"/>
    <x v="55"/>
    <x v="14"/>
    <n v="47905"/>
    <x v="2"/>
    <s v="FUR-FU-10000293"/>
    <x v="0"/>
    <x v="0"/>
    <s v="Eldon Antistatic Chair Mats for Low to Medium Pile Carpets"/>
    <n v="526.45000000000005"/>
    <n v="5"/>
    <n v="0"/>
    <n v="31.587"/>
  </r>
  <r>
    <x v="158"/>
    <s v="2020"/>
    <n v="6141"/>
    <x v="641"/>
    <s v="Standard Class"/>
    <s v="JF-15190"/>
    <x v="0"/>
    <s v="United States"/>
    <x v="128"/>
    <x v="18"/>
    <n v="6040"/>
    <x v="0"/>
    <s v="OFF-PA-10001497"/>
    <x v="1"/>
    <x v="9"/>
    <s v="Xerox 1914"/>
    <n v="274.8"/>
    <n v="5"/>
    <n v="0"/>
    <n v="134.65199999999999"/>
  </r>
  <r>
    <x v="158"/>
    <s v="2020"/>
    <n v="6142"/>
    <x v="641"/>
    <s v="Standard Class"/>
    <s v="JF-15190"/>
    <x v="0"/>
    <s v="United States"/>
    <x v="128"/>
    <x v="18"/>
    <n v="6040"/>
    <x v="0"/>
    <s v="OFF-ST-10002554"/>
    <x v="1"/>
    <x v="2"/>
    <s v="Tennsco Industrial Shelving"/>
    <n v="195.64"/>
    <n v="4"/>
    <n v="0"/>
    <n v="3.9127999999999998"/>
  </r>
  <r>
    <x v="158"/>
    <s v="2020"/>
    <n v="6143"/>
    <x v="641"/>
    <s v="Standard Class"/>
    <s v="JF-15190"/>
    <x v="0"/>
    <s v="United States"/>
    <x v="128"/>
    <x v="18"/>
    <n v="6040"/>
    <x v="0"/>
    <s v="TEC-PH-10001336"/>
    <x v="2"/>
    <x v="14"/>
    <s v="Digium D40 VoIP phone"/>
    <n v="257.98"/>
    <n v="2"/>
    <n v="0"/>
    <n v="74.8142"/>
  </r>
  <r>
    <x v="158"/>
    <s v="2020"/>
    <n v="6144"/>
    <x v="641"/>
    <s v="Standard Class"/>
    <s v="JF-15190"/>
    <x v="0"/>
    <s v="United States"/>
    <x v="128"/>
    <x v="18"/>
    <n v="6040"/>
    <x v="0"/>
    <s v="OFF-AR-10002987"/>
    <x v="1"/>
    <x v="4"/>
    <s v="Prismacolor Color Pencil Set"/>
    <n v="119.04"/>
    <n v="6"/>
    <n v="0"/>
    <n v="48.806399999999996"/>
  </r>
  <r>
    <x v="159"/>
    <s v="2020"/>
    <n v="2927"/>
    <x v="642"/>
    <s v="Second Class"/>
    <s v="BP-11155"/>
    <x v="0"/>
    <s v="United States"/>
    <x v="35"/>
    <x v="22"/>
    <n v="31907"/>
    <x v="3"/>
    <s v="FUR-FU-10000771"/>
    <x v="0"/>
    <x v="0"/>
    <s v="Eldon 200 Class Desk Accessories, Smoke"/>
    <n v="18.84"/>
    <n v="3"/>
    <n v="0"/>
    <n v="7.9127999999999998"/>
  </r>
  <r>
    <x v="159"/>
    <s v="2020"/>
    <n v="3107"/>
    <x v="643"/>
    <s v="Standard Class"/>
    <s v="FG-14260"/>
    <x v="1"/>
    <s v="United States"/>
    <x v="17"/>
    <x v="19"/>
    <n v="60505"/>
    <x v="2"/>
    <s v="OFF-ST-10004340"/>
    <x v="1"/>
    <x v="2"/>
    <s v="Fellowes Mobile File Cart, Black"/>
    <n v="298.464"/>
    <n v="6"/>
    <n v="0.2"/>
    <n v="26.115600000000001"/>
  </r>
  <r>
    <x v="159"/>
    <s v="2020"/>
    <n v="8038"/>
    <x v="644"/>
    <s v="Standard Class"/>
    <s v="BF-11275"/>
    <x v="2"/>
    <s v="United States"/>
    <x v="35"/>
    <x v="22"/>
    <n v="31907"/>
    <x v="3"/>
    <s v="OFF-AP-10003278"/>
    <x v="1"/>
    <x v="5"/>
    <s v="Belkin 7-Outlet SurgeMaster Home Series"/>
    <n v="41.91"/>
    <n v="3"/>
    <n v="0"/>
    <n v="10.896599999999999"/>
  </r>
  <r>
    <x v="160"/>
    <s v="2020"/>
    <n v="1473"/>
    <x v="645"/>
    <s v="Standard Class"/>
    <s v="KN-16390"/>
    <x v="2"/>
    <s v="United States"/>
    <x v="1"/>
    <x v="1"/>
    <n v="90004"/>
    <x v="1"/>
    <s v="OFF-LA-10004272"/>
    <x v="1"/>
    <x v="15"/>
    <s v="Avery 482"/>
    <n v="8.67"/>
    <n v="3"/>
    <n v="0"/>
    <n v="4.0749000000000004"/>
  </r>
  <r>
    <x v="160"/>
    <s v="2020"/>
    <n v="2705"/>
    <x v="646"/>
    <s v="Second Class"/>
    <s v="JD-16015"/>
    <x v="0"/>
    <s v="United States"/>
    <x v="25"/>
    <x v="17"/>
    <n v="10009"/>
    <x v="0"/>
    <s v="TEC-AC-10002323"/>
    <x v="2"/>
    <x v="8"/>
    <s v="SanDisk Ultra 32 GB MicroSDHC Class 10 Memory Card"/>
    <n v="132.6"/>
    <n v="6"/>
    <n v="0"/>
    <n v="17.238"/>
  </r>
  <r>
    <x v="160"/>
    <s v="2020"/>
    <n v="6231"/>
    <x v="647"/>
    <s v="Standard Class"/>
    <s v="NW-18400"/>
    <x v="0"/>
    <s v="United States"/>
    <x v="205"/>
    <x v="24"/>
    <n v="50701"/>
    <x v="2"/>
    <s v="OFF-AR-10001166"/>
    <x v="1"/>
    <x v="4"/>
    <s v="Staples in misc. colors"/>
    <n v="30.32"/>
    <n v="4"/>
    <n v="0"/>
    <n v="11.8248"/>
  </r>
  <r>
    <x v="160"/>
    <s v="2020"/>
    <n v="8587"/>
    <x v="648"/>
    <s v="Standard Class"/>
    <s v="KB-16240"/>
    <x v="2"/>
    <s v="United States"/>
    <x v="1"/>
    <x v="1"/>
    <n v="90049"/>
    <x v="1"/>
    <s v="TEC-AC-10003832"/>
    <x v="2"/>
    <x v="8"/>
    <s v="Logitech P710e Mobile Speakerphone"/>
    <n v="1287.45"/>
    <n v="5"/>
    <n v="0"/>
    <n v="244.6155"/>
  </r>
  <r>
    <x v="160"/>
    <s v="2020"/>
    <n v="8588"/>
    <x v="648"/>
    <s v="Standard Class"/>
    <s v="KB-16240"/>
    <x v="2"/>
    <s v="United States"/>
    <x v="1"/>
    <x v="1"/>
    <n v="90049"/>
    <x v="1"/>
    <s v="OFF-AP-10003040"/>
    <x v="1"/>
    <x v="5"/>
    <s v="Fellowes 8 Outlet Superior Workstation Surge Protector w/o Phone/Fax/Modem Protection"/>
    <n v="168.1"/>
    <n v="5"/>
    <n v="0"/>
    <n v="43.706000000000003"/>
  </r>
  <r>
    <x v="160"/>
    <s v="2020"/>
    <n v="8714"/>
    <x v="649"/>
    <s v="Standard Class"/>
    <s v="TS-21430"/>
    <x v="2"/>
    <s v="United States"/>
    <x v="42"/>
    <x v="1"/>
    <n v="92105"/>
    <x v="1"/>
    <s v="TEC-PH-10000004"/>
    <x v="2"/>
    <x v="14"/>
    <s v="Belkin iPhone and iPad Lightning Cable"/>
    <n v="71.951999999999998"/>
    <n v="6"/>
    <n v="0.2"/>
    <n v="5.3963999999999999"/>
  </r>
  <r>
    <x v="160"/>
    <s v="2020"/>
    <n v="8715"/>
    <x v="649"/>
    <s v="Standard Class"/>
    <s v="TS-21430"/>
    <x v="2"/>
    <s v="United States"/>
    <x v="42"/>
    <x v="1"/>
    <n v="92105"/>
    <x v="1"/>
    <s v="OFF-BI-10003708"/>
    <x v="1"/>
    <x v="1"/>
    <s v="Acco Four Pocket Poly Ring Binder with Label Holder, Smoke, 1&quot;"/>
    <n v="29.8"/>
    <n v="5"/>
    <n v="0.2"/>
    <n v="9.3125"/>
  </r>
  <r>
    <x v="161"/>
    <s v="2020"/>
    <n v="9010"/>
    <x v="650"/>
    <s v="Standard Class"/>
    <s v="CS-11860"/>
    <x v="0"/>
    <s v="United States"/>
    <x v="53"/>
    <x v="0"/>
    <n v="45014"/>
    <x v="0"/>
    <s v="OFF-PA-10000791"/>
    <x v="1"/>
    <x v="9"/>
    <s v="Wirebound Message Books, Four 2 3/4 x 5 Forms per Page, 200 Sets per Book"/>
    <n v="3.8159999999999998"/>
    <n v="1"/>
    <n v="0.2"/>
    <n v="1.1924999999999999"/>
  </r>
  <r>
    <x v="162"/>
    <s v="2020"/>
    <n v="4804"/>
    <x v="651"/>
    <s v="Second Class"/>
    <s v="MH-17455"/>
    <x v="0"/>
    <s v="United States"/>
    <x v="13"/>
    <x v="9"/>
    <n v="19140"/>
    <x v="0"/>
    <s v="TEC-PH-10003885"/>
    <x v="2"/>
    <x v="14"/>
    <s v="Cisco SPA508G"/>
    <n v="39.594000000000001"/>
    <n v="1"/>
    <n v="0.4"/>
    <n v="-7.2588999999999997"/>
  </r>
  <r>
    <x v="162"/>
    <s v="2020"/>
    <n v="4805"/>
    <x v="651"/>
    <s v="Second Class"/>
    <s v="MH-17455"/>
    <x v="0"/>
    <s v="United States"/>
    <x v="13"/>
    <x v="9"/>
    <n v="19140"/>
    <x v="0"/>
    <s v="FUR-FU-10002501"/>
    <x v="0"/>
    <x v="0"/>
    <s v="Nu-Dell Executive Frame"/>
    <n v="91.007999999999996"/>
    <n v="9"/>
    <n v="0.2"/>
    <n v="19.339200000000002"/>
  </r>
  <r>
    <x v="162"/>
    <s v="2020"/>
    <n v="5976"/>
    <x v="652"/>
    <s v="Standard Class"/>
    <s v="RR-19525"/>
    <x v="2"/>
    <s v="United States"/>
    <x v="206"/>
    <x v="23"/>
    <n v="66212"/>
    <x v="2"/>
    <s v="OFF-ST-10001496"/>
    <x v="1"/>
    <x v="2"/>
    <s v="Standard Rollaway File with Lock"/>
    <n v="360.38"/>
    <n v="2"/>
    <n v="0"/>
    <n v="93.698800000000006"/>
  </r>
  <r>
    <x v="162"/>
    <s v="2020"/>
    <n v="5977"/>
    <x v="652"/>
    <s v="Standard Class"/>
    <s v="RR-19525"/>
    <x v="2"/>
    <s v="United States"/>
    <x v="206"/>
    <x v="23"/>
    <n v="66212"/>
    <x v="2"/>
    <s v="OFF-PA-10003673"/>
    <x v="1"/>
    <x v="9"/>
    <s v="Strathmore Photo Mount Cards"/>
    <n v="13.56"/>
    <n v="2"/>
    <n v="0"/>
    <n v="6.2375999999999996"/>
  </r>
  <r>
    <x v="163"/>
    <s v="2020"/>
    <n v="7496"/>
    <x v="653"/>
    <s v="Standard Class"/>
    <s v="TC-21295"/>
    <x v="0"/>
    <s v="United States"/>
    <x v="135"/>
    <x v="1"/>
    <n v="92683"/>
    <x v="1"/>
    <s v="OFF-BI-10004022"/>
    <x v="1"/>
    <x v="1"/>
    <s v="Acco Suede Grain Vinyl Round Ring Binder"/>
    <n v="4.4480000000000004"/>
    <n v="2"/>
    <n v="0.2"/>
    <n v="1.4456"/>
  </r>
  <r>
    <x v="163"/>
    <s v="2020"/>
    <n v="7497"/>
    <x v="653"/>
    <s v="Standard Class"/>
    <s v="TC-21295"/>
    <x v="0"/>
    <s v="United States"/>
    <x v="135"/>
    <x v="1"/>
    <n v="92683"/>
    <x v="1"/>
    <s v="FUR-FU-10003601"/>
    <x v="0"/>
    <x v="0"/>
    <s v="Deflect-o RollaMat Studded, Beveled Mat for Medium Pile Carpeting"/>
    <n v="276.69"/>
    <n v="3"/>
    <n v="0"/>
    <n v="49.804200000000002"/>
  </r>
  <r>
    <x v="163"/>
    <s v="2020"/>
    <n v="7498"/>
    <x v="653"/>
    <s v="Standard Class"/>
    <s v="TC-21295"/>
    <x v="0"/>
    <s v="United States"/>
    <x v="135"/>
    <x v="1"/>
    <n v="92683"/>
    <x v="1"/>
    <s v="OFF-FA-10000490"/>
    <x v="1"/>
    <x v="11"/>
    <s v="OIC Binder Clips, Mini, 1/4&quot; Capacity, Black"/>
    <n v="4.96"/>
    <n v="4"/>
    <n v="0"/>
    <n v="2.3311999999999999"/>
  </r>
  <r>
    <x v="163"/>
    <s v="2020"/>
    <n v="7499"/>
    <x v="653"/>
    <s v="Standard Class"/>
    <s v="TC-21295"/>
    <x v="0"/>
    <s v="United States"/>
    <x v="135"/>
    <x v="1"/>
    <n v="92683"/>
    <x v="1"/>
    <s v="OFF-AR-10004042"/>
    <x v="1"/>
    <x v="4"/>
    <s v="BOSTON Model 1800 Electric Pencil Sharpeners, Putty/Woodgrain"/>
    <n v="71.92"/>
    <n v="4"/>
    <n v="0"/>
    <n v="20.8568"/>
  </r>
  <r>
    <x v="163"/>
    <s v="2020"/>
    <n v="7500"/>
    <x v="653"/>
    <s v="Standard Class"/>
    <s v="TC-21295"/>
    <x v="0"/>
    <s v="United States"/>
    <x v="135"/>
    <x v="1"/>
    <n v="92683"/>
    <x v="1"/>
    <s v="FUR-FU-10002960"/>
    <x v="0"/>
    <x v="0"/>
    <s v="Eldon 200 Class Desk Accessories, Burgundy"/>
    <n v="18.84"/>
    <n v="3"/>
    <n v="0"/>
    <n v="7.9127999999999998"/>
  </r>
  <r>
    <x v="163"/>
    <s v="2020"/>
    <n v="7501"/>
    <x v="653"/>
    <s v="Standard Class"/>
    <s v="TC-21295"/>
    <x v="0"/>
    <s v="United States"/>
    <x v="135"/>
    <x v="1"/>
    <n v="92683"/>
    <x v="1"/>
    <s v="TEC-AC-10000991"/>
    <x v="2"/>
    <x v="8"/>
    <s v="Sony Micro Vault Click 8 GB USB 2.0 Flash Drive"/>
    <n v="140.97"/>
    <n v="3"/>
    <n v="0"/>
    <n v="19.735800000000001"/>
  </r>
  <r>
    <x v="163"/>
    <s v="2020"/>
    <n v="7502"/>
    <x v="653"/>
    <s v="Standard Class"/>
    <s v="TC-21295"/>
    <x v="0"/>
    <s v="United States"/>
    <x v="135"/>
    <x v="1"/>
    <n v="92683"/>
    <x v="1"/>
    <s v="TEC-PH-10004977"/>
    <x v="2"/>
    <x v="14"/>
    <s v="GE 30524EE4"/>
    <n v="470.37599999999998"/>
    <n v="3"/>
    <n v="0.2"/>
    <n v="52.917299999999997"/>
  </r>
  <r>
    <x v="163"/>
    <s v="2020"/>
    <n v="7509"/>
    <x v="654"/>
    <s v="Standard Class"/>
    <s v="JL-15835"/>
    <x v="0"/>
    <s v="United States"/>
    <x v="35"/>
    <x v="0"/>
    <n v="43229"/>
    <x v="0"/>
    <s v="OFF-PA-10000605"/>
    <x v="1"/>
    <x v="9"/>
    <s v="Xerox 1950"/>
    <n v="9.2479999999999993"/>
    <n v="2"/>
    <n v="0.2"/>
    <n v="3.3523999999999998"/>
  </r>
  <r>
    <x v="163"/>
    <s v="2020"/>
    <n v="7510"/>
    <x v="654"/>
    <s v="Standard Class"/>
    <s v="JL-15835"/>
    <x v="0"/>
    <s v="United States"/>
    <x v="35"/>
    <x v="0"/>
    <n v="43229"/>
    <x v="0"/>
    <s v="TEC-PH-10000560"/>
    <x v="2"/>
    <x v="14"/>
    <s v="Samsung Galaxy S III - 16GB - pebble blue (T-Mobile)"/>
    <n v="1889.9459999999999"/>
    <n v="9"/>
    <n v="0.4"/>
    <n v="-377.98919999999998"/>
  </r>
  <r>
    <x v="163"/>
    <s v="2020"/>
    <n v="7511"/>
    <x v="654"/>
    <s v="Standard Class"/>
    <s v="JL-15835"/>
    <x v="0"/>
    <s v="United States"/>
    <x v="35"/>
    <x v="0"/>
    <n v="43229"/>
    <x v="0"/>
    <s v="OFF-ST-10003455"/>
    <x v="1"/>
    <x v="2"/>
    <s v="Tenex File Box, Personal Filing Tote with Lid, Black"/>
    <n v="62.04"/>
    <n v="5"/>
    <n v="0.2"/>
    <n v="4.6529999999999996"/>
  </r>
  <r>
    <x v="163"/>
    <s v="2020"/>
    <n v="7512"/>
    <x v="654"/>
    <s v="Standard Class"/>
    <s v="JL-15835"/>
    <x v="0"/>
    <s v="United States"/>
    <x v="35"/>
    <x v="0"/>
    <n v="43229"/>
    <x v="0"/>
    <s v="FUR-FU-10002937"/>
    <x v="0"/>
    <x v="0"/>
    <s v="GE 48&quot; Fluorescent Tube, Cool White Energy Saver, 34 Watts, 30/Box"/>
    <n v="396.92"/>
    <n v="5"/>
    <n v="0.2"/>
    <n v="148.845"/>
  </r>
  <r>
    <x v="163"/>
    <s v="2020"/>
    <n v="7513"/>
    <x v="654"/>
    <s v="Standard Class"/>
    <s v="JL-15835"/>
    <x v="0"/>
    <s v="United States"/>
    <x v="35"/>
    <x v="0"/>
    <n v="43229"/>
    <x v="0"/>
    <s v="OFF-ST-10001837"/>
    <x v="1"/>
    <x v="2"/>
    <s v="SAFCO Mobile Desk Side File, Wire Frame"/>
    <n v="239.45599999999999"/>
    <n v="7"/>
    <n v="0.2"/>
    <n v="17.959199999999999"/>
  </r>
  <r>
    <x v="163"/>
    <s v="2020"/>
    <n v="7514"/>
    <x v="654"/>
    <s v="Standard Class"/>
    <s v="JL-15835"/>
    <x v="0"/>
    <s v="United States"/>
    <x v="35"/>
    <x v="0"/>
    <n v="43229"/>
    <x v="0"/>
    <s v="OFF-AR-10004757"/>
    <x v="1"/>
    <x v="4"/>
    <s v="Crayola Colored Pencils"/>
    <n v="13.12"/>
    <n v="5"/>
    <n v="0.2"/>
    <n v="2.1320000000000001"/>
  </r>
  <r>
    <x v="164"/>
    <s v="2020"/>
    <n v="2091"/>
    <x v="655"/>
    <s v="Standard Class"/>
    <s v="MM-17260"/>
    <x v="0"/>
    <s v="United States"/>
    <x v="123"/>
    <x v="31"/>
    <n v="19805"/>
    <x v="0"/>
    <s v="OFF-BI-10004094"/>
    <x v="1"/>
    <x v="1"/>
    <s v="GBC Standard Plastic Binding Systems Combs"/>
    <n v="26.55"/>
    <n v="3"/>
    <n v="0"/>
    <n v="13.009499999999999"/>
  </r>
  <r>
    <x v="164"/>
    <s v="2020"/>
    <n v="2092"/>
    <x v="655"/>
    <s v="Standard Class"/>
    <s v="MM-17260"/>
    <x v="0"/>
    <s v="United States"/>
    <x v="123"/>
    <x v="31"/>
    <n v="19805"/>
    <x v="0"/>
    <s v="FUR-TA-10004607"/>
    <x v="0"/>
    <x v="7"/>
    <s v="Hon 2111 Invitation Series Straight Table"/>
    <n v="310.44299999999998"/>
    <n v="3"/>
    <n v="0.3"/>
    <n v="-48.783900000000003"/>
  </r>
  <r>
    <x v="164"/>
    <s v="2020"/>
    <n v="5498"/>
    <x v="656"/>
    <s v="Second Class"/>
    <s v="MM-18055"/>
    <x v="0"/>
    <s v="United States"/>
    <x v="25"/>
    <x v="17"/>
    <n v="10024"/>
    <x v="0"/>
    <s v="OFF-AR-10001177"/>
    <x v="1"/>
    <x v="4"/>
    <s v="Newell 349"/>
    <n v="6.56"/>
    <n v="2"/>
    <n v="0"/>
    <n v="1.9024000000000001"/>
  </r>
  <r>
    <x v="164"/>
    <s v="2020"/>
    <n v="5499"/>
    <x v="656"/>
    <s v="Second Class"/>
    <s v="MM-18055"/>
    <x v="0"/>
    <s v="United States"/>
    <x v="25"/>
    <x v="17"/>
    <n v="10024"/>
    <x v="0"/>
    <s v="OFF-LA-10000634"/>
    <x v="1"/>
    <x v="15"/>
    <s v="Avery 509"/>
    <n v="7.83"/>
    <n v="3"/>
    <n v="0"/>
    <n v="3.6017999999999999"/>
  </r>
  <r>
    <x v="164"/>
    <s v="2020"/>
    <n v="5500"/>
    <x v="656"/>
    <s v="Second Class"/>
    <s v="MM-18055"/>
    <x v="0"/>
    <s v="United States"/>
    <x v="25"/>
    <x v="17"/>
    <n v="10024"/>
    <x v="0"/>
    <s v="TEC-AC-10004708"/>
    <x v="2"/>
    <x v="8"/>
    <s v="Sony 32GB Class 10 Micro SDHC R40 Memory Card"/>
    <n v="41.9"/>
    <n v="2"/>
    <n v="0"/>
    <n v="8.7989999999999995"/>
  </r>
  <r>
    <x v="164"/>
    <s v="2020"/>
    <n v="5501"/>
    <x v="656"/>
    <s v="Second Class"/>
    <s v="MM-18055"/>
    <x v="0"/>
    <s v="United States"/>
    <x v="25"/>
    <x v="17"/>
    <n v="10024"/>
    <x v="0"/>
    <s v="FUR-CH-10002084"/>
    <x v="0"/>
    <x v="3"/>
    <s v="Hon Mobius Operator's Chair"/>
    <n v="664.14599999999996"/>
    <n v="6"/>
    <n v="0.1"/>
    <n v="88.552800000000005"/>
  </r>
  <r>
    <x v="164"/>
    <s v="2020"/>
    <n v="5502"/>
    <x v="656"/>
    <s v="Second Class"/>
    <s v="MM-18055"/>
    <x v="0"/>
    <s v="United States"/>
    <x v="25"/>
    <x v="17"/>
    <n v="10024"/>
    <x v="0"/>
    <s v="OFF-PA-10004519"/>
    <x v="1"/>
    <x v="9"/>
    <s v="Spiral Phone Message Books with Labels by Adams"/>
    <n v="8.9600000000000009"/>
    <n v="2"/>
    <n v="0"/>
    <n v="4.3903999999999996"/>
  </r>
  <r>
    <x v="164"/>
    <s v="2020"/>
    <n v="7690"/>
    <x v="657"/>
    <s v="First Class"/>
    <s v="RS-19420"/>
    <x v="2"/>
    <s v="United States"/>
    <x v="207"/>
    <x v="25"/>
    <n v="23434"/>
    <x v="3"/>
    <s v="OFF-AP-10002191"/>
    <x v="1"/>
    <x v="5"/>
    <s v="Belkin 8 Outlet SurgeMaster II Gold Surge Protector"/>
    <n v="179.94"/>
    <n v="3"/>
    <n v="0"/>
    <n v="50.383200000000002"/>
  </r>
  <r>
    <x v="164"/>
    <s v="2020"/>
    <n v="7691"/>
    <x v="657"/>
    <s v="First Class"/>
    <s v="RS-19420"/>
    <x v="2"/>
    <s v="United States"/>
    <x v="207"/>
    <x v="25"/>
    <n v="23434"/>
    <x v="3"/>
    <s v="FUR-TA-10004575"/>
    <x v="0"/>
    <x v="7"/>
    <s v="Hon 5100 Series Wood Tables"/>
    <n v="872.94"/>
    <n v="3"/>
    <n v="0"/>
    <n v="157.1292"/>
  </r>
  <r>
    <x v="164"/>
    <s v="2020"/>
    <n v="7692"/>
    <x v="657"/>
    <s v="First Class"/>
    <s v="RS-19420"/>
    <x v="2"/>
    <s v="United States"/>
    <x v="207"/>
    <x v="25"/>
    <n v="23434"/>
    <x v="3"/>
    <s v="OFF-PA-10003177"/>
    <x v="1"/>
    <x v="9"/>
    <s v="Xerox 1999"/>
    <n v="12.96"/>
    <n v="2"/>
    <n v="0"/>
    <n v="6.2207999999999997"/>
  </r>
  <r>
    <x v="165"/>
    <s v="2020"/>
    <n v="24"/>
    <x v="658"/>
    <s v="Second Class"/>
    <s v="SF-20065"/>
    <x v="0"/>
    <s v="United States"/>
    <x v="13"/>
    <x v="9"/>
    <n v="19140"/>
    <x v="0"/>
    <s v="FUR-CH-10002774"/>
    <x v="0"/>
    <x v="3"/>
    <s v="Global Deluxe Stacking Chair, Gray"/>
    <n v="71.372"/>
    <n v="2"/>
    <n v="0.3"/>
    <n v="-1.0196000000000001"/>
  </r>
  <r>
    <x v="165"/>
    <s v="2020"/>
    <n v="2572"/>
    <x v="659"/>
    <s v="Standard Class"/>
    <s v="VM-21685"/>
    <x v="1"/>
    <s v="United States"/>
    <x v="208"/>
    <x v="19"/>
    <n v="60098"/>
    <x v="2"/>
    <s v="OFF-AR-10003759"/>
    <x v="1"/>
    <x v="4"/>
    <s v="Crayola Anti Dust Chalk, 12/Pack"/>
    <n v="2.9119999999999999"/>
    <n v="2"/>
    <n v="0.2"/>
    <n v="0.91"/>
  </r>
  <r>
    <x v="165"/>
    <s v="2020"/>
    <n v="9830"/>
    <x v="660"/>
    <s v="Standard Class"/>
    <s v="NF-18385"/>
    <x v="0"/>
    <s v="United States"/>
    <x v="28"/>
    <x v="4"/>
    <n v="28205"/>
    <x v="3"/>
    <s v="FUR-CH-10004218"/>
    <x v="0"/>
    <x v="3"/>
    <s v="Global Fabric Manager's Chair, Dark Gray"/>
    <n v="242.352"/>
    <n v="3"/>
    <n v="0.2"/>
    <n v="15.147"/>
  </r>
  <r>
    <x v="166"/>
    <s v="2020"/>
    <n v="2440"/>
    <x v="661"/>
    <s v="Standard Class"/>
    <s v="SW-20455"/>
    <x v="0"/>
    <s v="United States"/>
    <x v="102"/>
    <x v="7"/>
    <n v="33614"/>
    <x v="3"/>
    <s v="FUR-FU-10002597"/>
    <x v="0"/>
    <x v="0"/>
    <s v="C-Line Magnetic Cubicle Keepers, Clear Polypropylene"/>
    <n v="7.9039999999999999"/>
    <n v="2"/>
    <n v="0.2"/>
    <n v="2.1736"/>
  </r>
  <r>
    <x v="166"/>
    <s v="2020"/>
    <n v="4526"/>
    <x v="662"/>
    <s v="Standard Class"/>
    <s v="BE-11335"/>
    <x v="1"/>
    <s v="United States"/>
    <x v="209"/>
    <x v="17"/>
    <n v="13440"/>
    <x v="0"/>
    <s v="TEC-PH-10004536"/>
    <x v="2"/>
    <x v="14"/>
    <s v="Avaya 5420 Digital phone"/>
    <n v="269.98"/>
    <n v="2"/>
    <n v="0"/>
    <n v="67.495000000000005"/>
  </r>
  <r>
    <x v="166"/>
    <s v="2020"/>
    <n v="4527"/>
    <x v="662"/>
    <s v="Standard Class"/>
    <s v="BE-11335"/>
    <x v="1"/>
    <s v="United States"/>
    <x v="209"/>
    <x v="17"/>
    <n v="13440"/>
    <x v="0"/>
    <s v="OFF-PA-10004353"/>
    <x v="1"/>
    <x v="9"/>
    <s v="Southworth 25% Cotton Premium Laser Paper and Envelopes"/>
    <n v="99.9"/>
    <n v="5"/>
    <n v="0"/>
    <n v="47.951999999999998"/>
  </r>
  <r>
    <x v="166"/>
    <s v="2020"/>
    <n v="4528"/>
    <x v="662"/>
    <s v="Standard Class"/>
    <s v="BE-11335"/>
    <x v="1"/>
    <s v="United States"/>
    <x v="209"/>
    <x v="17"/>
    <n v="13440"/>
    <x v="0"/>
    <s v="FUR-FU-10004848"/>
    <x v="0"/>
    <x v="0"/>
    <s v="DAX Solid Wood Frames"/>
    <n v="39.08"/>
    <n v="4"/>
    <n v="0"/>
    <n v="14.4596"/>
  </r>
  <r>
    <x v="166"/>
    <s v="2020"/>
    <n v="4573"/>
    <x v="663"/>
    <s v="Standard Class"/>
    <s v="AB-10255"/>
    <x v="1"/>
    <s v="United States"/>
    <x v="1"/>
    <x v="1"/>
    <n v="90036"/>
    <x v="1"/>
    <s v="TEC-CO-10004202"/>
    <x v="2"/>
    <x v="16"/>
    <s v="Brother DCP1000 Digital 3 in 1 Multifunction Machine"/>
    <n v="479.98399999999998"/>
    <n v="2"/>
    <n v="0.2"/>
    <n v="89.997"/>
  </r>
  <r>
    <x v="166"/>
    <s v="2020"/>
    <n v="5649"/>
    <x v="664"/>
    <s v="Second Class"/>
    <s v="AJ-10795"/>
    <x v="2"/>
    <s v="United States"/>
    <x v="167"/>
    <x v="1"/>
    <n v="92307"/>
    <x v="1"/>
    <s v="OFF-PA-10004609"/>
    <x v="1"/>
    <x v="9"/>
    <s v="Xerox 221"/>
    <n v="32.4"/>
    <n v="5"/>
    <n v="0"/>
    <n v="15.552"/>
  </r>
  <r>
    <x v="166"/>
    <s v="2020"/>
    <n v="5650"/>
    <x v="664"/>
    <s v="Second Class"/>
    <s v="AJ-10795"/>
    <x v="2"/>
    <s v="United States"/>
    <x v="167"/>
    <x v="1"/>
    <n v="92307"/>
    <x v="1"/>
    <s v="OFF-EN-10002592"/>
    <x v="1"/>
    <x v="12"/>
    <s v="Peel &amp; Seel Recycled Catalog Envelopes, Brown"/>
    <n v="57.9"/>
    <n v="5"/>
    <n v="0"/>
    <n v="28.95"/>
  </r>
  <r>
    <x v="166"/>
    <s v="2020"/>
    <n v="5651"/>
    <x v="664"/>
    <s v="Second Class"/>
    <s v="AJ-10795"/>
    <x v="2"/>
    <s v="United States"/>
    <x v="167"/>
    <x v="1"/>
    <n v="92307"/>
    <x v="1"/>
    <s v="OFF-ST-10002957"/>
    <x v="1"/>
    <x v="2"/>
    <s v="Sterilite Show Offs Storage Containers"/>
    <n v="10.56"/>
    <n v="2"/>
    <n v="0"/>
    <n v="0"/>
  </r>
  <r>
    <x v="166"/>
    <s v="2020"/>
    <n v="5652"/>
    <x v="664"/>
    <s v="Second Class"/>
    <s v="AJ-10795"/>
    <x v="2"/>
    <s v="United States"/>
    <x v="167"/>
    <x v="1"/>
    <n v="92307"/>
    <x v="1"/>
    <s v="FUR-BO-10002613"/>
    <x v="0"/>
    <x v="13"/>
    <s v="Atlantic Metals Mobile 4-Shelf Bookcases, Custom Colors"/>
    <n v="1194.165"/>
    <n v="5"/>
    <n v="0.15"/>
    <n v="210.73500000000001"/>
  </r>
  <r>
    <x v="167"/>
    <s v="2020"/>
    <n v="3915"/>
    <x v="665"/>
    <s v="Standard Class"/>
    <s v="ML-17410"/>
    <x v="0"/>
    <s v="United States"/>
    <x v="137"/>
    <x v="21"/>
    <n v="85023"/>
    <x v="1"/>
    <s v="FUR-TA-10001932"/>
    <x v="0"/>
    <x v="7"/>
    <s v="Chromcraft 48&quot; x 96&quot; Racetrack Double Pedestal Table"/>
    <n v="801.6"/>
    <n v="5"/>
    <n v="0.5"/>
    <n v="-448.89600000000002"/>
  </r>
  <r>
    <x v="167"/>
    <s v="2020"/>
    <n v="3916"/>
    <x v="665"/>
    <s v="Standard Class"/>
    <s v="ML-17410"/>
    <x v="0"/>
    <s v="United States"/>
    <x v="137"/>
    <x v="21"/>
    <n v="85023"/>
    <x v="1"/>
    <s v="FUR-CH-10004218"/>
    <x v="0"/>
    <x v="3"/>
    <s v="Global Fabric Manager's Chair, Dark Gray"/>
    <n v="161.56800000000001"/>
    <n v="2"/>
    <n v="0.2"/>
    <n v="10.098000000000001"/>
  </r>
  <r>
    <x v="167"/>
    <s v="2020"/>
    <n v="3917"/>
    <x v="665"/>
    <s v="Standard Class"/>
    <s v="ML-17410"/>
    <x v="0"/>
    <s v="United States"/>
    <x v="137"/>
    <x v="21"/>
    <n v="85023"/>
    <x v="1"/>
    <s v="OFF-PA-10000246"/>
    <x v="1"/>
    <x v="9"/>
    <s v="Riverleaf Stik-Withit Designer Note Cubes"/>
    <n v="16.096"/>
    <n v="2"/>
    <n v="0.2"/>
    <n v="5.2312000000000003"/>
  </r>
  <r>
    <x v="167"/>
    <s v="2020"/>
    <n v="3918"/>
    <x v="665"/>
    <s v="Standard Class"/>
    <s v="ML-17410"/>
    <x v="0"/>
    <s v="United States"/>
    <x v="137"/>
    <x v="21"/>
    <n v="85023"/>
    <x v="1"/>
    <s v="OFF-BI-10003350"/>
    <x v="1"/>
    <x v="1"/>
    <s v="Acco Expandable Hanging Binders"/>
    <n v="7.6559999999999997"/>
    <n v="4"/>
    <n v="0.7"/>
    <n v="-6.1247999999999996"/>
  </r>
  <r>
    <x v="167"/>
    <s v="2020"/>
    <n v="3919"/>
    <x v="665"/>
    <s v="Standard Class"/>
    <s v="ML-17410"/>
    <x v="0"/>
    <s v="United States"/>
    <x v="137"/>
    <x v="21"/>
    <n v="85023"/>
    <x v="1"/>
    <s v="FUR-CH-10000513"/>
    <x v="0"/>
    <x v="3"/>
    <s v="High-Back Leather Manager's Chair"/>
    <n v="311.976"/>
    <n v="3"/>
    <n v="0.2"/>
    <n v="-42.896700000000003"/>
  </r>
  <r>
    <x v="167"/>
    <s v="2020"/>
    <n v="7043"/>
    <x v="666"/>
    <s v="Standard Class"/>
    <s v="SV-20365"/>
    <x v="0"/>
    <s v="United States"/>
    <x v="13"/>
    <x v="9"/>
    <n v="19134"/>
    <x v="0"/>
    <s v="TEC-CO-10001943"/>
    <x v="2"/>
    <x v="16"/>
    <s v="Canon PC-428 Personal Copier"/>
    <n v="599.97"/>
    <n v="5"/>
    <n v="0.4"/>
    <n v="69.996499999999997"/>
  </r>
  <r>
    <x v="167"/>
    <s v="2020"/>
    <n v="7044"/>
    <x v="666"/>
    <s v="Standard Class"/>
    <s v="SV-20365"/>
    <x v="0"/>
    <s v="United States"/>
    <x v="13"/>
    <x v="9"/>
    <n v="19134"/>
    <x v="0"/>
    <s v="FUR-CH-10002647"/>
    <x v="0"/>
    <x v="3"/>
    <s v="Situations Contoured Folding Chairs, 4/Set"/>
    <n v="198.744"/>
    <n v="4"/>
    <n v="0.3"/>
    <n v="-14.196"/>
  </r>
  <r>
    <x v="167"/>
    <s v="2020"/>
    <n v="7045"/>
    <x v="666"/>
    <s v="Standard Class"/>
    <s v="SV-20365"/>
    <x v="0"/>
    <s v="United States"/>
    <x v="13"/>
    <x v="9"/>
    <n v="19134"/>
    <x v="0"/>
    <s v="OFF-SU-10004768"/>
    <x v="1"/>
    <x v="10"/>
    <s v="Acme Kleencut Forged Steel Scissors"/>
    <n v="9.1839999999999993"/>
    <n v="2"/>
    <n v="0.2"/>
    <n v="1.1479999999999999"/>
  </r>
  <r>
    <x v="168"/>
    <s v="2020"/>
    <n v="579"/>
    <x v="667"/>
    <s v="Standard Class"/>
    <s v="CS-11950"/>
    <x v="0"/>
    <s v="United States"/>
    <x v="27"/>
    <x v="19"/>
    <n v="60610"/>
    <x v="2"/>
    <s v="OFF-ST-10002974"/>
    <x v="1"/>
    <x v="2"/>
    <s v="Trav-L-File Heavy-Duty Shuttle II, Black"/>
    <n v="69.712000000000003"/>
    <n v="2"/>
    <n v="0.2"/>
    <n v="8.7140000000000004"/>
  </r>
  <r>
    <x v="168"/>
    <s v="2020"/>
    <n v="580"/>
    <x v="667"/>
    <s v="Standard Class"/>
    <s v="CS-11950"/>
    <x v="0"/>
    <s v="United States"/>
    <x v="27"/>
    <x v="19"/>
    <n v="60610"/>
    <x v="2"/>
    <s v="FUR-FU-10001475"/>
    <x v="0"/>
    <x v="0"/>
    <s v="Contract Clock, 14&quot;, Brown"/>
    <n v="8.7919999999999998"/>
    <n v="1"/>
    <n v="0.6"/>
    <n v="-5.7148000000000003"/>
  </r>
  <r>
    <x v="168"/>
    <s v="2020"/>
    <n v="2314"/>
    <x v="668"/>
    <s v="Standard Class"/>
    <s v="EM-13825"/>
    <x v="2"/>
    <s v="United States"/>
    <x v="210"/>
    <x v="45"/>
    <n v="57103"/>
    <x v="2"/>
    <s v="OFF-LA-10004093"/>
    <x v="1"/>
    <x v="15"/>
    <s v="Avery 486"/>
    <n v="14.62"/>
    <n v="2"/>
    <n v="0"/>
    <n v="6.8714000000000004"/>
  </r>
  <r>
    <x v="168"/>
    <s v="2020"/>
    <n v="2315"/>
    <x v="668"/>
    <s v="Standard Class"/>
    <s v="EM-13825"/>
    <x v="2"/>
    <s v="United States"/>
    <x v="210"/>
    <x v="45"/>
    <n v="57103"/>
    <x v="2"/>
    <s v="OFF-AP-10002118"/>
    <x v="1"/>
    <x v="5"/>
    <s v="1.7 Cubic Foot Compact &quot;Cube&quot; Office Refrigerators"/>
    <n v="416.32"/>
    <n v="2"/>
    <n v="0"/>
    <n v="112.4064"/>
  </r>
  <r>
    <x v="168"/>
    <s v="2020"/>
    <n v="2316"/>
    <x v="668"/>
    <s v="Standard Class"/>
    <s v="EM-13825"/>
    <x v="2"/>
    <s v="United States"/>
    <x v="210"/>
    <x v="45"/>
    <n v="57103"/>
    <x v="2"/>
    <s v="OFF-BI-10000404"/>
    <x v="1"/>
    <x v="1"/>
    <s v="Avery Printable Repositionable Plastic Tabs"/>
    <n v="43"/>
    <n v="5"/>
    <n v="0"/>
    <n v="20.21"/>
  </r>
  <r>
    <x v="168"/>
    <s v="2020"/>
    <n v="2317"/>
    <x v="668"/>
    <s v="Standard Class"/>
    <s v="EM-13825"/>
    <x v="2"/>
    <s v="United States"/>
    <x v="210"/>
    <x v="45"/>
    <n v="57103"/>
    <x v="2"/>
    <s v="FUR-CH-10003833"/>
    <x v="0"/>
    <x v="3"/>
    <s v="Novimex Fabric Task Chair"/>
    <n v="182.94"/>
    <n v="3"/>
    <n v="0"/>
    <n v="27.440999999999999"/>
  </r>
  <r>
    <x v="168"/>
    <s v="2020"/>
    <n v="2318"/>
    <x v="668"/>
    <s v="Standard Class"/>
    <s v="EM-13825"/>
    <x v="2"/>
    <s v="United States"/>
    <x v="210"/>
    <x v="45"/>
    <n v="57103"/>
    <x v="2"/>
    <s v="OFF-BI-10002072"/>
    <x v="1"/>
    <x v="1"/>
    <s v="Cardinal Slant-D Ring Binders"/>
    <n v="60.83"/>
    <n v="7"/>
    <n v="0"/>
    <n v="30.414999999999999"/>
  </r>
  <r>
    <x v="168"/>
    <s v="2020"/>
    <n v="2319"/>
    <x v="668"/>
    <s v="Standard Class"/>
    <s v="EM-13825"/>
    <x v="2"/>
    <s v="United States"/>
    <x v="210"/>
    <x v="45"/>
    <n v="57103"/>
    <x v="2"/>
    <s v="TEC-AC-10003095"/>
    <x v="2"/>
    <x v="8"/>
    <s v="Logitech G35 7.1-Channel Surround Sound Headset"/>
    <n v="389.97"/>
    <n v="3"/>
    <n v="0"/>
    <n v="132.5898"/>
  </r>
  <r>
    <x v="168"/>
    <s v="2020"/>
    <n v="3155"/>
    <x v="669"/>
    <s v="Standard Class"/>
    <s v="SM-20950"/>
    <x v="2"/>
    <s v="United States"/>
    <x v="182"/>
    <x v="27"/>
    <n v="55369"/>
    <x v="2"/>
    <s v="OFF-BI-10004600"/>
    <x v="1"/>
    <x v="1"/>
    <s v="Ibico Ibimaster 300 Manual Binding System"/>
    <n v="735.98"/>
    <n v="2"/>
    <n v="0"/>
    <n v="331.19099999999997"/>
  </r>
  <r>
    <x v="168"/>
    <s v="2020"/>
    <n v="9319"/>
    <x v="670"/>
    <s v="Standard Class"/>
    <s v="AR-10825"/>
    <x v="2"/>
    <s v="United States"/>
    <x v="25"/>
    <x v="17"/>
    <n v="10009"/>
    <x v="0"/>
    <s v="OFF-PA-10000743"/>
    <x v="1"/>
    <x v="9"/>
    <s v="Xerox 1977"/>
    <n v="13.36"/>
    <n v="2"/>
    <n v="0"/>
    <n v="6.4127999999999998"/>
  </r>
  <r>
    <x v="168"/>
    <s v="2020"/>
    <n v="9320"/>
    <x v="670"/>
    <s v="Standard Class"/>
    <s v="AR-10825"/>
    <x v="2"/>
    <s v="United States"/>
    <x v="25"/>
    <x v="17"/>
    <n v="10009"/>
    <x v="0"/>
    <s v="FUR-CH-10002780"/>
    <x v="0"/>
    <x v="3"/>
    <s v="Office Star - Task Chair with Contemporary Loop Arms"/>
    <n v="163.76400000000001"/>
    <n v="2"/>
    <n v="0.1"/>
    <n v="25.474399999999999"/>
  </r>
  <r>
    <x v="168"/>
    <s v="2020"/>
    <n v="9321"/>
    <x v="670"/>
    <s v="Standard Class"/>
    <s v="AR-10825"/>
    <x v="2"/>
    <s v="United States"/>
    <x v="25"/>
    <x v="17"/>
    <n v="10009"/>
    <x v="0"/>
    <s v="FUR-FU-10000747"/>
    <x v="0"/>
    <x v="0"/>
    <s v="Tenex B1-RE Series Chair Mats for Low Pile Carpets"/>
    <n v="183.92"/>
    <n v="4"/>
    <n v="0"/>
    <n v="31.266400000000001"/>
  </r>
  <r>
    <x v="169"/>
    <s v="2020"/>
    <n v="645"/>
    <x v="671"/>
    <s v="Standard Class"/>
    <s v="TW-21025"/>
    <x v="1"/>
    <s v="United States"/>
    <x v="103"/>
    <x v="29"/>
    <n v="7060"/>
    <x v="0"/>
    <s v="OFF-PA-10001934"/>
    <x v="1"/>
    <x v="9"/>
    <s v="Xerox 1993"/>
    <n v="6.48"/>
    <n v="1"/>
    <n v="0"/>
    <n v="3.1751999999999998"/>
  </r>
  <r>
    <x v="169"/>
    <s v="2020"/>
    <n v="4273"/>
    <x v="672"/>
    <s v="Same Day"/>
    <s v="SF-20200"/>
    <x v="0"/>
    <s v="United States"/>
    <x v="68"/>
    <x v="46"/>
    <n v="84107"/>
    <x v="1"/>
    <s v="TEC-PH-10004071"/>
    <x v="2"/>
    <x v="14"/>
    <s v="PayAnywhere Card Reader"/>
    <n v="71.927999999999997"/>
    <n v="9"/>
    <n v="0.2"/>
    <n v="6.2937000000000003"/>
  </r>
  <r>
    <x v="169"/>
    <s v="2020"/>
    <n v="4274"/>
    <x v="672"/>
    <s v="Same Day"/>
    <s v="SF-20200"/>
    <x v="0"/>
    <s v="United States"/>
    <x v="68"/>
    <x v="46"/>
    <n v="84107"/>
    <x v="1"/>
    <s v="OFF-AR-10001044"/>
    <x v="1"/>
    <x v="4"/>
    <s v="BOSTON Ranger #55 Pencil Sharpener, Black"/>
    <n v="25.99"/>
    <n v="1"/>
    <n v="0"/>
    <n v="7.5370999999999997"/>
  </r>
  <r>
    <x v="169"/>
    <s v="2020"/>
    <n v="5013"/>
    <x v="673"/>
    <s v="Standard Class"/>
    <s v="SW-20350"/>
    <x v="1"/>
    <s v="United States"/>
    <x v="115"/>
    <x v="0"/>
    <n v="44105"/>
    <x v="0"/>
    <s v="OFF-BI-10001670"/>
    <x v="1"/>
    <x v="1"/>
    <s v="Vinyl Sectional Post Binders"/>
    <n v="33.93"/>
    <n v="3"/>
    <n v="0.7"/>
    <n v="-22.62"/>
  </r>
  <r>
    <x v="169"/>
    <s v="2020"/>
    <n v="5014"/>
    <x v="673"/>
    <s v="Standard Class"/>
    <s v="SW-20350"/>
    <x v="1"/>
    <s v="United States"/>
    <x v="115"/>
    <x v="0"/>
    <n v="44105"/>
    <x v="0"/>
    <s v="OFF-ST-10000136"/>
    <x v="1"/>
    <x v="2"/>
    <s v="Letter Size File"/>
    <n v="222.32"/>
    <n v="7"/>
    <n v="0.2"/>
    <n v="25.010999999999999"/>
  </r>
  <r>
    <x v="169"/>
    <s v="2020"/>
    <n v="5015"/>
    <x v="673"/>
    <s v="Standard Class"/>
    <s v="SW-20350"/>
    <x v="1"/>
    <s v="United States"/>
    <x v="115"/>
    <x v="0"/>
    <n v="44105"/>
    <x v="0"/>
    <s v="TEC-PH-10004522"/>
    <x v="2"/>
    <x v="14"/>
    <s v="Dexim XPower Skin Super-Thin Power Case for iPhone 5 - Black"/>
    <n v="210.56399999999999"/>
    <n v="6"/>
    <n v="0.4"/>
    <n v="-52.640999999999998"/>
  </r>
  <r>
    <x v="169"/>
    <s v="2020"/>
    <n v="6584"/>
    <x v="674"/>
    <s v="Standard Class"/>
    <s v="AM-10705"/>
    <x v="0"/>
    <s v="United States"/>
    <x v="176"/>
    <x v="25"/>
    <n v="24153"/>
    <x v="3"/>
    <s v="OFF-AR-10003727"/>
    <x v="1"/>
    <x v="4"/>
    <s v="Berol Giant Pencil Sharpener"/>
    <n v="101.94"/>
    <n v="6"/>
    <n v="0"/>
    <n v="29.5626"/>
  </r>
  <r>
    <x v="169"/>
    <s v="2020"/>
    <n v="6585"/>
    <x v="674"/>
    <s v="Standard Class"/>
    <s v="AM-10705"/>
    <x v="0"/>
    <s v="United States"/>
    <x v="176"/>
    <x v="25"/>
    <n v="24153"/>
    <x v="3"/>
    <s v="TEC-PH-10002660"/>
    <x v="2"/>
    <x v="14"/>
    <s v="Nortel Networks T7316 E Nt8 B27"/>
    <n v="271.95999999999998"/>
    <n v="4"/>
    <n v="0"/>
    <n v="67.989999999999995"/>
  </r>
  <r>
    <x v="169"/>
    <s v="2020"/>
    <n v="6586"/>
    <x v="674"/>
    <s v="Standard Class"/>
    <s v="AM-10705"/>
    <x v="0"/>
    <s v="United States"/>
    <x v="176"/>
    <x v="25"/>
    <n v="24153"/>
    <x v="3"/>
    <s v="FUR-FU-10003274"/>
    <x v="0"/>
    <x v="0"/>
    <s v="Regeneration Desk Collection"/>
    <n v="8.8000000000000007"/>
    <n v="5"/>
    <n v="0"/>
    <n v="3.8719999999999999"/>
  </r>
  <r>
    <x v="169"/>
    <s v="2020"/>
    <n v="6587"/>
    <x v="674"/>
    <s v="Standard Class"/>
    <s v="AM-10705"/>
    <x v="0"/>
    <s v="United States"/>
    <x v="176"/>
    <x v="25"/>
    <n v="24153"/>
    <x v="3"/>
    <s v="OFF-AR-10003829"/>
    <x v="1"/>
    <x v="4"/>
    <s v="Newell 35"/>
    <n v="19.68"/>
    <n v="6"/>
    <n v="0"/>
    <n v="5.7072000000000003"/>
  </r>
  <r>
    <x v="169"/>
    <s v="2020"/>
    <n v="6588"/>
    <x v="674"/>
    <s v="Standard Class"/>
    <s v="AM-10705"/>
    <x v="0"/>
    <s v="United States"/>
    <x v="176"/>
    <x v="25"/>
    <n v="24153"/>
    <x v="3"/>
    <s v="FUR-BO-10003441"/>
    <x v="0"/>
    <x v="13"/>
    <s v="Bush Westfield Collection Bookcases, Fully Assembled"/>
    <n v="302.94"/>
    <n v="3"/>
    <n v="0"/>
    <n v="69.676199999999994"/>
  </r>
  <r>
    <x v="169"/>
    <s v="2020"/>
    <n v="6589"/>
    <x v="674"/>
    <s v="Standard Class"/>
    <s v="AM-10705"/>
    <x v="0"/>
    <s v="United States"/>
    <x v="176"/>
    <x v="25"/>
    <n v="24153"/>
    <x v="3"/>
    <s v="OFF-BI-10003355"/>
    <x v="1"/>
    <x v="1"/>
    <s v="Cardinal Holdit Business Card Pockets"/>
    <n v="14.94"/>
    <n v="3"/>
    <n v="0"/>
    <n v="7.1711999999999998"/>
  </r>
  <r>
    <x v="169"/>
    <s v="2020"/>
    <n v="6590"/>
    <x v="674"/>
    <s v="Standard Class"/>
    <s v="AM-10705"/>
    <x v="0"/>
    <s v="United States"/>
    <x v="176"/>
    <x v="25"/>
    <n v="24153"/>
    <x v="3"/>
    <s v="OFF-SU-10003505"/>
    <x v="1"/>
    <x v="10"/>
    <s v="Premier Electric Letter Opener"/>
    <n v="231.72"/>
    <n v="2"/>
    <n v="0"/>
    <n v="11.586"/>
  </r>
  <r>
    <x v="169"/>
    <s v="2020"/>
    <n v="6699"/>
    <x v="675"/>
    <s v="Standard Class"/>
    <s v="SW-20455"/>
    <x v="0"/>
    <s v="United States"/>
    <x v="42"/>
    <x v="1"/>
    <n v="92024"/>
    <x v="1"/>
    <s v="OFF-PA-10003205"/>
    <x v="1"/>
    <x v="9"/>
    <s v="Wirebound Message Forms, Four 2 3/4 x 5 Forms per Page, Pink Paper"/>
    <n v="16.34"/>
    <n v="2"/>
    <n v="0"/>
    <n v="7.6798000000000002"/>
  </r>
  <r>
    <x v="169"/>
    <s v="2020"/>
    <n v="6700"/>
    <x v="675"/>
    <s v="Standard Class"/>
    <s v="SW-20455"/>
    <x v="0"/>
    <s v="United States"/>
    <x v="42"/>
    <x v="1"/>
    <n v="92024"/>
    <x v="1"/>
    <s v="FUR-CH-10000988"/>
    <x v="0"/>
    <x v="3"/>
    <s v="Hon Olson Stacker Stools"/>
    <n v="225.29599999999999"/>
    <n v="2"/>
    <n v="0.2"/>
    <n v="22.529599999999999"/>
  </r>
  <r>
    <x v="169"/>
    <s v="2020"/>
    <n v="6701"/>
    <x v="675"/>
    <s v="Standard Class"/>
    <s v="SW-20455"/>
    <x v="0"/>
    <s v="United States"/>
    <x v="42"/>
    <x v="1"/>
    <n v="92024"/>
    <x v="1"/>
    <s v="OFF-BI-10001524"/>
    <x v="1"/>
    <x v="1"/>
    <s v="GBC Premium Transparent Covers with Diagonal Lined Pattern"/>
    <n v="50.351999999999997"/>
    <n v="3"/>
    <n v="0.2"/>
    <n v="17.623200000000001"/>
  </r>
  <r>
    <x v="169"/>
    <s v="2020"/>
    <n v="6832"/>
    <x v="676"/>
    <s v="Standard Class"/>
    <s v="CS-11860"/>
    <x v="0"/>
    <s v="United States"/>
    <x v="25"/>
    <x v="17"/>
    <n v="10024"/>
    <x v="0"/>
    <s v="OFF-AP-10002287"/>
    <x v="1"/>
    <x v="5"/>
    <s v="Eureka Sanitaire  Multi-Pro Heavy-Duty Upright, Disposable Bags"/>
    <n v="17.48"/>
    <n v="4"/>
    <n v="0"/>
    <n v="4.5448000000000004"/>
  </r>
  <r>
    <x v="169"/>
    <s v="2020"/>
    <n v="7084"/>
    <x v="677"/>
    <s v="Second Class"/>
    <s v="AR-10825"/>
    <x v="2"/>
    <s v="United States"/>
    <x v="114"/>
    <x v="1"/>
    <n v="94521"/>
    <x v="1"/>
    <s v="OFF-AR-10003469"/>
    <x v="1"/>
    <x v="4"/>
    <s v="Nontoxic Chalk"/>
    <n v="3.52"/>
    <n v="2"/>
    <n v="0"/>
    <n v="1.6896"/>
  </r>
  <r>
    <x v="169"/>
    <s v="2020"/>
    <n v="7085"/>
    <x v="677"/>
    <s v="Second Class"/>
    <s v="AR-10825"/>
    <x v="2"/>
    <s v="United States"/>
    <x v="114"/>
    <x v="1"/>
    <n v="94521"/>
    <x v="1"/>
    <s v="TEC-PH-10002549"/>
    <x v="2"/>
    <x v="14"/>
    <s v="Polycom SoundPoint IP 450 VoIP phone"/>
    <n v="1626.192"/>
    <n v="9"/>
    <n v="0.2"/>
    <n v="121.9644"/>
  </r>
  <r>
    <x v="169"/>
    <s v="2020"/>
    <n v="7845"/>
    <x v="678"/>
    <s v="Standard Class"/>
    <s v="GM-14500"/>
    <x v="0"/>
    <s v="United States"/>
    <x v="211"/>
    <x v="3"/>
    <n v="78577"/>
    <x v="2"/>
    <s v="FUR-TA-10001676"/>
    <x v="0"/>
    <x v="7"/>
    <s v="Hon 61000 Series Interactive Training Tables"/>
    <n v="124.404"/>
    <n v="4"/>
    <n v="0.3"/>
    <n v="-21.3264"/>
  </r>
  <r>
    <x v="169"/>
    <s v="2020"/>
    <n v="8327"/>
    <x v="679"/>
    <s v="Second Class"/>
    <s v="KL-16555"/>
    <x v="2"/>
    <s v="United States"/>
    <x v="17"/>
    <x v="19"/>
    <n v="60505"/>
    <x v="2"/>
    <s v="OFF-BI-10001890"/>
    <x v="1"/>
    <x v="1"/>
    <s v="Avery Poly Binder Pockets"/>
    <n v="2.8639999999999999"/>
    <n v="4"/>
    <n v="0.8"/>
    <n v="-4.5823999999999998"/>
  </r>
  <r>
    <x v="169"/>
    <s v="2020"/>
    <n v="8328"/>
    <x v="679"/>
    <s v="Second Class"/>
    <s v="KL-16555"/>
    <x v="2"/>
    <s v="United States"/>
    <x v="17"/>
    <x v="19"/>
    <n v="60505"/>
    <x v="2"/>
    <s v="OFF-BI-10004224"/>
    <x v="1"/>
    <x v="1"/>
    <s v="Catalog Binders with Expanding Posts"/>
    <n v="94.191999999999993"/>
    <n v="7"/>
    <n v="0.8"/>
    <n v="-164.83600000000001"/>
  </r>
  <r>
    <x v="169"/>
    <s v="2020"/>
    <n v="9809"/>
    <x v="680"/>
    <s v="Standard Class"/>
    <s v="PT-19090"/>
    <x v="0"/>
    <s v="United States"/>
    <x v="27"/>
    <x v="19"/>
    <n v="60623"/>
    <x v="2"/>
    <s v="OFF-BI-10001116"/>
    <x v="1"/>
    <x v="1"/>
    <s v="Wilson Jones 1&quot; Hanging DublLock Ring Binders"/>
    <n v="2.1120000000000001"/>
    <n v="2"/>
    <n v="0.8"/>
    <n v="-3.3792"/>
  </r>
  <r>
    <x v="170"/>
    <s v="2020"/>
    <n v="3197"/>
    <x v="681"/>
    <s v="Standard Class"/>
    <s v="FH-14365"/>
    <x v="2"/>
    <s v="United States"/>
    <x v="25"/>
    <x v="17"/>
    <n v="10009"/>
    <x v="0"/>
    <s v="TEC-PH-10000702"/>
    <x v="2"/>
    <x v="14"/>
    <s v="Square Credit Card Reader, 4 1/2&quot; x 4 1/2&quot; x 1&quot;, White"/>
    <n v="29.97"/>
    <n v="3"/>
    <n v="0"/>
    <n v="14.085900000000001"/>
  </r>
  <r>
    <x v="170"/>
    <s v="2020"/>
    <n v="8119"/>
    <x v="682"/>
    <s v="Standard Class"/>
    <s v="EB-13930"/>
    <x v="0"/>
    <s v="United States"/>
    <x v="27"/>
    <x v="19"/>
    <n v="60653"/>
    <x v="2"/>
    <s v="FUR-CH-10004997"/>
    <x v="0"/>
    <x v="3"/>
    <s v="Hon Every-Day Series Multi-Task Chairs"/>
    <n v="526.34400000000005"/>
    <n v="4"/>
    <n v="0.3"/>
    <n v="-75.191999999999993"/>
  </r>
  <r>
    <x v="171"/>
    <s v="2020"/>
    <n v="759"/>
    <x v="683"/>
    <s v="Standard Class"/>
    <s v="CP-12340"/>
    <x v="2"/>
    <s v="United States"/>
    <x v="25"/>
    <x v="17"/>
    <n v="10009"/>
    <x v="0"/>
    <s v="OFF-BI-10000848"/>
    <x v="1"/>
    <x v="1"/>
    <s v="Angle-D Ring Binders"/>
    <n v="13.128"/>
    <n v="3"/>
    <n v="0.2"/>
    <n v="4.2666000000000004"/>
  </r>
  <r>
    <x v="171"/>
    <s v="2020"/>
    <n v="4373"/>
    <x v="684"/>
    <s v="Second Class"/>
    <s v="LH-16900"/>
    <x v="0"/>
    <s v="United States"/>
    <x v="212"/>
    <x v="14"/>
    <n v="46514"/>
    <x v="2"/>
    <s v="OFF-AR-10003602"/>
    <x v="1"/>
    <x v="4"/>
    <s v="Quartet Omega Colored Chalk, 12/Pack"/>
    <n v="11.68"/>
    <n v="2"/>
    <n v="0"/>
    <n v="5.4896000000000003"/>
  </r>
  <r>
    <x v="171"/>
    <s v="2020"/>
    <n v="4374"/>
    <x v="684"/>
    <s v="Second Class"/>
    <s v="LH-16900"/>
    <x v="0"/>
    <s v="United States"/>
    <x v="212"/>
    <x v="14"/>
    <n v="46514"/>
    <x v="2"/>
    <s v="TEC-AC-10002550"/>
    <x v="2"/>
    <x v="8"/>
    <s v="Memorex 25GB 6X Branded Blu-Ray Recordable Disc, 30/Pack"/>
    <n v="159.75"/>
    <n v="5"/>
    <n v="0"/>
    <n v="11.182499999999999"/>
  </r>
  <r>
    <x v="171"/>
    <s v="2020"/>
    <n v="6262"/>
    <x v="685"/>
    <s v="Standard Class"/>
    <s v="LR-17035"/>
    <x v="2"/>
    <s v="United States"/>
    <x v="11"/>
    <x v="17"/>
    <n v="11561"/>
    <x v="0"/>
    <s v="OFF-LA-10001158"/>
    <x v="1"/>
    <x v="15"/>
    <s v="Avery Address/Shipping Labels for Typewriters, 4&quot; x 2&quot;"/>
    <n v="41.4"/>
    <n v="4"/>
    <n v="0"/>
    <n v="19.872"/>
  </r>
  <r>
    <x v="171"/>
    <s v="2020"/>
    <n v="7894"/>
    <x v="686"/>
    <s v="Standard Class"/>
    <s v="NM-18445"/>
    <x v="1"/>
    <s v="United States"/>
    <x v="25"/>
    <x v="17"/>
    <n v="10011"/>
    <x v="0"/>
    <s v="OFF-BI-10002412"/>
    <x v="1"/>
    <x v="1"/>
    <s v="Wilson Jones “Snap” Scratch Pad Binder Tool for Ring Binders"/>
    <n v="13.92"/>
    <n v="3"/>
    <n v="0.2"/>
    <n v="4.3499999999999996"/>
  </r>
  <r>
    <x v="171"/>
    <s v="2020"/>
    <n v="8185"/>
    <x v="687"/>
    <s v="Standard Class"/>
    <s v="MY-17380"/>
    <x v="2"/>
    <s v="United States"/>
    <x v="27"/>
    <x v="19"/>
    <n v="60623"/>
    <x v="2"/>
    <s v="OFF-PA-10003641"/>
    <x v="1"/>
    <x v="9"/>
    <s v="Xerox 1909"/>
    <n v="63.311999999999998"/>
    <n v="3"/>
    <n v="0.2"/>
    <n v="20.5764"/>
  </r>
  <r>
    <x v="171"/>
    <s v="2020"/>
    <n v="8639"/>
    <x v="688"/>
    <s v="First Class"/>
    <s v="PO-19180"/>
    <x v="1"/>
    <s v="United States"/>
    <x v="213"/>
    <x v="2"/>
    <n v="53142"/>
    <x v="2"/>
    <s v="TEC-AC-10000736"/>
    <x v="2"/>
    <x v="8"/>
    <s v="Logitech G600 MMO Gaming Mouse"/>
    <n v="399.95"/>
    <n v="5"/>
    <n v="0"/>
    <n v="143.982"/>
  </r>
  <r>
    <x v="171"/>
    <s v="2020"/>
    <n v="9230"/>
    <x v="689"/>
    <s v="First Class"/>
    <s v="TB-21520"/>
    <x v="0"/>
    <s v="United States"/>
    <x v="1"/>
    <x v="1"/>
    <n v="90045"/>
    <x v="1"/>
    <s v="OFF-BI-10003429"/>
    <x v="1"/>
    <x v="1"/>
    <s v="Cardinal HOLDit! Binder Insert Strips,Extra Strips"/>
    <n v="15.192"/>
    <n v="3"/>
    <n v="0.2"/>
    <n v="5.5071000000000003"/>
  </r>
  <r>
    <x v="171"/>
    <s v="2020"/>
    <n v="9231"/>
    <x v="689"/>
    <s v="First Class"/>
    <s v="TB-21520"/>
    <x v="0"/>
    <s v="United States"/>
    <x v="1"/>
    <x v="1"/>
    <n v="90045"/>
    <x v="1"/>
    <s v="OFF-PA-10002689"/>
    <x v="1"/>
    <x v="9"/>
    <s v="Weyerhaeuser First Choice Laser/Copy Paper (20Lb. and 88 Bright)"/>
    <n v="58.32"/>
    <n v="9"/>
    <n v="0"/>
    <n v="27.993600000000001"/>
  </r>
  <r>
    <x v="171"/>
    <s v="2020"/>
    <n v="9589"/>
    <x v="690"/>
    <s v="Standard Class"/>
    <s v="AZ-10750"/>
    <x v="0"/>
    <s v="United States"/>
    <x v="191"/>
    <x v="19"/>
    <n v="60090"/>
    <x v="2"/>
    <s v="OFF-AR-10000380"/>
    <x v="1"/>
    <x v="4"/>
    <s v="Hunt PowerHouse Electric Pencil Sharpener, Blue"/>
    <n v="121.536"/>
    <n v="4"/>
    <n v="0.2"/>
    <n v="15.192"/>
  </r>
  <r>
    <x v="172"/>
    <s v="2020"/>
    <n v="6902"/>
    <x v="691"/>
    <s v="Same Day"/>
    <s v="HR-14830"/>
    <x v="2"/>
    <s v="United States"/>
    <x v="192"/>
    <x v="1"/>
    <n v="92646"/>
    <x v="1"/>
    <s v="TEC-CO-10001449"/>
    <x v="2"/>
    <x v="16"/>
    <s v="Hewlett Packard LaserJet 3310 Copier"/>
    <n v="2399.96"/>
    <n v="5"/>
    <n v="0.2"/>
    <n v="839.98599999999999"/>
  </r>
  <r>
    <x v="173"/>
    <s v="2020"/>
    <n v="2856"/>
    <x v="692"/>
    <s v="Standard Class"/>
    <s v="RB-19360"/>
    <x v="0"/>
    <s v="United States"/>
    <x v="210"/>
    <x v="45"/>
    <n v="57103"/>
    <x v="2"/>
    <s v="OFF-LA-10003663"/>
    <x v="1"/>
    <x v="15"/>
    <s v="Avery 498"/>
    <n v="20.23"/>
    <n v="7"/>
    <n v="0"/>
    <n v="9.5081000000000007"/>
  </r>
  <r>
    <x v="173"/>
    <s v="2020"/>
    <n v="5116"/>
    <x v="693"/>
    <s v="Standard Class"/>
    <s v="DD-13570"/>
    <x v="0"/>
    <s v="United States"/>
    <x v="13"/>
    <x v="9"/>
    <n v="19134"/>
    <x v="0"/>
    <s v="OFF-LA-10004178"/>
    <x v="1"/>
    <x v="15"/>
    <s v="Avery 491"/>
    <n v="3.3039999999999998"/>
    <n v="1"/>
    <n v="0.2"/>
    <n v="1.0738000000000001"/>
  </r>
  <r>
    <x v="173"/>
    <s v="2020"/>
    <n v="6783"/>
    <x v="694"/>
    <s v="Second Class"/>
    <s v="JC-15775"/>
    <x v="0"/>
    <s v="United States"/>
    <x v="13"/>
    <x v="9"/>
    <n v="19143"/>
    <x v="0"/>
    <s v="FUR-FU-10000732"/>
    <x v="0"/>
    <x v="0"/>
    <s v="Eldon 200 Class Desk Accessories"/>
    <n v="20.096"/>
    <n v="4"/>
    <n v="0.2"/>
    <n v="3.0144000000000002"/>
  </r>
  <r>
    <x v="173"/>
    <s v="2020"/>
    <n v="6784"/>
    <x v="694"/>
    <s v="Second Class"/>
    <s v="JC-15775"/>
    <x v="0"/>
    <s v="United States"/>
    <x v="13"/>
    <x v="9"/>
    <n v="19143"/>
    <x v="0"/>
    <s v="OFF-SU-10004884"/>
    <x v="1"/>
    <x v="10"/>
    <s v="Acme Galleria Hot Forged Steel Scissors with Colored Handles"/>
    <n v="37.752000000000002"/>
    <n v="3"/>
    <n v="0.2"/>
    <n v="4.2470999999999997"/>
  </r>
  <r>
    <x v="173"/>
    <s v="2020"/>
    <n v="6785"/>
    <x v="694"/>
    <s v="Second Class"/>
    <s v="JC-15775"/>
    <x v="0"/>
    <s v="United States"/>
    <x v="13"/>
    <x v="9"/>
    <n v="19143"/>
    <x v="0"/>
    <s v="FUR-TA-10001771"/>
    <x v="0"/>
    <x v="7"/>
    <s v="Bush Cubix Conference Tables, Fully Assembled"/>
    <n v="138.58799999999999"/>
    <n v="1"/>
    <n v="0.4"/>
    <n v="-34.646999999999998"/>
  </r>
  <r>
    <x v="173"/>
    <s v="2020"/>
    <n v="6786"/>
    <x v="694"/>
    <s v="Second Class"/>
    <s v="JC-15775"/>
    <x v="0"/>
    <s v="United States"/>
    <x v="13"/>
    <x v="9"/>
    <n v="19143"/>
    <x v="0"/>
    <s v="OFF-ST-10000060"/>
    <x v="1"/>
    <x v="2"/>
    <s v="Fellowes Bankers Box Staxonsteel Drawer File/Stacking System"/>
    <n v="259.92"/>
    <n v="5"/>
    <n v="0.2"/>
    <n v="-25.992000000000001"/>
  </r>
  <r>
    <x v="173"/>
    <s v="2020"/>
    <n v="6787"/>
    <x v="694"/>
    <s v="Second Class"/>
    <s v="JC-15775"/>
    <x v="0"/>
    <s v="United States"/>
    <x v="13"/>
    <x v="9"/>
    <n v="19143"/>
    <x v="0"/>
    <s v="OFF-PA-10004100"/>
    <x v="1"/>
    <x v="9"/>
    <s v="Xerox 216"/>
    <n v="20.736000000000001"/>
    <n v="4"/>
    <n v="0.2"/>
    <n v="7.2576000000000001"/>
  </r>
  <r>
    <x v="173"/>
    <s v="2020"/>
    <n v="7930"/>
    <x v="695"/>
    <s v="First Class"/>
    <s v="EM-14200"/>
    <x v="1"/>
    <s v="United States"/>
    <x v="15"/>
    <x v="3"/>
    <n v="75217"/>
    <x v="2"/>
    <s v="FUR-TA-10004767"/>
    <x v="0"/>
    <x v="7"/>
    <s v="Safco Drafting Table"/>
    <n v="298.11599999999999"/>
    <n v="6"/>
    <n v="0.3"/>
    <n v="-4.2587999999999999"/>
  </r>
  <r>
    <x v="174"/>
    <s v="2020"/>
    <n v="8302"/>
    <x v="696"/>
    <s v="Standard Class"/>
    <s v="GZ-14545"/>
    <x v="2"/>
    <s v="United States"/>
    <x v="1"/>
    <x v="1"/>
    <n v="90036"/>
    <x v="1"/>
    <s v="TEC-AC-10003870"/>
    <x v="2"/>
    <x v="8"/>
    <s v="Logitech Z-906 Speaker sys - home theater - 5.1-CH"/>
    <n v="1649.95"/>
    <n v="5"/>
    <n v="0"/>
    <n v="659.98"/>
  </r>
  <r>
    <x v="174"/>
    <s v="2020"/>
    <n v="8303"/>
    <x v="696"/>
    <s v="Standard Class"/>
    <s v="GZ-14545"/>
    <x v="2"/>
    <s v="United States"/>
    <x v="1"/>
    <x v="1"/>
    <n v="90036"/>
    <x v="1"/>
    <s v="FUR-CH-10000665"/>
    <x v="0"/>
    <x v="3"/>
    <s v="Global Airflow Leather Mesh Back Chair, Black"/>
    <n v="362.35199999999998"/>
    <n v="3"/>
    <n v="0.2"/>
    <n v="45.293999999999997"/>
  </r>
  <r>
    <x v="175"/>
    <s v="2020"/>
    <n v="4126"/>
    <x v="697"/>
    <s v="Second Class"/>
    <s v="MG-18145"/>
    <x v="0"/>
    <s v="United States"/>
    <x v="4"/>
    <x v="7"/>
    <n v="32216"/>
    <x v="3"/>
    <s v="FUR-FU-10001602"/>
    <x v="0"/>
    <x v="0"/>
    <s v="Eldon Delta Triangular Chair Mat, 52&quot; x 58&quot;, Clear"/>
    <n v="91.031999999999996"/>
    <n v="3"/>
    <n v="0.2"/>
    <n v="-2.2757999999999998"/>
  </r>
  <r>
    <x v="175"/>
    <s v="2020"/>
    <n v="5297"/>
    <x v="698"/>
    <s v="Standard Class"/>
    <s v="TM-21490"/>
    <x v="0"/>
    <s v="United States"/>
    <x v="214"/>
    <x v="17"/>
    <n v="10701"/>
    <x v="0"/>
    <s v="FUR-FU-10004018"/>
    <x v="0"/>
    <x v="0"/>
    <s v="Tensor Computer Mounted Lamp"/>
    <n v="14.89"/>
    <n v="1"/>
    <n v="0"/>
    <n v="4.0202999999999998"/>
  </r>
  <r>
    <x v="175"/>
    <s v="2020"/>
    <n v="5298"/>
    <x v="698"/>
    <s v="Standard Class"/>
    <s v="TM-21490"/>
    <x v="0"/>
    <s v="United States"/>
    <x v="214"/>
    <x v="17"/>
    <n v="10701"/>
    <x v="0"/>
    <s v="TEC-PH-10002660"/>
    <x v="2"/>
    <x v="14"/>
    <s v="Nortel Networks T7316 E Nt8 B27"/>
    <n v="543.91999999999996"/>
    <n v="8"/>
    <n v="0"/>
    <n v="135.97999999999999"/>
  </r>
  <r>
    <x v="175"/>
    <s v="2020"/>
    <n v="8094"/>
    <x v="699"/>
    <s v="Second Class"/>
    <s v="DK-13375"/>
    <x v="0"/>
    <s v="United States"/>
    <x v="12"/>
    <x v="8"/>
    <n v="98115"/>
    <x v="1"/>
    <s v="FUR-FU-10001940"/>
    <x v="0"/>
    <x v="0"/>
    <s v="Staple-based wall hangings"/>
    <n v="23.88"/>
    <n v="3"/>
    <n v="0"/>
    <n v="10.507199999999999"/>
  </r>
  <r>
    <x v="175"/>
    <s v="2020"/>
    <n v="8095"/>
    <x v="699"/>
    <s v="Second Class"/>
    <s v="DK-13375"/>
    <x v="0"/>
    <s v="United States"/>
    <x v="12"/>
    <x v="8"/>
    <n v="98115"/>
    <x v="1"/>
    <s v="OFF-PA-10003883"/>
    <x v="1"/>
    <x v="9"/>
    <s v="Message Book, Phone, Wirebound Standard Line Memo, 2 3/4&quot; X 5&quot;"/>
    <n v="26.2"/>
    <n v="4"/>
    <n v="0"/>
    <n v="12.052"/>
  </r>
  <r>
    <x v="175"/>
    <s v="2020"/>
    <n v="8096"/>
    <x v="699"/>
    <s v="Second Class"/>
    <s v="DK-13375"/>
    <x v="0"/>
    <s v="United States"/>
    <x v="12"/>
    <x v="8"/>
    <n v="98115"/>
    <x v="1"/>
    <s v="OFF-PA-10002787"/>
    <x v="1"/>
    <x v="9"/>
    <s v="Xerox 227"/>
    <n v="12.96"/>
    <n v="2"/>
    <n v="0"/>
    <n v="6.2207999999999997"/>
  </r>
  <r>
    <x v="175"/>
    <s v="2020"/>
    <n v="8097"/>
    <x v="699"/>
    <s v="Second Class"/>
    <s v="DK-13375"/>
    <x v="0"/>
    <s v="United States"/>
    <x v="12"/>
    <x v="8"/>
    <n v="98115"/>
    <x v="1"/>
    <s v="TEC-AC-10000991"/>
    <x v="2"/>
    <x v="8"/>
    <s v="Sony Micro Vault Click 8 GB USB 2.0 Flash Drive"/>
    <n v="234.95"/>
    <n v="5"/>
    <n v="0"/>
    <n v="32.893000000000001"/>
  </r>
  <r>
    <x v="175"/>
    <s v="2020"/>
    <n v="9808"/>
    <x v="700"/>
    <s v="Second Class"/>
    <s v="JW-15955"/>
    <x v="0"/>
    <s v="United States"/>
    <x v="74"/>
    <x v="4"/>
    <n v="27604"/>
    <x v="3"/>
    <s v="FUR-CH-10001146"/>
    <x v="0"/>
    <x v="3"/>
    <s v="Global Value Mid-Back Manager's Chair, Gray"/>
    <n v="194.84800000000001"/>
    <n v="4"/>
    <n v="0.2"/>
    <n v="12.178000000000001"/>
  </r>
  <r>
    <x v="176"/>
    <s v="2020"/>
    <n v="2219"/>
    <x v="701"/>
    <s v="Standard Class"/>
    <s v="MH-17620"/>
    <x v="2"/>
    <s v="United States"/>
    <x v="7"/>
    <x v="1"/>
    <n v="94110"/>
    <x v="1"/>
    <s v="OFF-BI-10000145"/>
    <x v="1"/>
    <x v="1"/>
    <s v="Zipper Ring Binder Pockets"/>
    <n v="9.984"/>
    <n v="4"/>
    <n v="0.2"/>
    <n v="3.6192000000000002"/>
  </r>
  <r>
    <x v="176"/>
    <s v="2020"/>
    <n v="2220"/>
    <x v="701"/>
    <s v="Standard Class"/>
    <s v="MH-17620"/>
    <x v="2"/>
    <s v="United States"/>
    <x v="7"/>
    <x v="1"/>
    <n v="94110"/>
    <x v="1"/>
    <s v="OFF-ST-10001580"/>
    <x v="1"/>
    <x v="2"/>
    <s v="Super Decoflex Portable Personal File"/>
    <n v="14.98"/>
    <n v="1"/>
    <n v="0"/>
    <n v="4.1943999999999999"/>
  </r>
  <r>
    <x v="176"/>
    <s v="2020"/>
    <n v="2221"/>
    <x v="701"/>
    <s v="Standard Class"/>
    <s v="MH-17620"/>
    <x v="2"/>
    <s v="United States"/>
    <x v="7"/>
    <x v="1"/>
    <n v="94110"/>
    <x v="1"/>
    <s v="TEC-PH-10001817"/>
    <x v="2"/>
    <x v="14"/>
    <s v="Wilson Electronics DB Pro Signal Booster"/>
    <n v="1145.5999999999999"/>
    <n v="4"/>
    <n v="0.2"/>
    <n v="100.24"/>
  </r>
  <r>
    <x v="177"/>
    <s v="2020"/>
    <n v="1735"/>
    <x v="702"/>
    <s v="Second Class"/>
    <s v="AG-10675"/>
    <x v="0"/>
    <s v="United States"/>
    <x v="4"/>
    <x v="4"/>
    <n v="28540"/>
    <x v="3"/>
    <s v="OFF-AP-10002082"/>
    <x v="1"/>
    <x v="5"/>
    <s v="Holmes HEPA Air Purifier"/>
    <n v="34.847999999999999"/>
    <n v="2"/>
    <n v="0.2"/>
    <n v="6.5339999999999998"/>
  </r>
  <r>
    <x v="177"/>
    <s v="2020"/>
    <n v="1736"/>
    <x v="702"/>
    <s v="Second Class"/>
    <s v="AG-10675"/>
    <x v="0"/>
    <s v="United States"/>
    <x v="4"/>
    <x v="4"/>
    <n v="28540"/>
    <x v="3"/>
    <s v="TEC-PH-10003442"/>
    <x v="2"/>
    <x v="14"/>
    <s v="Samsung Replacement EH64AVFWE Premium Headset"/>
    <n v="22"/>
    <n v="5"/>
    <n v="0.2"/>
    <n v="1.375"/>
  </r>
  <r>
    <x v="177"/>
    <s v="2020"/>
    <n v="1737"/>
    <x v="702"/>
    <s v="Second Class"/>
    <s v="AG-10675"/>
    <x v="0"/>
    <s v="United States"/>
    <x v="4"/>
    <x v="4"/>
    <n v="28540"/>
    <x v="3"/>
    <s v="OFF-AR-10002833"/>
    <x v="1"/>
    <x v="4"/>
    <s v="Newell 322"/>
    <n v="4.3680000000000003"/>
    <n v="3"/>
    <n v="0.2"/>
    <n v="0.38219999999999998"/>
  </r>
  <r>
    <x v="177"/>
    <s v="2020"/>
    <n v="1845"/>
    <x v="703"/>
    <s v="Standard Class"/>
    <s v="GW-14605"/>
    <x v="0"/>
    <s v="United States"/>
    <x v="12"/>
    <x v="8"/>
    <n v="98115"/>
    <x v="1"/>
    <s v="TEC-AC-10003027"/>
    <x v="2"/>
    <x v="8"/>
    <s v="Imation 8GB Mini TravelDrive USB 2.0 Flash Drive"/>
    <n v="90.57"/>
    <n v="3"/>
    <n v="0"/>
    <n v="11.774100000000001"/>
  </r>
  <r>
    <x v="177"/>
    <s v="2020"/>
    <n v="2227"/>
    <x v="704"/>
    <s v="Standard Class"/>
    <s v="LA-16780"/>
    <x v="2"/>
    <s v="United States"/>
    <x v="21"/>
    <x v="3"/>
    <n v="78745"/>
    <x v="2"/>
    <s v="OFF-FA-10003059"/>
    <x v="1"/>
    <x v="11"/>
    <s v="Assorted Color Push Pins"/>
    <n v="2.8959999999999999"/>
    <n v="2"/>
    <n v="0.2"/>
    <n v="0.47060000000000002"/>
  </r>
  <r>
    <x v="177"/>
    <s v="2020"/>
    <n v="2228"/>
    <x v="704"/>
    <s v="Standard Class"/>
    <s v="LA-16780"/>
    <x v="2"/>
    <s v="United States"/>
    <x v="21"/>
    <x v="3"/>
    <n v="78745"/>
    <x v="2"/>
    <s v="TEC-PH-10002496"/>
    <x v="2"/>
    <x v="14"/>
    <s v="Cisco SPA301"/>
    <n v="124.792"/>
    <n v="1"/>
    <n v="0.2"/>
    <n v="15.599"/>
  </r>
  <r>
    <x v="177"/>
    <s v="2020"/>
    <n v="2713"/>
    <x v="705"/>
    <s v="Second Class"/>
    <s v="GM-14440"/>
    <x v="0"/>
    <s v="United States"/>
    <x v="57"/>
    <x v="17"/>
    <n v="12180"/>
    <x v="0"/>
    <s v="OFF-AR-10002656"/>
    <x v="1"/>
    <x v="4"/>
    <s v="Sanford Liquid Accent Highlighters"/>
    <n v="60.12"/>
    <n v="9"/>
    <n v="0"/>
    <n v="22.244399999999999"/>
  </r>
  <r>
    <x v="177"/>
    <s v="2020"/>
    <n v="5025"/>
    <x v="706"/>
    <s v="Standard Class"/>
    <s v="RF-19735"/>
    <x v="0"/>
    <s v="United States"/>
    <x v="94"/>
    <x v="30"/>
    <n v="73120"/>
    <x v="2"/>
    <s v="OFF-BI-10004828"/>
    <x v="1"/>
    <x v="1"/>
    <s v="GBC Poly Designer Binding Covers"/>
    <n v="33.479999999999997"/>
    <n v="2"/>
    <n v="0"/>
    <n v="16.405200000000001"/>
  </r>
  <r>
    <x v="177"/>
    <s v="2020"/>
    <n v="5026"/>
    <x v="706"/>
    <s v="Standard Class"/>
    <s v="RF-19735"/>
    <x v="0"/>
    <s v="United States"/>
    <x v="94"/>
    <x v="30"/>
    <n v="73120"/>
    <x v="2"/>
    <s v="TEC-PH-10003012"/>
    <x v="2"/>
    <x v="14"/>
    <s v="Nortel Meridian M3904 Professional Digital phone"/>
    <n v="461.97"/>
    <n v="3"/>
    <n v="0"/>
    <n v="133.97130000000001"/>
  </r>
  <r>
    <x v="177"/>
    <s v="2020"/>
    <n v="5027"/>
    <x v="706"/>
    <s v="Standard Class"/>
    <s v="RF-19735"/>
    <x v="0"/>
    <s v="United States"/>
    <x v="94"/>
    <x v="30"/>
    <n v="73120"/>
    <x v="2"/>
    <s v="OFF-AP-10002311"/>
    <x v="1"/>
    <x v="5"/>
    <s v="Holmes Replacement Filter for HEPA Air Cleaner, Very Large Room, HEPA Filter"/>
    <n v="137.62"/>
    <n v="2"/>
    <n v="0"/>
    <n v="60.552799999999998"/>
  </r>
  <r>
    <x v="177"/>
    <s v="2020"/>
    <n v="5028"/>
    <x v="706"/>
    <s v="Standard Class"/>
    <s v="RF-19735"/>
    <x v="0"/>
    <s v="United States"/>
    <x v="94"/>
    <x v="30"/>
    <n v="73120"/>
    <x v="2"/>
    <s v="FUR-CH-10004626"/>
    <x v="0"/>
    <x v="3"/>
    <s v="Office Star Flex Back Scooter Chair with Aluminum Finish Frame"/>
    <n v="302.67"/>
    <n v="3"/>
    <n v="0"/>
    <n v="72.640799999999999"/>
  </r>
  <r>
    <x v="177"/>
    <s v="2020"/>
    <n v="6911"/>
    <x v="707"/>
    <s v="Standard Class"/>
    <s v="VG-21790"/>
    <x v="0"/>
    <s v="United States"/>
    <x v="12"/>
    <x v="8"/>
    <n v="98103"/>
    <x v="1"/>
    <s v="FUR-BO-10004709"/>
    <x v="0"/>
    <x v="13"/>
    <s v="Bush Westfield Collection Bookcases, Medium Cherry Finish"/>
    <n v="115.96"/>
    <n v="2"/>
    <n v="0"/>
    <n v="25.511199999999999"/>
  </r>
  <r>
    <x v="178"/>
    <s v="2020"/>
    <n v="642"/>
    <x v="708"/>
    <s v="Second Class"/>
    <s v="JL-15835"/>
    <x v="0"/>
    <s v="United States"/>
    <x v="215"/>
    <x v="1"/>
    <n v="92691"/>
    <x v="1"/>
    <s v="OFF-ST-10000585"/>
    <x v="1"/>
    <x v="2"/>
    <s v="Economy Rollaway Files"/>
    <n v="330.4"/>
    <n v="2"/>
    <n v="0"/>
    <n v="85.903999999999996"/>
  </r>
  <r>
    <x v="178"/>
    <s v="2020"/>
    <n v="643"/>
    <x v="708"/>
    <s v="Second Class"/>
    <s v="JL-15835"/>
    <x v="0"/>
    <s v="United States"/>
    <x v="215"/>
    <x v="1"/>
    <n v="92691"/>
    <x v="1"/>
    <s v="OFF-LA-10002787"/>
    <x v="1"/>
    <x v="15"/>
    <s v="Avery 480"/>
    <n v="26.25"/>
    <n v="7"/>
    <n v="0"/>
    <n v="12.6"/>
  </r>
  <r>
    <x v="178"/>
    <s v="2020"/>
    <n v="7659"/>
    <x v="709"/>
    <s v="First Class"/>
    <s v="TC-21475"/>
    <x v="1"/>
    <s v="United States"/>
    <x v="82"/>
    <x v="0"/>
    <n v="44107"/>
    <x v="0"/>
    <s v="OFF-BI-10001071"/>
    <x v="1"/>
    <x v="1"/>
    <s v="GBC ProClick Punch Binding System"/>
    <n v="76.775999999999996"/>
    <n v="4"/>
    <n v="0.7"/>
    <n v="-53.743200000000002"/>
  </r>
  <r>
    <x v="178"/>
    <s v="2020"/>
    <n v="7739"/>
    <x v="710"/>
    <s v="Standard Class"/>
    <s v="JF-15355"/>
    <x v="0"/>
    <s v="United States"/>
    <x v="51"/>
    <x v="26"/>
    <n v="21215"/>
    <x v="0"/>
    <s v="TEC-PH-10003589"/>
    <x v="2"/>
    <x v="14"/>
    <s v="invisibleSHIELD by ZAGG Smudge-Free Screen Protector"/>
    <n v="89.95"/>
    <n v="5"/>
    <n v="0"/>
    <n v="43.176000000000002"/>
  </r>
  <r>
    <x v="179"/>
    <s v="2020"/>
    <n v="2225"/>
    <x v="711"/>
    <s v="Standard Class"/>
    <s v="EA-14035"/>
    <x v="2"/>
    <s v="United States"/>
    <x v="13"/>
    <x v="9"/>
    <n v="19134"/>
    <x v="0"/>
    <s v="OFF-PA-10003790"/>
    <x v="1"/>
    <x v="9"/>
    <s v="Xerox 1991"/>
    <n v="54.816000000000003"/>
    <n v="3"/>
    <n v="0.2"/>
    <n v="17.815200000000001"/>
  </r>
  <r>
    <x v="179"/>
    <s v="2020"/>
    <n v="3785"/>
    <x v="712"/>
    <s v="Standard Class"/>
    <s v="EH-14125"/>
    <x v="1"/>
    <s v="United States"/>
    <x v="216"/>
    <x v="7"/>
    <n v="33311"/>
    <x v="3"/>
    <s v="TEC-AC-10003590"/>
    <x v="2"/>
    <x v="8"/>
    <s v="TRENDnet 56K USB 2.0 Phone, Internet and Fax Modem"/>
    <n v="41.423999999999999"/>
    <n v="2"/>
    <n v="0.2"/>
    <n v="8.2848000000000006"/>
  </r>
  <r>
    <x v="179"/>
    <s v="2020"/>
    <n v="5713"/>
    <x v="713"/>
    <s v="Same Day"/>
    <s v="KW-16435"/>
    <x v="0"/>
    <s v="United States"/>
    <x v="27"/>
    <x v="19"/>
    <n v="60653"/>
    <x v="2"/>
    <s v="TEC-PH-10003092"/>
    <x v="2"/>
    <x v="14"/>
    <s v="Motorola L804"/>
    <n v="36.792000000000002"/>
    <n v="1"/>
    <n v="0.2"/>
    <n v="4.1391"/>
  </r>
  <r>
    <x v="179"/>
    <s v="2020"/>
    <n v="6455"/>
    <x v="714"/>
    <s v="First Class"/>
    <s v="EC-14050"/>
    <x v="0"/>
    <s v="United States"/>
    <x v="7"/>
    <x v="1"/>
    <n v="94110"/>
    <x v="1"/>
    <s v="OFF-ST-10003442"/>
    <x v="1"/>
    <x v="2"/>
    <s v="Eldon Portable Mobile Manager"/>
    <n v="56.56"/>
    <n v="2"/>
    <n v="0"/>
    <n v="15.2712"/>
  </r>
  <r>
    <x v="179"/>
    <s v="2020"/>
    <n v="6456"/>
    <x v="714"/>
    <s v="First Class"/>
    <s v="EC-14050"/>
    <x v="0"/>
    <s v="United States"/>
    <x v="7"/>
    <x v="1"/>
    <n v="94110"/>
    <x v="1"/>
    <s v="FUR-FU-10003142"/>
    <x v="0"/>
    <x v="0"/>
    <s v="Master Big Foot Doorstop, Beige"/>
    <n v="36.96"/>
    <n v="7"/>
    <n v="0"/>
    <n v="11.457599999999999"/>
  </r>
  <r>
    <x v="179"/>
    <s v="2020"/>
    <n v="6691"/>
    <x v="715"/>
    <s v="Standard Class"/>
    <s v="LS-17200"/>
    <x v="2"/>
    <s v="United States"/>
    <x v="70"/>
    <x v="2"/>
    <n v="53209"/>
    <x v="2"/>
    <s v="OFF-BI-10003460"/>
    <x v="1"/>
    <x v="1"/>
    <s v="Acco 3-Hole Punch"/>
    <n v="17.52"/>
    <n v="4"/>
    <n v="0"/>
    <n v="8.4095999999999993"/>
  </r>
  <r>
    <x v="179"/>
    <s v="2020"/>
    <n v="6692"/>
    <x v="715"/>
    <s v="Standard Class"/>
    <s v="LS-17200"/>
    <x v="2"/>
    <s v="United States"/>
    <x v="70"/>
    <x v="2"/>
    <n v="53209"/>
    <x v="2"/>
    <s v="OFF-AP-10002472"/>
    <x v="1"/>
    <x v="5"/>
    <s v="3M Office Air Cleaner"/>
    <n v="155.88"/>
    <n v="6"/>
    <n v="0"/>
    <n v="54.558"/>
  </r>
  <r>
    <x v="179"/>
    <s v="2020"/>
    <n v="9439"/>
    <x v="716"/>
    <s v="Standard Class"/>
    <s v="GM-14680"/>
    <x v="0"/>
    <s v="United States"/>
    <x v="13"/>
    <x v="9"/>
    <n v="19134"/>
    <x v="0"/>
    <s v="TEC-PH-10001079"/>
    <x v="2"/>
    <x v="14"/>
    <s v="Polycom SoundPoint Pro SE-225 Corded phone"/>
    <n v="285.57600000000002"/>
    <n v="4"/>
    <n v="0.4"/>
    <n v="-57.115200000000002"/>
  </r>
  <r>
    <x v="179"/>
    <s v="2020"/>
    <n v="9703"/>
    <x v="717"/>
    <s v="Standard Class"/>
    <s v="LB-16795"/>
    <x v="1"/>
    <s v="United States"/>
    <x v="123"/>
    <x v="31"/>
    <n v="19805"/>
    <x v="0"/>
    <s v="OFF-PA-10003256"/>
    <x v="1"/>
    <x v="9"/>
    <s v="Avery Personal Creations Heavyweight Cards"/>
    <n v="11.54"/>
    <n v="1"/>
    <n v="0"/>
    <n v="5.5392000000000001"/>
  </r>
  <r>
    <x v="179"/>
    <s v="2020"/>
    <n v="9704"/>
    <x v="717"/>
    <s v="Standard Class"/>
    <s v="LB-16795"/>
    <x v="1"/>
    <s v="United States"/>
    <x v="123"/>
    <x v="31"/>
    <n v="19805"/>
    <x v="0"/>
    <s v="OFF-BI-10003656"/>
    <x v="1"/>
    <x v="1"/>
    <s v="Fellowes PB200 Plastic Comb Binding Machine"/>
    <n v="849.95"/>
    <n v="5"/>
    <n v="0"/>
    <n v="390.97699999999998"/>
  </r>
  <r>
    <x v="179"/>
    <s v="2020"/>
    <n v="9705"/>
    <x v="717"/>
    <s v="Standard Class"/>
    <s v="LB-16795"/>
    <x v="1"/>
    <s v="United States"/>
    <x v="123"/>
    <x v="31"/>
    <n v="19805"/>
    <x v="0"/>
    <s v="OFF-BI-10002897"/>
    <x v="1"/>
    <x v="1"/>
    <s v="Black Avery Memo-Size 3-Ring Binder, 5 1/2&quot; x 8 1/2&quot;"/>
    <n v="11.01"/>
    <n v="3"/>
    <n v="0"/>
    <n v="5.3948999999999998"/>
  </r>
  <r>
    <x v="180"/>
    <s v="2020"/>
    <n v="1010"/>
    <x v="718"/>
    <s v="First Class"/>
    <s v="AT-10735"/>
    <x v="0"/>
    <s v="United States"/>
    <x v="27"/>
    <x v="19"/>
    <n v="60653"/>
    <x v="2"/>
    <s v="TEC-PH-10003931"/>
    <x v="2"/>
    <x v="14"/>
    <s v="JBL Micro Wireless Portable Bluetooth Speaker"/>
    <n v="95.983999999999995"/>
    <n v="2"/>
    <n v="0.2"/>
    <n v="5.9989999999999997"/>
  </r>
  <r>
    <x v="180"/>
    <s v="2020"/>
    <n v="1206"/>
    <x v="719"/>
    <s v="First Class"/>
    <s v="LH-16750"/>
    <x v="0"/>
    <s v="United States"/>
    <x v="28"/>
    <x v="4"/>
    <n v="28205"/>
    <x v="3"/>
    <s v="TEC-PH-10002660"/>
    <x v="2"/>
    <x v="14"/>
    <s v="Nortel Networks T7316 E Nt8 B27"/>
    <n v="271.95999999999998"/>
    <n v="5"/>
    <n v="0.2"/>
    <n v="16.997499999999999"/>
  </r>
  <r>
    <x v="180"/>
    <s v="2020"/>
    <n v="1834"/>
    <x v="720"/>
    <s v="Standard Class"/>
    <s v="AS-10045"/>
    <x v="2"/>
    <s v="United States"/>
    <x v="21"/>
    <x v="3"/>
    <n v="78745"/>
    <x v="2"/>
    <s v="TEC-MA-10000488"/>
    <x v="2"/>
    <x v="6"/>
    <s v="Bady BDG101FRU Card Printer"/>
    <n v="1439.982"/>
    <n v="3"/>
    <n v="0.4"/>
    <n v="-263.99669999999998"/>
  </r>
  <r>
    <x v="180"/>
    <s v="2020"/>
    <n v="1835"/>
    <x v="720"/>
    <s v="Standard Class"/>
    <s v="AS-10045"/>
    <x v="2"/>
    <s v="United States"/>
    <x v="21"/>
    <x v="3"/>
    <n v="78745"/>
    <x v="2"/>
    <s v="OFF-PA-10003729"/>
    <x v="1"/>
    <x v="9"/>
    <s v="Xerox 1998"/>
    <n v="36.287999999999997"/>
    <n v="7"/>
    <n v="0.2"/>
    <n v="12.700799999999999"/>
  </r>
  <r>
    <x v="180"/>
    <s v="2020"/>
    <n v="2186"/>
    <x v="721"/>
    <s v="Second Class"/>
    <s v="HK-14890"/>
    <x v="2"/>
    <s v="United States"/>
    <x v="217"/>
    <x v="1"/>
    <n v="93905"/>
    <x v="1"/>
    <s v="OFF-BI-10002735"/>
    <x v="1"/>
    <x v="1"/>
    <s v="GBC Prestige Therm-A-Bind Covers"/>
    <n v="54.896000000000001"/>
    <n v="2"/>
    <n v="0.2"/>
    <n v="18.5274"/>
  </r>
  <r>
    <x v="180"/>
    <s v="2020"/>
    <n v="6912"/>
    <x v="722"/>
    <s v="Second Class"/>
    <s v="EM-13960"/>
    <x v="0"/>
    <s v="United States"/>
    <x v="7"/>
    <x v="1"/>
    <n v="94109"/>
    <x v="1"/>
    <s v="OFF-ST-10004340"/>
    <x v="1"/>
    <x v="2"/>
    <s v="Fellowes Mobile File Cart, Black"/>
    <n v="186.54"/>
    <n v="3"/>
    <n v="0"/>
    <n v="50.3658"/>
  </r>
  <r>
    <x v="181"/>
    <s v="2020"/>
    <n v="2008"/>
    <x v="723"/>
    <s v="First Class"/>
    <s v="CM-12190"/>
    <x v="0"/>
    <s v="United States"/>
    <x v="27"/>
    <x v="19"/>
    <n v="60623"/>
    <x v="2"/>
    <s v="FUR-BO-10003034"/>
    <x v="0"/>
    <x v="13"/>
    <s v="O'Sullivan Elevations Bookcase, Cherry Finish"/>
    <n v="183.37200000000001"/>
    <n v="2"/>
    <n v="0.3"/>
    <n v="-36.674399999999999"/>
  </r>
  <r>
    <x v="181"/>
    <s v="2020"/>
    <n v="4632"/>
    <x v="724"/>
    <s v="Second Class"/>
    <s v="BD-11725"/>
    <x v="0"/>
    <s v="United States"/>
    <x v="7"/>
    <x v="1"/>
    <n v="94122"/>
    <x v="1"/>
    <s v="OFF-LA-10001297"/>
    <x v="1"/>
    <x v="15"/>
    <s v="Avery 473"/>
    <n v="51.75"/>
    <n v="5"/>
    <n v="0"/>
    <n v="24.84"/>
  </r>
  <r>
    <x v="181"/>
    <s v="2020"/>
    <n v="4633"/>
    <x v="724"/>
    <s v="Second Class"/>
    <s v="BD-11725"/>
    <x v="0"/>
    <s v="United States"/>
    <x v="7"/>
    <x v="1"/>
    <n v="94122"/>
    <x v="1"/>
    <s v="FUR-FU-10000723"/>
    <x v="0"/>
    <x v="0"/>
    <s v="Deflect-o EconoMat Studded, No Bevel Mat for Low Pile Carpeting"/>
    <n v="123.96"/>
    <n v="3"/>
    <n v="0"/>
    <n v="11.1564"/>
  </r>
  <r>
    <x v="181"/>
    <s v="2020"/>
    <n v="7088"/>
    <x v="725"/>
    <s v="Second Class"/>
    <s v="GA-14515"/>
    <x v="0"/>
    <s v="United States"/>
    <x v="1"/>
    <x v="1"/>
    <n v="90004"/>
    <x v="1"/>
    <s v="OFF-ST-10003123"/>
    <x v="1"/>
    <x v="2"/>
    <s v="Fellowes Bases and Tops For Staxonsteel/High-Stak Systems"/>
    <n v="99.87"/>
    <n v="3"/>
    <n v="0"/>
    <n v="23.968800000000002"/>
  </r>
  <r>
    <x v="181"/>
    <s v="2020"/>
    <n v="9208"/>
    <x v="726"/>
    <s v="Standard Class"/>
    <s v="AB-10105"/>
    <x v="0"/>
    <s v="United States"/>
    <x v="218"/>
    <x v="19"/>
    <n v="61701"/>
    <x v="2"/>
    <s v="TEC-AC-10000682"/>
    <x v="2"/>
    <x v="8"/>
    <s v="Kensington K72356US Mouse-in-a-Box USB Desktop Mouse"/>
    <n v="39.816000000000003"/>
    <n v="3"/>
    <n v="0.2"/>
    <n v="7.4654999999999996"/>
  </r>
  <r>
    <x v="181"/>
    <s v="2020"/>
    <n v="9209"/>
    <x v="727"/>
    <s v="Second Class"/>
    <s v="SC-20230"/>
    <x v="2"/>
    <s v="United States"/>
    <x v="12"/>
    <x v="8"/>
    <n v="98105"/>
    <x v="1"/>
    <s v="OFF-ST-10003996"/>
    <x v="1"/>
    <x v="2"/>
    <s v="Letter/Legal File Tote with Clear Snap-On Lid, Black Granite"/>
    <n v="16.059999999999999"/>
    <n v="1"/>
    <n v="0"/>
    <n v="4.1756000000000002"/>
  </r>
  <r>
    <x v="181"/>
    <s v="2020"/>
    <n v="9982"/>
    <x v="728"/>
    <s v="First Class"/>
    <s v="TB-21055"/>
    <x v="0"/>
    <s v="United States"/>
    <x v="53"/>
    <x v="0"/>
    <n v="45014"/>
    <x v="0"/>
    <s v="OFF-LA-10004484"/>
    <x v="1"/>
    <x v="15"/>
    <s v="Avery 476"/>
    <n v="16.52"/>
    <n v="5"/>
    <n v="0.2"/>
    <n v="5.3689999999999998"/>
  </r>
  <r>
    <x v="182"/>
    <s v="2020"/>
    <n v="5090"/>
    <x v="729"/>
    <s v="First Class"/>
    <s v="HM-14860"/>
    <x v="2"/>
    <s v="United States"/>
    <x v="219"/>
    <x v="12"/>
    <n v="80538"/>
    <x v="1"/>
    <s v="OFF-PA-10001752"/>
    <x v="1"/>
    <x v="9"/>
    <s v="Hammermill CopyPlus Copy Paper (20Lb. and 84 Bright)"/>
    <n v="7.968"/>
    <n v="2"/>
    <n v="0.2"/>
    <n v="2.8883999999999999"/>
  </r>
  <r>
    <x v="182"/>
    <s v="2020"/>
    <n v="5091"/>
    <x v="729"/>
    <s v="First Class"/>
    <s v="HM-14860"/>
    <x v="2"/>
    <s v="United States"/>
    <x v="219"/>
    <x v="12"/>
    <n v="80538"/>
    <x v="1"/>
    <s v="OFF-EN-10001141"/>
    <x v="1"/>
    <x v="12"/>
    <s v="Manila Recycled Extra-Heavyweight Clasp Envelopes, 6&quot; x 9&quot;"/>
    <n v="8.7840000000000007"/>
    <n v="1"/>
    <n v="0.2"/>
    <n v="3.1842000000000001"/>
  </r>
  <r>
    <x v="182"/>
    <s v="2020"/>
    <n v="5243"/>
    <x v="730"/>
    <s v="Standard Class"/>
    <s v="HM-14860"/>
    <x v="2"/>
    <s v="United States"/>
    <x v="62"/>
    <x v="3"/>
    <n v="75007"/>
    <x v="2"/>
    <s v="OFF-BI-10002827"/>
    <x v="1"/>
    <x v="1"/>
    <s v="Avery Durable Poly Binders"/>
    <n v="3.3180000000000001"/>
    <n v="3"/>
    <n v="0.8"/>
    <n v="-5.6406000000000001"/>
  </r>
  <r>
    <x v="183"/>
    <s v="2020"/>
    <n v="1443"/>
    <x v="731"/>
    <s v="First Class"/>
    <s v="PW-19030"/>
    <x v="2"/>
    <s v="United States"/>
    <x v="19"/>
    <x v="32"/>
    <n v="40475"/>
    <x v="3"/>
    <s v="OFF-PA-10002713"/>
    <x v="1"/>
    <x v="9"/>
    <s v="Adams Phone Message Book, 200 Message Capacity, 8 1/16” x 11”"/>
    <n v="13.76"/>
    <n v="2"/>
    <n v="0"/>
    <n v="6.3296000000000001"/>
  </r>
  <r>
    <x v="183"/>
    <s v="2020"/>
    <n v="6081"/>
    <x v="732"/>
    <s v="First Class"/>
    <s v="NZ-18565"/>
    <x v="1"/>
    <s v="United States"/>
    <x v="34"/>
    <x v="3"/>
    <n v="77070"/>
    <x v="2"/>
    <s v="OFF-ST-10001172"/>
    <x v="1"/>
    <x v="2"/>
    <s v="Tennsco Lockers, Sand"/>
    <n v="151.05600000000001"/>
    <n v="9"/>
    <n v="0.2"/>
    <n v="7.5528000000000004"/>
  </r>
  <r>
    <x v="183"/>
    <s v="2020"/>
    <n v="6641"/>
    <x v="733"/>
    <s v="Standard Class"/>
    <s v="PO-18865"/>
    <x v="0"/>
    <s v="United States"/>
    <x v="163"/>
    <x v="14"/>
    <n v="46203"/>
    <x v="2"/>
    <s v="OFF-BI-10001989"/>
    <x v="1"/>
    <x v="1"/>
    <s v="Premium Transparent Presentation Covers by GBC"/>
    <n v="125.88"/>
    <n v="6"/>
    <n v="0"/>
    <n v="60.422400000000003"/>
  </r>
  <r>
    <x v="183"/>
    <s v="2020"/>
    <n v="6642"/>
    <x v="733"/>
    <s v="Standard Class"/>
    <s v="PO-18865"/>
    <x v="0"/>
    <s v="United States"/>
    <x v="163"/>
    <x v="14"/>
    <n v="46203"/>
    <x v="2"/>
    <s v="TEC-AC-10001714"/>
    <x v="2"/>
    <x v="8"/>
    <s v="Logitech MX Performance Wireless Mouse"/>
    <n v="79.78"/>
    <n v="2"/>
    <n v="0"/>
    <n v="29.518599999999999"/>
  </r>
  <r>
    <x v="183"/>
    <s v="2020"/>
    <n v="6643"/>
    <x v="733"/>
    <s v="Standard Class"/>
    <s v="PO-18865"/>
    <x v="0"/>
    <s v="United States"/>
    <x v="163"/>
    <x v="14"/>
    <n v="46203"/>
    <x v="2"/>
    <s v="OFF-LA-10003498"/>
    <x v="1"/>
    <x v="15"/>
    <s v="Avery 475"/>
    <n v="133.19999999999999"/>
    <n v="9"/>
    <n v="0"/>
    <n v="66.599999999999994"/>
  </r>
  <r>
    <x v="184"/>
    <s v="2020"/>
    <n v="1933"/>
    <x v="734"/>
    <s v="Second Class"/>
    <s v="SV-20365"/>
    <x v="0"/>
    <s v="United States"/>
    <x v="55"/>
    <x v="28"/>
    <n v="70506"/>
    <x v="3"/>
    <s v="FUR-BO-10000468"/>
    <x v="0"/>
    <x v="13"/>
    <s v="O'Sullivan 2-Shelf Heavy-Duty Bookcases"/>
    <n v="145.74"/>
    <n v="3"/>
    <n v="0"/>
    <n v="23.3184"/>
  </r>
  <r>
    <x v="184"/>
    <s v="2020"/>
    <n v="1934"/>
    <x v="734"/>
    <s v="Second Class"/>
    <s v="SV-20365"/>
    <x v="0"/>
    <s v="United States"/>
    <x v="55"/>
    <x v="28"/>
    <n v="70506"/>
    <x v="3"/>
    <s v="FUR-FU-10001706"/>
    <x v="0"/>
    <x v="0"/>
    <s v="Longer-Life Soft White Bulbs"/>
    <n v="15.4"/>
    <n v="5"/>
    <n v="0"/>
    <n v="7.3920000000000003"/>
  </r>
  <r>
    <x v="184"/>
    <s v="2020"/>
    <n v="5530"/>
    <x v="735"/>
    <s v="Standard Class"/>
    <s v="TB-21355"/>
    <x v="2"/>
    <s v="United States"/>
    <x v="220"/>
    <x v="3"/>
    <n v="75104"/>
    <x v="2"/>
    <s v="OFF-PA-10004381"/>
    <x v="1"/>
    <x v="9"/>
    <s v="14-7/8 x 11 Blue Bar Computer Printout Paper"/>
    <n v="115.29600000000001"/>
    <n v="3"/>
    <n v="0.2"/>
    <n v="40.3536"/>
  </r>
  <r>
    <x v="184"/>
    <s v="2020"/>
    <n v="6399"/>
    <x v="736"/>
    <s v="Standard Class"/>
    <s v="GM-14455"/>
    <x v="1"/>
    <s v="United States"/>
    <x v="114"/>
    <x v="42"/>
    <n v="3301"/>
    <x v="0"/>
    <s v="TEC-PH-10003601"/>
    <x v="2"/>
    <x v="14"/>
    <s v="Ativa D5772 2-Line 5.8GHz Digital Expandable Corded/Cordless Phone System with Answering &amp; Caller ID/Call Waiting, Black/Silver"/>
    <n v="824.95"/>
    <n v="5"/>
    <n v="0"/>
    <n v="247.48500000000001"/>
  </r>
  <r>
    <x v="184"/>
    <s v="2020"/>
    <n v="6400"/>
    <x v="736"/>
    <s v="Standard Class"/>
    <s v="GM-14455"/>
    <x v="1"/>
    <s v="United States"/>
    <x v="114"/>
    <x v="42"/>
    <n v="3301"/>
    <x v="0"/>
    <s v="OFF-LA-10002195"/>
    <x v="1"/>
    <x v="15"/>
    <s v="Avery 481"/>
    <n v="24.64"/>
    <n v="8"/>
    <n v="0"/>
    <n v="11.827199999999999"/>
  </r>
  <r>
    <x v="184"/>
    <s v="2020"/>
    <n v="6401"/>
    <x v="736"/>
    <s v="Standard Class"/>
    <s v="GM-14455"/>
    <x v="1"/>
    <s v="United States"/>
    <x v="114"/>
    <x v="42"/>
    <n v="3301"/>
    <x v="0"/>
    <s v="OFF-AR-10000380"/>
    <x v="1"/>
    <x v="4"/>
    <s v="Hunt PowerHouse Electric Pencil Sharpener, Blue"/>
    <n v="227.88"/>
    <n v="6"/>
    <n v="0"/>
    <n v="68.364000000000004"/>
  </r>
  <r>
    <x v="184"/>
    <s v="2020"/>
    <n v="7403"/>
    <x v="737"/>
    <s v="Standard Class"/>
    <s v="SH-20395"/>
    <x v="0"/>
    <s v="United States"/>
    <x v="25"/>
    <x v="17"/>
    <n v="10011"/>
    <x v="0"/>
    <s v="OFF-SU-10002573"/>
    <x v="1"/>
    <x v="10"/>
    <s v="Acme 10&quot; Easy Grip Assistive Scissors"/>
    <n v="70.12"/>
    <n v="4"/>
    <n v="0"/>
    <n v="21.036000000000001"/>
  </r>
  <r>
    <x v="185"/>
    <s v="2020"/>
    <n v="2746"/>
    <x v="738"/>
    <s v="Second Class"/>
    <s v="FM-14380"/>
    <x v="0"/>
    <s v="United States"/>
    <x v="4"/>
    <x v="4"/>
    <n v="28540"/>
    <x v="3"/>
    <s v="TEC-AC-10004571"/>
    <x v="2"/>
    <x v="8"/>
    <s v="Logitech G700s Rechargeable Gaming Mouse"/>
    <n v="79.992000000000004"/>
    <n v="1"/>
    <n v="0.2"/>
    <n v="21.997800000000002"/>
  </r>
  <r>
    <x v="185"/>
    <s v="2020"/>
    <n v="3574"/>
    <x v="739"/>
    <s v="Standard Class"/>
    <s v="JW-15955"/>
    <x v="0"/>
    <s v="United States"/>
    <x v="11"/>
    <x v="17"/>
    <n v="11561"/>
    <x v="0"/>
    <s v="OFF-AR-10003602"/>
    <x v="1"/>
    <x v="4"/>
    <s v="Quartet Omega Colored Chalk, 12/Pack"/>
    <n v="11.68"/>
    <n v="2"/>
    <n v="0"/>
    <n v="5.4896000000000003"/>
  </r>
  <r>
    <x v="185"/>
    <s v="2020"/>
    <n v="3575"/>
    <x v="739"/>
    <s v="Standard Class"/>
    <s v="JW-15955"/>
    <x v="0"/>
    <s v="United States"/>
    <x v="11"/>
    <x v="17"/>
    <n v="11561"/>
    <x v="0"/>
    <s v="OFF-AR-10004062"/>
    <x v="1"/>
    <x v="4"/>
    <s v="Staples in misc. colors"/>
    <n v="104.8"/>
    <n v="10"/>
    <n v="0"/>
    <n v="26.2"/>
  </r>
  <r>
    <x v="185"/>
    <s v="2020"/>
    <n v="4105"/>
    <x v="740"/>
    <s v="Standard Class"/>
    <s v="JK-15370"/>
    <x v="0"/>
    <s v="United States"/>
    <x v="42"/>
    <x v="1"/>
    <n v="92105"/>
    <x v="1"/>
    <s v="TEC-PH-10000439"/>
    <x v="2"/>
    <x v="14"/>
    <s v="GE DSL Phone Line Filter"/>
    <n v="159.96"/>
    <n v="5"/>
    <n v="0.2"/>
    <n v="17.9955"/>
  </r>
  <r>
    <x v="185"/>
    <s v="2020"/>
    <n v="4106"/>
    <x v="740"/>
    <s v="Standard Class"/>
    <s v="JK-15370"/>
    <x v="0"/>
    <s v="United States"/>
    <x v="42"/>
    <x v="1"/>
    <n v="92105"/>
    <x v="1"/>
    <s v="OFF-BI-10000404"/>
    <x v="1"/>
    <x v="1"/>
    <s v="Avery Printable Repositionable Plastic Tabs"/>
    <n v="13.76"/>
    <n v="2"/>
    <n v="0.2"/>
    <n v="4.6440000000000001"/>
  </r>
  <r>
    <x v="185"/>
    <s v="2020"/>
    <n v="4262"/>
    <x v="741"/>
    <s v="Standard Class"/>
    <s v="CC-12475"/>
    <x v="0"/>
    <s v="United States"/>
    <x v="221"/>
    <x v="27"/>
    <n v="56560"/>
    <x v="2"/>
    <s v="TEC-AC-10002006"/>
    <x v="2"/>
    <x v="8"/>
    <s v="Memorex Micro Travel Drive 16 GB"/>
    <n v="63.96"/>
    <n v="4"/>
    <n v="0"/>
    <n v="19.8276"/>
  </r>
  <r>
    <x v="185"/>
    <s v="2020"/>
    <n v="4458"/>
    <x v="742"/>
    <s v="Standard Class"/>
    <s v="MC-17575"/>
    <x v="0"/>
    <s v="United States"/>
    <x v="32"/>
    <x v="1"/>
    <n v="95123"/>
    <x v="1"/>
    <s v="OFF-PA-10001878"/>
    <x v="1"/>
    <x v="9"/>
    <s v="Xerox 1891"/>
    <n v="244.55"/>
    <n v="5"/>
    <n v="0"/>
    <n v="114.9385"/>
  </r>
  <r>
    <x v="185"/>
    <s v="2020"/>
    <n v="7652"/>
    <x v="743"/>
    <s v="First Class"/>
    <s v="CK-12205"/>
    <x v="0"/>
    <s v="United States"/>
    <x v="15"/>
    <x v="3"/>
    <n v="75081"/>
    <x v="2"/>
    <s v="TEC-AC-10001552"/>
    <x v="2"/>
    <x v="8"/>
    <s v="Logitech K350 2.4Ghz Wireless Keyboard"/>
    <n v="119.44799999999999"/>
    <n v="3"/>
    <n v="0.2"/>
    <n v="-13.437900000000001"/>
  </r>
  <r>
    <x v="185"/>
    <s v="2020"/>
    <n v="7653"/>
    <x v="743"/>
    <s v="First Class"/>
    <s v="CK-12205"/>
    <x v="0"/>
    <s v="United States"/>
    <x v="15"/>
    <x v="3"/>
    <n v="75081"/>
    <x v="2"/>
    <s v="OFF-ST-10002790"/>
    <x v="1"/>
    <x v="2"/>
    <s v="Safco Industrial Shelving"/>
    <n v="118.16"/>
    <n v="2"/>
    <n v="0.2"/>
    <n v="-25.109000000000002"/>
  </r>
  <r>
    <x v="185"/>
    <s v="2020"/>
    <n v="9180"/>
    <x v="744"/>
    <s v="Standard Class"/>
    <s v="JL-15505"/>
    <x v="0"/>
    <s v="United States"/>
    <x v="135"/>
    <x v="1"/>
    <n v="92683"/>
    <x v="1"/>
    <s v="TEC-PH-10002415"/>
    <x v="2"/>
    <x v="14"/>
    <s v="Polycom VoiceStation 500 Conference phone"/>
    <n v="707.88"/>
    <n v="3"/>
    <n v="0.2"/>
    <n v="44.2425"/>
  </r>
  <r>
    <x v="185"/>
    <s v="2020"/>
    <n v="9181"/>
    <x v="744"/>
    <s v="Standard Class"/>
    <s v="JL-15505"/>
    <x v="0"/>
    <s v="United States"/>
    <x v="135"/>
    <x v="1"/>
    <n v="92683"/>
    <x v="1"/>
    <s v="OFF-BI-10003355"/>
    <x v="1"/>
    <x v="1"/>
    <s v="Cardinal Holdit Business Card Pockets"/>
    <n v="11.952"/>
    <n v="3"/>
    <n v="0.2"/>
    <n v="4.1832000000000003"/>
  </r>
  <r>
    <x v="185"/>
    <s v="2020"/>
    <n v="9182"/>
    <x v="744"/>
    <s v="Standard Class"/>
    <s v="JL-15505"/>
    <x v="0"/>
    <s v="United States"/>
    <x v="135"/>
    <x v="1"/>
    <n v="92683"/>
    <x v="1"/>
    <s v="OFF-BI-10000216"/>
    <x v="1"/>
    <x v="1"/>
    <s v="Mead 1st Gear 2&quot; Zipper Binder, Asst. Colors"/>
    <n v="31.128"/>
    <n v="3"/>
    <n v="0.2"/>
    <n v="11.673"/>
  </r>
  <r>
    <x v="185"/>
    <s v="2020"/>
    <n v="9183"/>
    <x v="744"/>
    <s v="Standard Class"/>
    <s v="JL-15505"/>
    <x v="0"/>
    <s v="United States"/>
    <x v="135"/>
    <x v="1"/>
    <n v="92683"/>
    <x v="1"/>
    <s v="TEC-AC-10004803"/>
    <x v="2"/>
    <x v="8"/>
    <s v="Sony Micro Vault Click 4 GB USB 2.0 Flash Drive"/>
    <n v="55.76"/>
    <n v="4"/>
    <n v="0"/>
    <n v="7.8064"/>
  </r>
  <r>
    <x v="185"/>
    <s v="2020"/>
    <n v="9184"/>
    <x v="744"/>
    <s v="Standard Class"/>
    <s v="JL-15505"/>
    <x v="0"/>
    <s v="United States"/>
    <x v="135"/>
    <x v="1"/>
    <n v="92683"/>
    <x v="1"/>
    <s v="OFF-PA-10001970"/>
    <x v="1"/>
    <x v="9"/>
    <s v="Xerox 1881"/>
    <n v="24.56"/>
    <n v="2"/>
    <n v="0"/>
    <n v="11.543200000000001"/>
  </r>
  <r>
    <x v="185"/>
    <s v="2020"/>
    <n v="9185"/>
    <x v="744"/>
    <s v="Standard Class"/>
    <s v="JL-15505"/>
    <x v="0"/>
    <s v="United States"/>
    <x v="135"/>
    <x v="1"/>
    <n v="92683"/>
    <x v="1"/>
    <s v="FUR-FU-10004848"/>
    <x v="0"/>
    <x v="0"/>
    <s v="Howard Miller 13-3/4&quot; Diameter Brushed Chrome Round Wall Clock"/>
    <n v="51.75"/>
    <n v="1"/>
    <n v="0"/>
    <n v="15.525"/>
  </r>
  <r>
    <x v="185"/>
    <s v="2020"/>
    <n v="9186"/>
    <x v="744"/>
    <s v="Standard Class"/>
    <s v="JL-15505"/>
    <x v="0"/>
    <s v="United States"/>
    <x v="135"/>
    <x v="1"/>
    <n v="92683"/>
    <x v="1"/>
    <s v="FUR-CH-10002317"/>
    <x v="0"/>
    <x v="3"/>
    <s v="Global Enterprise Series Seating Low-Back Swivel/Tilt Chairs"/>
    <n v="207.184"/>
    <n v="1"/>
    <n v="0.2"/>
    <n v="25.898"/>
  </r>
  <r>
    <x v="185"/>
    <s v="2020"/>
    <n v="9187"/>
    <x v="744"/>
    <s v="Standard Class"/>
    <s v="JL-15505"/>
    <x v="0"/>
    <s v="United States"/>
    <x v="135"/>
    <x v="1"/>
    <n v="92683"/>
    <x v="1"/>
    <s v="OFF-AP-10002534"/>
    <x v="1"/>
    <x v="5"/>
    <s v="3.6 Cubic Foot Counter Height Office Refrigerator"/>
    <n v="1473.1"/>
    <n v="5"/>
    <n v="0"/>
    <n v="412.46800000000002"/>
  </r>
  <r>
    <x v="186"/>
    <s v="2020"/>
    <n v="2188"/>
    <x v="745"/>
    <s v="Standard Class"/>
    <s v="IL-15100"/>
    <x v="0"/>
    <s v="United States"/>
    <x v="35"/>
    <x v="14"/>
    <n v="47201"/>
    <x v="2"/>
    <s v="OFF-EN-10003134"/>
    <x v="1"/>
    <x v="12"/>
    <s v="Staple envelope"/>
    <n v="70.08"/>
    <n v="6"/>
    <n v="0"/>
    <n v="35.04"/>
  </r>
  <r>
    <x v="186"/>
    <s v="2020"/>
    <n v="2189"/>
    <x v="745"/>
    <s v="Standard Class"/>
    <s v="IL-15100"/>
    <x v="0"/>
    <s v="United States"/>
    <x v="35"/>
    <x v="14"/>
    <n v="47201"/>
    <x v="2"/>
    <s v="FUR-FU-10003708"/>
    <x v="0"/>
    <x v="0"/>
    <s v="Tenex Traditional Chairmats for Medium Pile Carpet, Standard Lip, 36&quot; x 48&quot;"/>
    <n v="121.3"/>
    <n v="2"/>
    <n v="0"/>
    <n v="25.472999999999999"/>
  </r>
  <r>
    <x v="186"/>
    <s v="2020"/>
    <n v="2190"/>
    <x v="745"/>
    <s v="Standard Class"/>
    <s v="IL-15100"/>
    <x v="0"/>
    <s v="United States"/>
    <x v="35"/>
    <x v="14"/>
    <n v="47201"/>
    <x v="2"/>
    <s v="TEC-PH-10003645"/>
    <x v="2"/>
    <x v="14"/>
    <s v="Aastra 57i VoIP phone"/>
    <n v="1454.49"/>
    <n v="9"/>
    <n v="0"/>
    <n v="378.16739999999999"/>
  </r>
  <r>
    <x v="186"/>
    <s v="2020"/>
    <n v="6728"/>
    <x v="746"/>
    <s v="Second Class"/>
    <s v="SC-20695"/>
    <x v="2"/>
    <s v="United States"/>
    <x v="19"/>
    <x v="14"/>
    <n v="47374"/>
    <x v="2"/>
    <s v="OFF-PA-10003302"/>
    <x v="1"/>
    <x v="9"/>
    <s v="Xerox 1906"/>
    <n v="177.2"/>
    <n v="5"/>
    <n v="0"/>
    <n v="83.284000000000006"/>
  </r>
  <r>
    <x v="187"/>
    <s v="2020"/>
    <n v="4026"/>
    <x v="747"/>
    <s v="First Class"/>
    <s v="SF-20965"/>
    <x v="2"/>
    <s v="United States"/>
    <x v="222"/>
    <x v="3"/>
    <n v="76021"/>
    <x v="2"/>
    <s v="OFF-PA-10001776"/>
    <x v="1"/>
    <x v="9"/>
    <s v="Wirebound Message Books, Four 2 3/4&quot; x 5&quot; Forms per Page, 600 Sets per Book"/>
    <n v="29.664000000000001"/>
    <n v="4"/>
    <n v="0.2"/>
    <n v="10.0116"/>
  </r>
  <r>
    <x v="187"/>
    <s v="2020"/>
    <n v="4027"/>
    <x v="747"/>
    <s v="First Class"/>
    <s v="SF-20965"/>
    <x v="2"/>
    <s v="United States"/>
    <x v="222"/>
    <x v="3"/>
    <n v="76021"/>
    <x v="2"/>
    <s v="OFF-AR-10004582"/>
    <x v="1"/>
    <x v="4"/>
    <s v="BIC Brite Liner Grip Highlighters"/>
    <n v="9.1839999999999993"/>
    <n v="7"/>
    <n v="0.2"/>
    <n v="2.87"/>
  </r>
  <r>
    <x v="187"/>
    <s v="2020"/>
    <n v="4028"/>
    <x v="747"/>
    <s v="First Class"/>
    <s v="SF-20965"/>
    <x v="2"/>
    <s v="United States"/>
    <x v="222"/>
    <x v="3"/>
    <n v="76021"/>
    <x v="2"/>
    <s v="TEC-PH-10001557"/>
    <x v="2"/>
    <x v="14"/>
    <s v="Pyle PMP37LED"/>
    <n v="153.584"/>
    <n v="2"/>
    <n v="0.2"/>
    <n v="13.438599999999999"/>
  </r>
  <r>
    <x v="187"/>
    <s v="2020"/>
    <n v="4029"/>
    <x v="747"/>
    <s v="First Class"/>
    <s v="SF-20965"/>
    <x v="2"/>
    <s v="United States"/>
    <x v="222"/>
    <x v="3"/>
    <n v="76021"/>
    <x v="2"/>
    <s v="OFF-BI-10004209"/>
    <x v="1"/>
    <x v="1"/>
    <s v="Fellowes Twister Kit, Gray/Clear, 3/pkg"/>
    <n v="12.864000000000001"/>
    <n v="8"/>
    <n v="0.8"/>
    <n v="-22.512"/>
  </r>
  <r>
    <x v="187"/>
    <s v="2020"/>
    <n v="6693"/>
    <x v="748"/>
    <s v="Second Class"/>
    <s v="DR-12940"/>
    <x v="1"/>
    <s v="United States"/>
    <x v="223"/>
    <x v="28"/>
    <n v="70601"/>
    <x v="3"/>
    <s v="OFF-BI-10000632"/>
    <x v="1"/>
    <x v="1"/>
    <s v="Satellite Sectional Post Binders"/>
    <n v="477.51"/>
    <n v="11"/>
    <n v="0"/>
    <n v="219.65459999999999"/>
  </r>
  <r>
    <x v="187"/>
    <s v="2020"/>
    <n v="9385"/>
    <x v="749"/>
    <s v="Standard Class"/>
    <s v="SJ-20125"/>
    <x v="1"/>
    <s v="United States"/>
    <x v="25"/>
    <x v="17"/>
    <n v="10009"/>
    <x v="0"/>
    <s v="OFF-PA-10003441"/>
    <x v="1"/>
    <x v="9"/>
    <s v="Xerox 226"/>
    <n v="25.92"/>
    <n v="4"/>
    <n v="0"/>
    <n v="12.441599999999999"/>
  </r>
  <r>
    <x v="188"/>
    <s v="2020"/>
    <n v="2863"/>
    <x v="750"/>
    <s v="Standard Class"/>
    <s v="RH-19495"/>
    <x v="0"/>
    <s v="United States"/>
    <x v="172"/>
    <x v="7"/>
    <n v="32839"/>
    <x v="3"/>
    <s v="OFF-PA-10000223"/>
    <x v="1"/>
    <x v="9"/>
    <s v="Xerox 2000"/>
    <n v="20.736000000000001"/>
    <n v="4"/>
    <n v="0.2"/>
    <n v="7.2576000000000001"/>
  </r>
  <r>
    <x v="188"/>
    <s v="2020"/>
    <n v="5762"/>
    <x v="751"/>
    <s v="First Class"/>
    <s v="JM-16195"/>
    <x v="0"/>
    <s v="United States"/>
    <x v="224"/>
    <x v="1"/>
    <n v="92630"/>
    <x v="1"/>
    <s v="OFF-AP-10000828"/>
    <x v="1"/>
    <x v="5"/>
    <s v="Avanti 4.4 Cu. Ft. Refrigerator"/>
    <n v="542.94000000000005"/>
    <n v="3"/>
    <n v="0"/>
    <n v="152.0232"/>
  </r>
  <r>
    <x v="188"/>
    <s v="2020"/>
    <n v="5763"/>
    <x v="751"/>
    <s v="First Class"/>
    <s v="JM-16195"/>
    <x v="0"/>
    <s v="United States"/>
    <x v="224"/>
    <x v="1"/>
    <n v="92630"/>
    <x v="1"/>
    <s v="FUR-FU-10001473"/>
    <x v="0"/>
    <x v="0"/>
    <s v="DAX Wood Document Frame"/>
    <n v="54.92"/>
    <n v="4"/>
    <n v="0"/>
    <n v="19.7712"/>
  </r>
  <r>
    <x v="188"/>
    <s v="2020"/>
    <n v="7765"/>
    <x v="752"/>
    <s v="Same Day"/>
    <s v="BB-11545"/>
    <x v="2"/>
    <s v="United States"/>
    <x v="81"/>
    <x v="26"/>
    <n v="21044"/>
    <x v="0"/>
    <s v="OFF-AR-10004078"/>
    <x v="1"/>
    <x v="4"/>
    <s v="Newell 312"/>
    <n v="17.52"/>
    <n v="3"/>
    <n v="0"/>
    <n v="5.2560000000000002"/>
  </r>
  <r>
    <x v="188"/>
    <s v="2020"/>
    <n v="7766"/>
    <x v="752"/>
    <s v="Same Day"/>
    <s v="BB-11545"/>
    <x v="2"/>
    <s v="United States"/>
    <x v="81"/>
    <x v="26"/>
    <n v="21044"/>
    <x v="0"/>
    <s v="FUR-CH-10002331"/>
    <x v="0"/>
    <x v="3"/>
    <s v="Hon 4700 Series Mobuis Mid-Back Task Chairs with Adjustable Arms"/>
    <n v="1779.9"/>
    <n v="5"/>
    <n v="0"/>
    <n v="373.779"/>
  </r>
  <r>
    <x v="188"/>
    <s v="2020"/>
    <n v="7767"/>
    <x v="752"/>
    <s v="Same Day"/>
    <s v="BB-11545"/>
    <x v="2"/>
    <s v="United States"/>
    <x v="81"/>
    <x v="26"/>
    <n v="21044"/>
    <x v="0"/>
    <s v="OFF-AR-10001953"/>
    <x v="1"/>
    <x v="4"/>
    <s v="Boston 1645 Deluxe Heavier-Duty Electric Pencil Sharpener"/>
    <n v="219.9"/>
    <n v="5"/>
    <n v="0"/>
    <n v="59.372999999999998"/>
  </r>
  <r>
    <x v="188"/>
    <s v="2020"/>
    <n v="8254"/>
    <x v="753"/>
    <s v="Standard Class"/>
    <s v="DK-12895"/>
    <x v="0"/>
    <s v="United States"/>
    <x v="12"/>
    <x v="8"/>
    <n v="98103"/>
    <x v="1"/>
    <s v="TEC-CO-10000971"/>
    <x v="2"/>
    <x v="16"/>
    <s v="Hewlett Packard 310 Color Digital Copier"/>
    <n v="299.99"/>
    <n v="1"/>
    <n v="0"/>
    <n v="89.997"/>
  </r>
  <r>
    <x v="188"/>
    <s v="2020"/>
    <n v="8255"/>
    <x v="753"/>
    <s v="Standard Class"/>
    <s v="DK-12895"/>
    <x v="0"/>
    <s v="United States"/>
    <x v="12"/>
    <x v="8"/>
    <n v="98103"/>
    <x v="1"/>
    <s v="OFF-PA-10003134"/>
    <x v="1"/>
    <x v="9"/>
    <s v="Xerox 1937"/>
    <n v="192.16"/>
    <n v="4"/>
    <n v="0"/>
    <n v="92.236800000000002"/>
  </r>
  <r>
    <x v="188"/>
    <s v="2020"/>
    <n v="8256"/>
    <x v="753"/>
    <s v="Standard Class"/>
    <s v="DK-12895"/>
    <x v="0"/>
    <s v="United States"/>
    <x v="12"/>
    <x v="8"/>
    <n v="98103"/>
    <x v="1"/>
    <s v="TEC-PH-10002538"/>
    <x v="2"/>
    <x v="14"/>
    <s v="Grandstream GXP1160 VoIP phone"/>
    <n v="242.624"/>
    <n v="8"/>
    <n v="0.2"/>
    <n v="27.295200000000001"/>
  </r>
  <r>
    <x v="188"/>
    <s v="2020"/>
    <n v="8257"/>
    <x v="753"/>
    <s v="Standard Class"/>
    <s v="DK-12895"/>
    <x v="0"/>
    <s v="United States"/>
    <x v="12"/>
    <x v="8"/>
    <n v="98103"/>
    <x v="1"/>
    <s v="OFF-ST-10001228"/>
    <x v="1"/>
    <x v="2"/>
    <s v="Personal File Boxes with Fold-Down Carry Handle"/>
    <n v="46.74"/>
    <n v="3"/>
    <n v="0"/>
    <n v="11.685"/>
  </r>
  <r>
    <x v="188"/>
    <s v="2020"/>
    <n v="8258"/>
    <x v="753"/>
    <s v="Standard Class"/>
    <s v="DK-12895"/>
    <x v="0"/>
    <s v="United States"/>
    <x v="12"/>
    <x v="8"/>
    <n v="98103"/>
    <x v="1"/>
    <s v="TEC-AC-10000397"/>
    <x v="2"/>
    <x v="8"/>
    <s v="Perixx PERIBOARD-512B, Ergonomic Split Keyboard"/>
    <n v="174.95"/>
    <n v="5"/>
    <n v="0"/>
    <n v="12.246499999999999"/>
  </r>
  <r>
    <x v="188"/>
    <s v="2020"/>
    <n v="8259"/>
    <x v="753"/>
    <s v="Standard Class"/>
    <s v="DK-12895"/>
    <x v="0"/>
    <s v="United States"/>
    <x v="12"/>
    <x v="8"/>
    <n v="98103"/>
    <x v="1"/>
    <s v="OFF-BI-10004308"/>
    <x v="1"/>
    <x v="1"/>
    <s v="Avery Legal 4-Ring Binder"/>
    <n v="100.70399999999999"/>
    <n v="6"/>
    <n v="0.2"/>
    <n v="37.764000000000003"/>
  </r>
  <r>
    <x v="189"/>
    <s v="2020"/>
    <n v="2864"/>
    <x v="754"/>
    <s v="Same Day"/>
    <s v="JK-15370"/>
    <x v="0"/>
    <s v="United States"/>
    <x v="7"/>
    <x v="1"/>
    <n v="94122"/>
    <x v="1"/>
    <s v="OFF-ST-10001325"/>
    <x v="1"/>
    <x v="2"/>
    <s v="Sterilite Officeware Hinged File Box"/>
    <n v="31.44"/>
    <n v="3"/>
    <n v="0"/>
    <n v="8.4887999999999995"/>
  </r>
  <r>
    <x v="189"/>
    <s v="2020"/>
    <n v="2865"/>
    <x v="754"/>
    <s v="Same Day"/>
    <s v="JK-15370"/>
    <x v="0"/>
    <s v="United States"/>
    <x v="7"/>
    <x v="1"/>
    <n v="94122"/>
    <x v="1"/>
    <s v="OFF-AP-10004249"/>
    <x v="1"/>
    <x v="5"/>
    <s v="Staple holder"/>
    <n v="83.79"/>
    <n v="7"/>
    <n v="0"/>
    <n v="22.6233"/>
  </r>
  <r>
    <x v="189"/>
    <s v="2020"/>
    <n v="2866"/>
    <x v="754"/>
    <s v="Same Day"/>
    <s v="JK-15370"/>
    <x v="0"/>
    <s v="United States"/>
    <x v="7"/>
    <x v="1"/>
    <n v="94122"/>
    <x v="1"/>
    <s v="OFF-AR-10000588"/>
    <x v="1"/>
    <x v="4"/>
    <s v="Newell 345"/>
    <n v="59.52"/>
    <n v="3"/>
    <n v="0"/>
    <n v="15.475199999999999"/>
  </r>
  <r>
    <x v="189"/>
    <s v="2020"/>
    <n v="2867"/>
    <x v="754"/>
    <s v="Same Day"/>
    <s v="JK-15370"/>
    <x v="0"/>
    <s v="United States"/>
    <x v="7"/>
    <x v="1"/>
    <n v="94122"/>
    <x v="1"/>
    <s v="OFF-SU-10000946"/>
    <x v="1"/>
    <x v="10"/>
    <s v="Staple remover"/>
    <n v="31.92"/>
    <n v="4"/>
    <n v="0"/>
    <n v="9.2568000000000001"/>
  </r>
  <r>
    <x v="189"/>
    <s v="2020"/>
    <n v="6071"/>
    <x v="755"/>
    <s v="Standard Class"/>
    <s v="KD-16495"/>
    <x v="2"/>
    <s v="United States"/>
    <x v="13"/>
    <x v="9"/>
    <n v="19120"/>
    <x v="0"/>
    <s v="OFF-LA-10004093"/>
    <x v="1"/>
    <x v="15"/>
    <s v="Avery 486"/>
    <n v="17.544"/>
    <n v="3"/>
    <n v="0.2"/>
    <n v="5.9211"/>
  </r>
  <r>
    <x v="189"/>
    <s v="2020"/>
    <n v="7376"/>
    <x v="756"/>
    <s v="Standard Class"/>
    <s v="MK-17905"/>
    <x v="2"/>
    <s v="United States"/>
    <x v="42"/>
    <x v="1"/>
    <n v="92037"/>
    <x v="1"/>
    <s v="OFF-BI-10000069"/>
    <x v="1"/>
    <x v="1"/>
    <s v="GBC Prepunched Paper, 19-Hole, for Binding Systems, 24-lb"/>
    <n v="36.024000000000001"/>
    <n v="3"/>
    <n v="0.2"/>
    <n v="11.707800000000001"/>
  </r>
  <r>
    <x v="189"/>
    <s v="2020"/>
    <n v="7898"/>
    <x v="757"/>
    <s v="Standard Class"/>
    <s v="DC-12850"/>
    <x v="0"/>
    <s v="United States"/>
    <x v="155"/>
    <x v="13"/>
    <n v="38109"/>
    <x v="3"/>
    <s v="OFF-AP-10001563"/>
    <x v="1"/>
    <x v="5"/>
    <s v="Belkin Premiere Surge Master II 8-outlet surge protector"/>
    <n v="272.048"/>
    <n v="7"/>
    <n v="0.2"/>
    <n v="30.605399999999999"/>
  </r>
  <r>
    <x v="189"/>
    <s v="2020"/>
    <n v="7899"/>
    <x v="757"/>
    <s v="Standard Class"/>
    <s v="DC-12850"/>
    <x v="0"/>
    <s v="United States"/>
    <x v="155"/>
    <x v="13"/>
    <n v="38109"/>
    <x v="3"/>
    <s v="OFF-BI-10001359"/>
    <x v="1"/>
    <x v="1"/>
    <s v="GBC DocuBind TL300 Electric Binding System"/>
    <n v="1614.5820000000001"/>
    <n v="6"/>
    <n v="0.7"/>
    <n v="-1237.8462"/>
  </r>
  <r>
    <x v="189"/>
    <s v="2020"/>
    <n v="7900"/>
    <x v="757"/>
    <s v="Standard Class"/>
    <s v="DC-12850"/>
    <x v="0"/>
    <s v="United States"/>
    <x v="155"/>
    <x v="13"/>
    <n v="38109"/>
    <x v="3"/>
    <s v="OFF-FA-10003495"/>
    <x v="1"/>
    <x v="11"/>
    <s v="Staples"/>
    <n v="24.32"/>
    <n v="5"/>
    <n v="0.2"/>
    <n v="9.1199999999999992"/>
  </r>
  <r>
    <x v="189"/>
    <s v="2020"/>
    <n v="7901"/>
    <x v="757"/>
    <s v="Standard Class"/>
    <s v="DC-12850"/>
    <x v="0"/>
    <s v="United States"/>
    <x v="155"/>
    <x v="13"/>
    <n v="38109"/>
    <x v="3"/>
    <s v="TEC-AC-10003709"/>
    <x v="2"/>
    <x v="8"/>
    <s v="Maxell 4.7GB DVD-R 5/Pack"/>
    <n v="1.5840000000000001"/>
    <n v="2"/>
    <n v="0.2"/>
    <n v="0.47520000000000001"/>
  </r>
  <r>
    <x v="189"/>
    <s v="2020"/>
    <n v="7902"/>
    <x v="757"/>
    <s v="Standard Class"/>
    <s v="DC-12850"/>
    <x v="0"/>
    <s v="United States"/>
    <x v="155"/>
    <x v="13"/>
    <n v="38109"/>
    <x v="3"/>
    <s v="FUR-FU-10003268"/>
    <x v="0"/>
    <x v="0"/>
    <s v="Eldon Radial Chair Mat for Low to Medium Pile Carpets"/>
    <n v="31.984000000000002"/>
    <n v="1"/>
    <n v="0.2"/>
    <n v="0"/>
  </r>
  <r>
    <x v="189"/>
    <s v="2020"/>
    <n v="7903"/>
    <x v="757"/>
    <s v="Standard Class"/>
    <s v="DC-12850"/>
    <x v="0"/>
    <s v="United States"/>
    <x v="155"/>
    <x v="13"/>
    <n v="38109"/>
    <x v="3"/>
    <s v="OFF-EN-10003845"/>
    <x v="1"/>
    <x v="12"/>
    <s v="Colored Envelopes"/>
    <n v="14.76"/>
    <n v="5"/>
    <n v="0.2"/>
    <n v="4.7969999999999997"/>
  </r>
  <r>
    <x v="189"/>
    <s v="2020"/>
    <n v="7904"/>
    <x v="757"/>
    <s v="Standard Class"/>
    <s v="DC-12850"/>
    <x v="0"/>
    <s v="United States"/>
    <x v="155"/>
    <x v="13"/>
    <n v="38109"/>
    <x v="3"/>
    <s v="FUR-CH-10002073"/>
    <x v="0"/>
    <x v="3"/>
    <s v="Hon Olson Stacker Chairs"/>
    <n v="423.64800000000002"/>
    <n v="2"/>
    <n v="0.2"/>
    <n v="47.660400000000003"/>
  </r>
  <r>
    <x v="190"/>
    <s v="2020"/>
    <n v="2398"/>
    <x v="758"/>
    <s v="Second Class"/>
    <s v="NP-18700"/>
    <x v="0"/>
    <s v="United States"/>
    <x v="7"/>
    <x v="1"/>
    <n v="94109"/>
    <x v="1"/>
    <s v="OFF-LA-10001613"/>
    <x v="1"/>
    <x v="15"/>
    <s v="Avery File Folder Labels"/>
    <n v="5.76"/>
    <n v="2"/>
    <n v="0"/>
    <n v="2.8224"/>
  </r>
  <r>
    <x v="190"/>
    <s v="2020"/>
    <n v="2399"/>
    <x v="758"/>
    <s v="Second Class"/>
    <s v="NP-18700"/>
    <x v="0"/>
    <s v="United States"/>
    <x v="7"/>
    <x v="1"/>
    <n v="94109"/>
    <x v="1"/>
    <s v="OFF-AR-10000246"/>
    <x v="1"/>
    <x v="4"/>
    <s v="Newell 318"/>
    <n v="16.68"/>
    <n v="6"/>
    <n v="0"/>
    <n v="4.3368000000000002"/>
  </r>
  <r>
    <x v="190"/>
    <s v="2020"/>
    <n v="4491"/>
    <x v="759"/>
    <s v="Standard Class"/>
    <s v="JM-15250"/>
    <x v="0"/>
    <s v="United States"/>
    <x v="1"/>
    <x v="1"/>
    <n v="90032"/>
    <x v="1"/>
    <s v="FUR-TA-10001095"/>
    <x v="0"/>
    <x v="7"/>
    <s v="Chromcraft Round Conference Tables"/>
    <n v="418.29599999999999"/>
    <n v="3"/>
    <n v="0.2"/>
    <n v="5.2286999999999999"/>
  </r>
  <r>
    <x v="191"/>
    <s v="2020"/>
    <n v="2460"/>
    <x v="760"/>
    <s v="Standard Class"/>
    <s v="JG-15160"/>
    <x v="0"/>
    <s v="United States"/>
    <x v="103"/>
    <x v="29"/>
    <n v="7060"/>
    <x v="0"/>
    <s v="OFF-AP-10002578"/>
    <x v="1"/>
    <x v="5"/>
    <s v="Fellowes Premier Superior Surge Suppressor, 10-Outlet, With Phone and Remote"/>
    <n v="97.84"/>
    <n v="2"/>
    <n v="0"/>
    <n v="25.438400000000001"/>
  </r>
  <r>
    <x v="191"/>
    <s v="2020"/>
    <n v="2535"/>
    <x v="761"/>
    <s v="Second Class"/>
    <s v="DL-13495"/>
    <x v="2"/>
    <s v="United States"/>
    <x v="13"/>
    <x v="9"/>
    <n v="19120"/>
    <x v="0"/>
    <s v="OFF-ST-10004459"/>
    <x v="1"/>
    <x v="2"/>
    <s v="Tennsco Single-Tier Lockers"/>
    <n v="1801.6320000000001"/>
    <n v="6"/>
    <n v="0.2"/>
    <n v="-337.80599999999998"/>
  </r>
  <r>
    <x v="191"/>
    <s v="2020"/>
    <n v="5295"/>
    <x v="762"/>
    <s v="Standard Class"/>
    <s v="BO-11350"/>
    <x v="2"/>
    <s v="United States"/>
    <x v="225"/>
    <x v="27"/>
    <n v="55113"/>
    <x v="2"/>
    <s v="OFF-LA-10000305"/>
    <x v="1"/>
    <x v="15"/>
    <s v="Avery 495"/>
    <n v="50.4"/>
    <n v="8"/>
    <n v="0"/>
    <n v="23.184000000000001"/>
  </r>
  <r>
    <x v="192"/>
    <s v="2020"/>
    <n v="7267"/>
    <x v="763"/>
    <s v="Same Day"/>
    <s v="SJ-20215"/>
    <x v="0"/>
    <s v="United States"/>
    <x v="81"/>
    <x v="13"/>
    <n v="38401"/>
    <x v="3"/>
    <s v="OFF-BI-10002824"/>
    <x v="1"/>
    <x v="1"/>
    <s v="Recycled Easel Ring Binders"/>
    <n v="13.428000000000001"/>
    <n v="3"/>
    <n v="0.7"/>
    <n v="-11.19"/>
  </r>
  <r>
    <x v="192"/>
    <s v="2020"/>
    <n v="7268"/>
    <x v="763"/>
    <s v="Same Day"/>
    <s v="SJ-20215"/>
    <x v="0"/>
    <s v="United States"/>
    <x v="81"/>
    <x v="13"/>
    <n v="38401"/>
    <x v="3"/>
    <s v="OFF-ST-10004950"/>
    <x v="1"/>
    <x v="2"/>
    <s v="Acco Perma 3000 Stacking Storage Drawers"/>
    <n v="67.135999999999996"/>
    <n v="4"/>
    <n v="0.2"/>
    <n v="-0.83919999999999995"/>
  </r>
  <r>
    <x v="193"/>
    <s v="2020"/>
    <n v="1920"/>
    <x v="764"/>
    <s v="First Class"/>
    <s v="EH-13765"/>
    <x v="2"/>
    <s v="United States"/>
    <x v="197"/>
    <x v="17"/>
    <n v="13601"/>
    <x v="0"/>
    <s v="OFF-BI-10003091"/>
    <x v="1"/>
    <x v="1"/>
    <s v="GBC DocuBind TL200 Manual Binding Machine"/>
    <n v="895.92"/>
    <n v="5"/>
    <n v="0.2"/>
    <n v="302.37299999999999"/>
  </r>
  <r>
    <x v="193"/>
    <s v="2020"/>
    <n v="1921"/>
    <x v="764"/>
    <s v="First Class"/>
    <s v="EH-13765"/>
    <x v="2"/>
    <s v="United States"/>
    <x v="197"/>
    <x v="17"/>
    <n v="13601"/>
    <x v="0"/>
    <s v="FUR-CH-10003981"/>
    <x v="0"/>
    <x v="3"/>
    <s v="Global Commerce Series Low-Back Swivel/Tilt Chairs"/>
    <n v="462.56400000000002"/>
    <n v="2"/>
    <n v="0.1"/>
    <n v="97.6524"/>
  </r>
  <r>
    <x v="193"/>
    <s v="2020"/>
    <n v="6413"/>
    <x v="765"/>
    <s v="Standard Class"/>
    <s v="AH-10120"/>
    <x v="1"/>
    <s v="United States"/>
    <x v="60"/>
    <x v="32"/>
    <n v="40214"/>
    <x v="3"/>
    <s v="OFF-BI-10002735"/>
    <x v="1"/>
    <x v="1"/>
    <s v="GBC Prestige Therm-A-Bind Covers"/>
    <n v="102.93"/>
    <n v="3"/>
    <n v="0"/>
    <n v="48.377099999999999"/>
  </r>
  <r>
    <x v="193"/>
    <s v="2020"/>
    <n v="6414"/>
    <x v="765"/>
    <s v="Standard Class"/>
    <s v="AH-10120"/>
    <x v="1"/>
    <s v="United States"/>
    <x v="60"/>
    <x v="32"/>
    <n v="40214"/>
    <x v="3"/>
    <s v="TEC-AC-10004510"/>
    <x v="2"/>
    <x v="8"/>
    <s v="Logitech Desktop MK120 Mouse and keyboard Combo"/>
    <n v="98.16"/>
    <n v="6"/>
    <n v="0"/>
    <n v="9.8160000000000007"/>
  </r>
  <r>
    <x v="193"/>
    <s v="2020"/>
    <n v="7185"/>
    <x v="766"/>
    <s v="Standard Class"/>
    <s v="ED-13885"/>
    <x v="1"/>
    <s v="United States"/>
    <x v="34"/>
    <x v="3"/>
    <n v="77095"/>
    <x v="2"/>
    <s v="OFF-SU-10000432"/>
    <x v="1"/>
    <x v="10"/>
    <s v="Acco Side-Punched Conventional Columnar Pads"/>
    <n v="5.5519999999999996"/>
    <n v="2"/>
    <n v="0.2"/>
    <n v="-1.0409999999999999"/>
  </r>
  <r>
    <x v="193"/>
    <s v="2020"/>
    <n v="7186"/>
    <x v="766"/>
    <s v="Standard Class"/>
    <s v="ED-13885"/>
    <x v="1"/>
    <s v="United States"/>
    <x v="34"/>
    <x v="3"/>
    <n v="77095"/>
    <x v="2"/>
    <s v="OFF-AR-10003183"/>
    <x v="1"/>
    <x v="4"/>
    <s v="Avery Fluorescent Highlighter Four-Color Set"/>
    <n v="8.016"/>
    <n v="3"/>
    <n v="0.2"/>
    <n v="1.002"/>
  </r>
  <r>
    <x v="193"/>
    <s v="2020"/>
    <n v="7187"/>
    <x v="766"/>
    <s v="Standard Class"/>
    <s v="ED-13885"/>
    <x v="1"/>
    <s v="United States"/>
    <x v="34"/>
    <x v="3"/>
    <n v="77095"/>
    <x v="2"/>
    <s v="FUR-CH-10002017"/>
    <x v="0"/>
    <x v="3"/>
    <s v="SAFCO Optional Arm Kit for Workspace Cribbage Stacking Chair"/>
    <n v="74.591999999999999"/>
    <n v="4"/>
    <n v="0.3"/>
    <n v="-2.1312000000000002"/>
  </r>
  <r>
    <x v="193"/>
    <s v="2020"/>
    <n v="7188"/>
    <x v="766"/>
    <s v="Standard Class"/>
    <s v="ED-13885"/>
    <x v="1"/>
    <s v="United States"/>
    <x v="34"/>
    <x v="3"/>
    <n v="77095"/>
    <x v="2"/>
    <s v="FUR-FU-10003247"/>
    <x v="0"/>
    <x v="0"/>
    <s v="36X48 HARDFLOOR CHAIRMAT"/>
    <n v="16.783999999999999"/>
    <n v="2"/>
    <n v="0.6"/>
    <n v="-22.238800000000001"/>
  </r>
  <r>
    <x v="193"/>
    <s v="2020"/>
    <n v="7189"/>
    <x v="766"/>
    <s v="Standard Class"/>
    <s v="ED-13885"/>
    <x v="1"/>
    <s v="United States"/>
    <x v="34"/>
    <x v="3"/>
    <n v="77095"/>
    <x v="2"/>
    <s v="OFF-AP-10001563"/>
    <x v="1"/>
    <x v="5"/>
    <s v="Belkin Premiere Surge Master II 8-outlet surge protector"/>
    <n v="38.863999999999997"/>
    <n v="4"/>
    <n v="0.8"/>
    <n v="-99.103200000000001"/>
  </r>
  <r>
    <x v="193"/>
    <s v="2020"/>
    <n v="7244"/>
    <x v="767"/>
    <s v="Second Class"/>
    <s v="TP-21415"/>
    <x v="0"/>
    <s v="United States"/>
    <x v="13"/>
    <x v="9"/>
    <n v="19134"/>
    <x v="0"/>
    <s v="FUR-CH-10002024"/>
    <x v="0"/>
    <x v="3"/>
    <s v="HON 5400 Series Task Chairs for Big and Tall"/>
    <n v="4416.174"/>
    <n v="9"/>
    <n v="0.3"/>
    <n v="-630.88199999999995"/>
  </r>
  <r>
    <x v="193"/>
    <s v="2020"/>
    <n v="7934"/>
    <x v="768"/>
    <s v="Standard Class"/>
    <s v="RW-19540"/>
    <x v="2"/>
    <s v="United States"/>
    <x v="226"/>
    <x v="1"/>
    <n v="94513"/>
    <x v="1"/>
    <s v="OFF-EN-10003134"/>
    <x v="1"/>
    <x v="12"/>
    <s v="Staple envelope"/>
    <n v="23.36"/>
    <n v="2"/>
    <n v="0"/>
    <n v="11.68"/>
  </r>
  <r>
    <x v="193"/>
    <s v="2020"/>
    <n v="7935"/>
    <x v="768"/>
    <s v="Standard Class"/>
    <s v="RW-19540"/>
    <x v="2"/>
    <s v="United States"/>
    <x v="226"/>
    <x v="1"/>
    <n v="94513"/>
    <x v="1"/>
    <s v="TEC-PH-10002564"/>
    <x v="2"/>
    <x v="14"/>
    <s v="OtterBox Defender Series Case - Samsung Galaxy S4"/>
    <n v="71.975999999999999"/>
    <n v="3"/>
    <n v="0.2"/>
    <n v="8.9969999999999999"/>
  </r>
  <r>
    <x v="193"/>
    <s v="2020"/>
    <n v="7936"/>
    <x v="768"/>
    <s v="Standard Class"/>
    <s v="RW-19540"/>
    <x v="2"/>
    <s v="United States"/>
    <x v="226"/>
    <x v="1"/>
    <n v="94513"/>
    <x v="1"/>
    <s v="OFF-PA-10003893"/>
    <x v="1"/>
    <x v="9"/>
    <s v="Xerox 1962"/>
    <n v="8.56"/>
    <n v="2"/>
    <n v="0"/>
    <n v="3.8519999999999999"/>
  </r>
  <r>
    <x v="193"/>
    <s v="2020"/>
    <n v="7937"/>
    <x v="768"/>
    <s v="Standard Class"/>
    <s v="RW-19540"/>
    <x v="2"/>
    <s v="United States"/>
    <x v="226"/>
    <x v="1"/>
    <n v="94513"/>
    <x v="1"/>
    <s v="OFF-BI-10000174"/>
    <x v="1"/>
    <x v="1"/>
    <s v="Wilson Jones Clip &amp; Carry Folder Binder Tool for Ring Binders, Clear"/>
    <n v="13.92"/>
    <n v="3"/>
    <n v="0.2"/>
    <n v="4.8719999999999999"/>
  </r>
  <r>
    <x v="193"/>
    <s v="2020"/>
    <n v="7938"/>
    <x v="768"/>
    <s v="Standard Class"/>
    <s v="RW-19540"/>
    <x v="2"/>
    <s v="United States"/>
    <x v="226"/>
    <x v="1"/>
    <n v="94513"/>
    <x v="1"/>
    <s v="OFF-AP-10001058"/>
    <x v="1"/>
    <x v="5"/>
    <s v="Sanyo 2.5 Cubic Foot Mid-Size Office Refrigerators"/>
    <n v="2518.29"/>
    <n v="9"/>
    <n v="0"/>
    <n v="654.75540000000001"/>
  </r>
  <r>
    <x v="193"/>
    <s v="2020"/>
    <n v="7939"/>
    <x v="768"/>
    <s v="Standard Class"/>
    <s v="RW-19540"/>
    <x v="2"/>
    <s v="United States"/>
    <x v="226"/>
    <x v="1"/>
    <n v="94513"/>
    <x v="1"/>
    <s v="OFF-ST-10001496"/>
    <x v="1"/>
    <x v="2"/>
    <s v="Standard Rollaway File with Lock"/>
    <n v="540.57000000000005"/>
    <n v="3"/>
    <n v="0"/>
    <n v="140.54820000000001"/>
  </r>
  <r>
    <x v="193"/>
    <s v="2020"/>
    <n v="7940"/>
    <x v="768"/>
    <s v="Standard Class"/>
    <s v="RW-19540"/>
    <x v="2"/>
    <s v="United States"/>
    <x v="226"/>
    <x v="1"/>
    <n v="94513"/>
    <x v="1"/>
    <s v="OFF-BI-10004230"/>
    <x v="1"/>
    <x v="1"/>
    <s v="GBC Recycled Grain Textured Covers"/>
    <n v="221.05600000000001"/>
    <n v="8"/>
    <n v="0.2"/>
    <n v="77.369600000000005"/>
  </r>
  <r>
    <x v="194"/>
    <s v="2020"/>
    <n v="617"/>
    <x v="769"/>
    <s v="Second Class"/>
    <s v="NG-18355"/>
    <x v="2"/>
    <s v="United States"/>
    <x v="25"/>
    <x v="17"/>
    <n v="10011"/>
    <x v="0"/>
    <s v="FUR-FU-10003849"/>
    <x v="0"/>
    <x v="0"/>
    <s v="DAX Metal Frame, Desktop, Stepped-Edge"/>
    <n v="40.479999999999997"/>
    <n v="2"/>
    <n v="0"/>
    <n v="15.7872"/>
  </r>
  <r>
    <x v="194"/>
    <s v="2020"/>
    <n v="618"/>
    <x v="769"/>
    <s v="Second Class"/>
    <s v="NG-18355"/>
    <x v="2"/>
    <s v="United States"/>
    <x v="25"/>
    <x v="17"/>
    <n v="10011"/>
    <x v="0"/>
    <s v="FUR-FU-10000010"/>
    <x v="0"/>
    <x v="0"/>
    <s v="DAX Value U-Channel Document Frames, Easel Back"/>
    <n v="9.94"/>
    <n v="2"/>
    <n v="0"/>
    <n v="3.0813999999999999"/>
  </r>
  <r>
    <x v="194"/>
    <s v="2020"/>
    <n v="619"/>
    <x v="769"/>
    <s v="Second Class"/>
    <s v="NG-18355"/>
    <x v="2"/>
    <s v="United States"/>
    <x v="25"/>
    <x v="17"/>
    <n v="10011"/>
    <x v="0"/>
    <s v="OFF-BI-10002824"/>
    <x v="1"/>
    <x v="1"/>
    <s v="Recycled Easel Ring Binders"/>
    <n v="107.42400000000001"/>
    <n v="9"/>
    <n v="0.2"/>
    <n v="33.57"/>
  </r>
  <r>
    <x v="194"/>
    <s v="2020"/>
    <n v="620"/>
    <x v="769"/>
    <s v="Second Class"/>
    <s v="NG-18355"/>
    <x v="2"/>
    <s v="United States"/>
    <x v="25"/>
    <x v="17"/>
    <n v="10011"/>
    <x v="0"/>
    <s v="TEC-PH-10002538"/>
    <x v="2"/>
    <x v="14"/>
    <s v="Grandstream GXP1160 VoIP phone"/>
    <n v="37.909999999999997"/>
    <n v="1"/>
    <n v="0"/>
    <n v="10.9939"/>
  </r>
  <r>
    <x v="194"/>
    <s v="2020"/>
    <n v="621"/>
    <x v="769"/>
    <s v="Second Class"/>
    <s v="NG-18355"/>
    <x v="2"/>
    <s v="United States"/>
    <x v="25"/>
    <x v="17"/>
    <n v="10011"/>
    <x v="0"/>
    <s v="FUR-FU-10000521"/>
    <x v="0"/>
    <x v="0"/>
    <s v="Seth Thomas 14&quot; Putty-Colored Wall Clock"/>
    <n v="88.02"/>
    <n v="3"/>
    <n v="0"/>
    <n v="27.286200000000001"/>
  </r>
  <r>
    <x v="194"/>
    <s v="2020"/>
    <n v="1513"/>
    <x v="770"/>
    <s v="Standard Class"/>
    <s v="RA-19915"/>
    <x v="0"/>
    <s v="United States"/>
    <x v="15"/>
    <x v="3"/>
    <n v="75220"/>
    <x v="2"/>
    <s v="OFF-ST-10002276"/>
    <x v="1"/>
    <x v="2"/>
    <s v="Safco Steel Mobile File Cart"/>
    <n v="200.06399999999999"/>
    <n v="3"/>
    <n v="0.2"/>
    <n v="12.504"/>
  </r>
  <r>
    <x v="194"/>
    <s v="2020"/>
    <n v="1514"/>
    <x v="770"/>
    <s v="Standard Class"/>
    <s v="RA-19915"/>
    <x v="0"/>
    <s v="United States"/>
    <x v="15"/>
    <x v="3"/>
    <n v="75220"/>
    <x v="2"/>
    <s v="OFF-BI-10001098"/>
    <x v="1"/>
    <x v="1"/>
    <s v="Acco D-Ring Binder w/DublLock"/>
    <n v="21.38"/>
    <n v="5"/>
    <n v="0.8"/>
    <n v="-33.139000000000003"/>
  </r>
  <r>
    <x v="194"/>
    <s v="2020"/>
    <n v="1515"/>
    <x v="770"/>
    <s v="Standard Class"/>
    <s v="RA-19915"/>
    <x v="0"/>
    <s v="United States"/>
    <x v="15"/>
    <x v="3"/>
    <n v="75220"/>
    <x v="2"/>
    <s v="OFF-BI-10001636"/>
    <x v="1"/>
    <x v="1"/>
    <s v="Ibico Plastic and Wire Spiral Binding Combs"/>
    <n v="6.7439999999999998"/>
    <n v="4"/>
    <n v="0.8"/>
    <n v="-11.4648"/>
  </r>
  <r>
    <x v="194"/>
    <s v="2020"/>
    <n v="4277"/>
    <x v="771"/>
    <s v="Standard Class"/>
    <s v="NF-18595"/>
    <x v="1"/>
    <s v="United States"/>
    <x v="12"/>
    <x v="8"/>
    <n v="98105"/>
    <x v="1"/>
    <s v="OFF-ST-10000046"/>
    <x v="1"/>
    <x v="2"/>
    <s v="Fellowes Super Stor/Drawer Files"/>
    <n v="323.10000000000002"/>
    <n v="2"/>
    <n v="0"/>
    <n v="61.389000000000003"/>
  </r>
  <r>
    <x v="194"/>
    <s v="2020"/>
    <n v="5612"/>
    <x v="772"/>
    <s v="Standard Class"/>
    <s v="HW-14935"/>
    <x v="2"/>
    <s v="United States"/>
    <x v="12"/>
    <x v="8"/>
    <n v="98105"/>
    <x v="1"/>
    <s v="TEC-AC-10002049"/>
    <x v="2"/>
    <x v="8"/>
    <s v="Plantronics Savi W720 Multi-Device Wireless Headset System"/>
    <n v="843.9"/>
    <n v="2"/>
    <n v="0"/>
    <n v="371.31599999999997"/>
  </r>
  <r>
    <x v="194"/>
    <s v="2020"/>
    <n v="5613"/>
    <x v="772"/>
    <s v="Standard Class"/>
    <s v="HW-14935"/>
    <x v="2"/>
    <s v="United States"/>
    <x v="12"/>
    <x v="8"/>
    <n v="98105"/>
    <x v="1"/>
    <s v="TEC-AC-10002253"/>
    <x v="2"/>
    <x v="8"/>
    <s v="Imation Bio 8GB USB Flash Drive Imation Corp"/>
    <n v="1496.16"/>
    <n v="9"/>
    <n v="0"/>
    <n v="224.42400000000001"/>
  </r>
  <r>
    <x v="194"/>
    <s v="2020"/>
    <n v="6210"/>
    <x v="773"/>
    <s v="Standard Class"/>
    <s v="YS-21880"/>
    <x v="2"/>
    <s v="United States"/>
    <x v="12"/>
    <x v="8"/>
    <n v="98103"/>
    <x v="1"/>
    <s v="OFF-BI-10003925"/>
    <x v="1"/>
    <x v="1"/>
    <s v="Fellowes PB300 Plastic Comb Binding Machine"/>
    <n v="2793.5279999999998"/>
    <n v="9"/>
    <n v="0.2"/>
    <n v="942.81569999999999"/>
  </r>
  <r>
    <x v="194"/>
    <s v="2020"/>
    <n v="6211"/>
    <x v="773"/>
    <s v="Standard Class"/>
    <s v="YS-21880"/>
    <x v="2"/>
    <s v="United States"/>
    <x v="12"/>
    <x v="8"/>
    <n v="98103"/>
    <x v="1"/>
    <s v="OFF-ST-10003306"/>
    <x v="1"/>
    <x v="2"/>
    <s v="Letter Size Cart"/>
    <n v="1000.02"/>
    <n v="7"/>
    <n v="0"/>
    <n v="290.00580000000002"/>
  </r>
  <r>
    <x v="194"/>
    <s v="2020"/>
    <n v="6212"/>
    <x v="773"/>
    <s v="Standard Class"/>
    <s v="YS-21880"/>
    <x v="2"/>
    <s v="United States"/>
    <x v="12"/>
    <x v="8"/>
    <n v="98103"/>
    <x v="1"/>
    <s v="FUR-FU-10001475"/>
    <x v="0"/>
    <x v="0"/>
    <s v="Contract Clock, 14&quot;, Brown"/>
    <n v="65.94"/>
    <n v="3"/>
    <n v="0"/>
    <n v="22.419599999999999"/>
  </r>
  <r>
    <x v="194"/>
    <s v="2020"/>
    <n v="6712"/>
    <x v="774"/>
    <s v="Second Class"/>
    <s v="PJ-19015"/>
    <x v="0"/>
    <s v="United States"/>
    <x v="35"/>
    <x v="0"/>
    <n v="43229"/>
    <x v="0"/>
    <s v="OFF-AR-10001419"/>
    <x v="1"/>
    <x v="4"/>
    <s v="Newell 325"/>
    <n v="9.9120000000000008"/>
    <n v="3"/>
    <n v="0.2"/>
    <n v="1.2390000000000001"/>
  </r>
  <r>
    <x v="194"/>
    <s v="2020"/>
    <n v="6898"/>
    <x v="775"/>
    <s v="Standard Class"/>
    <s v="CK-12205"/>
    <x v="0"/>
    <s v="United States"/>
    <x v="82"/>
    <x v="0"/>
    <n v="44107"/>
    <x v="0"/>
    <s v="OFF-BI-10004817"/>
    <x v="1"/>
    <x v="1"/>
    <s v="GBC Personal VeloBind Strips"/>
    <n v="10.782"/>
    <n v="3"/>
    <n v="0.7"/>
    <n v="-7.9067999999999996"/>
  </r>
  <r>
    <x v="194"/>
    <s v="2020"/>
    <n v="8607"/>
    <x v="776"/>
    <s v="Standard Class"/>
    <s v="CM-12160"/>
    <x v="0"/>
    <s v="United States"/>
    <x v="227"/>
    <x v="15"/>
    <n v="2740"/>
    <x v="0"/>
    <s v="TEC-AC-10003614"/>
    <x v="2"/>
    <x v="8"/>
    <s v="Verbatim 25 GB 6x Blu-ray Single Layer Recordable Disc, 10/Pack"/>
    <n v="23.18"/>
    <n v="2"/>
    <n v="0"/>
    <n v="7.6494"/>
  </r>
  <r>
    <x v="195"/>
    <s v="2020"/>
    <n v="4415"/>
    <x v="777"/>
    <s v="Standard Class"/>
    <s v="JB-15400"/>
    <x v="2"/>
    <s v="United States"/>
    <x v="116"/>
    <x v="15"/>
    <n v="1841"/>
    <x v="0"/>
    <s v="OFF-BI-10003925"/>
    <x v="1"/>
    <x v="1"/>
    <s v="Fellowes PB300 Plastic Comb Binding Machine"/>
    <n v="387.99"/>
    <n v="1"/>
    <n v="0"/>
    <n v="182.3553"/>
  </r>
  <r>
    <x v="195"/>
    <s v="2020"/>
    <n v="4921"/>
    <x v="778"/>
    <s v="Standard Class"/>
    <s v="SC-20575"/>
    <x v="0"/>
    <s v="United States"/>
    <x v="27"/>
    <x v="19"/>
    <n v="60653"/>
    <x v="2"/>
    <s v="OFF-BI-10002393"/>
    <x v="1"/>
    <x v="1"/>
    <s v="Binder Posts"/>
    <n v="2.2959999999999998"/>
    <n v="2"/>
    <n v="0.8"/>
    <n v="-3.9032"/>
  </r>
  <r>
    <x v="195"/>
    <s v="2020"/>
    <n v="6425"/>
    <x v="779"/>
    <s v="Standard Class"/>
    <s v="DO-13645"/>
    <x v="0"/>
    <s v="United States"/>
    <x v="116"/>
    <x v="15"/>
    <n v="1841"/>
    <x v="0"/>
    <s v="OFF-PA-10000552"/>
    <x v="1"/>
    <x v="9"/>
    <s v="Xerox 200"/>
    <n v="19.440000000000001"/>
    <n v="3"/>
    <n v="0"/>
    <n v="9.3312000000000008"/>
  </r>
  <r>
    <x v="195"/>
    <s v="2020"/>
    <n v="8806"/>
    <x v="780"/>
    <s v="Standard Class"/>
    <s v="DO-13435"/>
    <x v="0"/>
    <s v="United States"/>
    <x v="228"/>
    <x v="46"/>
    <n v="84106"/>
    <x v="1"/>
    <s v="OFF-BI-10002133"/>
    <x v="1"/>
    <x v="1"/>
    <s v="Wilson Jones Elliptical Ring 3 1/2&quot; Capacity Binders, 800 sheets"/>
    <n v="102.72"/>
    <n v="3"/>
    <n v="0.2"/>
    <n v="37.235999999999997"/>
  </r>
  <r>
    <x v="196"/>
    <s v="2020"/>
    <n v="2025"/>
    <x v="781"/>
    <s v="Second Class"/>
    <s v="GM-14500"/>
    <x v="0"/>
    <s v="United States"/>
    <x v="86"/>
    <x v="1"/>
    <n v="93727"/>
    <x v="1"/>
    <s v="OFF-BI-10002867"/>
    <x v="1"/>
    <x v="1"/>
    <s v="GBC Recycled Regency Composition Covers"/>
    <n v="239.12"/>
    <n v="5"/>
    <n v="0.2"/>
    <n v="77.713999999999999"/>
  </r>
  <r>
    <x v="196"/>
    <s v="2020"/>
    <n v="2855"/>
    <x v="782"/>
    <s v="Same Day"/>
    <s v="EM-13810"/>
    <x v="2"/>
    <s v="United States"/>
    <x v="2"/>
    <x v="15"/>
    <n v="2038"/>
    <x v="0"/>
    <s v="OFF-ST-10000344"/>
    <x v="1"/>
    <x v="2"/>
    <s v="Neat Ideas Personal Hanging Folder Files, Black"/>
    <n v="40.29"/>
    <n v="3"/>
    <n v="0"/>
    <n v="10.4754"/>
  </r>
  <r>
    <x v="196"/>
    <s v="2020"/>
    <n v="5965"/>
    <x v="783"/>
    <s v="Standard Class"/>
    <s v="LR-17035"/>
    <x v="2"/>
    <s v="United States"/>
    <x v="7"/>
    <x v="1"/>
    <n v="94109"/>
    <x v="1"/>
    <s v="OFF-SU-10004768"/>
    <x v="1"/>
    <x v="10"/>
    <s v="Acme Kleencut Forged Steel Scissors"/>
    <n v="17.22"/>
    <n v="3"/>
    <n v="0"/>
    <n v="5.1660000000000004"/>
  </r>
  <r>
    <x v="196"/>
    <s v="2020"/>
    <n v="5966"/>
    <x v="783"/>
    <s v="Standard Class"/>
    <s v="LR-17035"/>
    <x v="2"/>
    <s v="United States"/>
    <x v="7"/>
    <x v="1"/>
    <n v="94109"/>
    <x v="1"/>
    <s v="OFF-ST-10000777"/>
    <x v="1"/>
    <x v="2"/>
    <s v="Companion Letter/Legal File, Black"/>
    <n v="226.56"/>
    <n v="6"/>
    <n v="0"/>
    <n v="63.436799999999998"/>
  </r>
  <r>
    <x v="196"/>
    <s v="2020"/>
    <n v="5967"/>
    <x v="783"/>
    <s v="Standard Class"/>
    <s v="LR-17035"/>
    <x v="2"/>
    <s v="United States"/>
    <x v="7"/>
    <x v="1"/>
    <n v="94109"/>
    <x v="1"/>
    <s v="TEC-PH-10003171"/>
    <x v="2"/>
    <x v="14"/>
    <s v="Plantronics Encore H101 Dual Earpieces Headset"/>
    <n v="107.88"/>
    <n v="3"/>
    <n v="0.2"/>
    <n v="10.788"/>
  </r>
  <r>
    <x v="196"/>
    <s v="2020"/>
    <n v="7743"/>
    <x v="784"/>
    <s v="Standard Class"/>
    <s v="KT-16480"/>
    <x v="0"/>
    <s v="United States"/>
    <x v="1"/>
    <x v="1"/>
    <n v="90036"/>
    <x v="1"/>
    <s v="OFF-PA-10001639"/>
    <x v="1"/>
    <x v="9"/>
    <s v="Xerox 203"/>
    <n v="25.92"/>
    <n v="4"/>
    <n v="0"/>
    <n v="12.441599999999999"/>
  </r>
  <r>
    <x v="196"/>
    <s v="2020"/>
    <n v="8860"/>
    <x v="785"/>
    <s v="Standard Class"/>
    <s v="TT-21460"/>
    <x v="1"/>
    <s v="United States"/>
    <x v="28"/>
    <x v="4"/>
    <n v="28205"/>
    <x v="3"/>
    <s v="TEC-PH-10003171"/>
    <x v="2"/>
    <x v="14"/>
    <s v="Plantronics Encore H101 Dual Earpieces Headset"/>
    <n v="35.96"/>
    <n v="1"/>
    <n v="0.2"/>
    <n v="3.5960000000000001"/>
  </r>
  <r>
    <x v="197"/>
    <s v="2020"/>
    <n v="425"/>
    <x v="786"/>
    <s v="Second Class"/>
    <s v="NF-18385"/>
    <x v="0"/>
    <s v="United States"/>
    <x v="22"/>
    <x v="33"/>
    <n v="39212"/>
    <x v="3"/>
    <s v="FUR-CH-10000015"/>
    <x v="0"/>
    <x v="3"/>
    <s v="Hon Multipurpose Stacking Arm Chairs"/>
    <n v="866.4"/>
    <n v="4"/>
    <n v="0"/>
    <n v="225.26400000000001"/>
  </r>
  <r>
    <x v="197"/>
    <s v="2020"/>
    <n v="827"/>
    <x v="787"/>
    <s v="Standard Class"/>
    <s v="GT-14710"/>
    <x v="0"/>
    <s v="United States"/>
    <x v="229"/>
    <x v="27"/>
    <n v="55044"/>
    <x v="2"/>
    <s v="OFF-FA-10002280"/>
    <x v="1"/>
    <x v="11"/>
    <s v="Advantus Plastic Paper Clips"/>
    <n v="35"/>
    <n v="7"/>
    <n v="0"/>
    <n v="16.8"/>
  </r>
  <r>
    <x v="197"/>
    <s v="2020"/>
    <n v="828"/>
    <x v="787"/>
    <s v="Standard Class"/>
    <s v="GT-14710"/>
    <x v="0"/>
    <s v="United States"/>
    <x v="229"/>
    <x v="27"/>
    <n v="55044"/>
    <x v="2"/>
    <s v="OFF-SU-10000381"/>
    <x v="1"/>
    <x v="10"/>
    <s v="Acme Forged Steel Scissors with Black Enamel Handles"/>
    <n v="37.24"/>
    <n v="4"/>
    <n v="0"/>
    <n v="10.7996"/>
  </r>
  <r>
    <x v="197"/>
    <s v="2020"/>
    <n v="829"/>
    <x v="787"/>
    <s v="Standard Class"/>
    <s v="GT-14710"/>
    <x v="0"/>
    <s v="United States"/>
    <x v="229"/>
    <x v="27"/>
    <n v="55044"/>
    <x v="2"/>
    <s v="OFF-EN-10004459"/>
    <x v="1"/>
    <x v="12"/>
    <s v="Security-Tint Envelopes"/>
    <n v="15.28"/>
    <n v="2"/>
    <n v="0"/>
    <n v="7.4871999999999996"/>
  </r>
  <r>
    <x v="197"/>
    <s v="2020"/>
    <n v="3335"/>
    <x v="788"/>
    <s v="First Class"/>
    <s v="PR-18880"/>
    <x v="0"/>
    <s v="United States"/>
    <x v="230"/>
    <x v="1"/>
    <n v="94601"/>
    <x v="1"/>
    <s v="OFF-AR-10000203"/>
    <x v="1"/>
    <x v="4"/>
    <s v="Newell 336"/>
    <n v="17.12"/>
    <n v="4"/>
    <n v="0"/>
    <n v="4.9648000000000003"/>
  </r>
  <r>
    <x v="197"/>
    <s v="2020"/>
    <n v="3336"/>
    <x v="788"/>
    <s v="First Class"/>
    <s v="PR-18880"/>
    <x v="0"/>
    <s v="United States"/>
    <x v="230"/>
    <x v="1"/>
    <n v="94601"/>
    <x v="1"/>
    <s v="TEC-PH-10004667"/>
    <x v="2"/>
    <x v="14"/>
    <s v="Cisco 8x8 Inc. 6753i IP Business Phone System"/>
    <n v="431.96800000000002"/>
    <n v="4"/>
    <n v="0.2"/>
    <n v="37.797199999999997"/>
  </r>
  <r>
    <x v="197"/>
    <s v="2020"/>
    <n v="3337"/>
    <x v="788"/>
    <s v="First Class"/>
    <s v="PR-18880"/>
    <x v="0"/>
    <s v="United States"/>
    <x v="230"/>
    <x v="1"/>
    <n v="94601"/>
    <x v="1"/>
    <s v="FUR-FU-10000193"/>
    <x v="0"/>
    <x v="0"/>
    <s v="Tenex Chairmats For Use with Hard Floors"/>
    <n v="129.91999999999999"/>
    <n v="4"/>
    <n v="0"/>
    <n v="10.393599999999999"/>
  </r>
  <r>
    <x v="197"/>
    <s v="2020"/>
    <n v="3338"/>
    <x v="788"/>
    <s v="First Class"/>
    <s v="PR-18880"/>
    <x v="0"/>
    <s v="United States"/>
    <x v="230"/>
    <x v="1"/>
    <n v="94601"/>
    <x v="1"/>
    <s v="FUR-TA-10001539"/>
    <x v="0"/>
    <x v="7"/>
    <s v="Chromcraft Rectangular Conference Tables"/>
    <n v="568.72799999999995"/>
    <n v="3"/>
    <n v="0.2"/>
    <n v="28.436399999999999"/>
  </r>
  <r>
    <x v="197"/>
    <s v="2020"/>
    <n v="3339"/>
    <x v="788"/>
    <s v="First Class"/>
    <s v="PR-18880"/>
    <x v="0"/>
    <s v="United States"/>
    <x v="230"/>
    <x v="1"/>
    <n v="94601"/>
    <x v="1"/>
    <s v="OFF-BI-10000962"/>
    <x v="1"/>
    <x v="1"/>
    <s v="Acco Flexible ACCOHIDE Square Ring Data Binder, Dark Blue, 11 1/2&quot; X 14&quot; 7/8&quot;"/>
    <n v="117.14400000000001"/>
    <n v="9"/>
    <n v="0.2"/>
    <n v="42.464700000000001"/>
  </r>
  <r>
    <x v="197"/>
    <s v="2020"/>
    <n v="3340"/>
    <x v="788"/>
    <s v="First Class"/>
    <s v="PR-18880"/>
    <x v="0"/>
    <s v="United States"/>
    <x v="230"/>
    <x v="1"/>
    <n v="94601"/>
    <x v="1"/>
    <s v="OFF-AP-10002867"/>
    <x v="1"/>
    <x v="5"/>
    <s v="Fellowes Command Center 5-outlet power strip"/>
    <n v="203.52"/>
    <n v="3"/>
    <n v="0"/>
    <n v="54.950400000000002"/>
  </r>
  <r>
    <x v="197"/>
    <s v="2020"/>
    <n v="3341"/>
    <x v="788"/>
    <s v="First Class"/>
    <s v="PR-18880"/>
    <x v="0"/>
    <s v="United States"/>
    <x v="230"/>
    <x v="1"/>
    <n v="94601"/>
    <x v="1"/>
    <s v="OFF-LA-10001158"/>
    <x v="1"/>
    <x v="15"/>
    <s v="Avery Address/Shipping Labels for Typewriters, 4&quot; x 2&quot;"/>
    <n v="51.75"/>
    <n v="5"/>
    <n v="0"/>
    <n v="24.84"/>
  </r>
  <r>
    <x v="197"/>
    <s v="2020"/>
    <n v="3604"/>
    <x v="789"/>
    <s v="Standard Class"/>
    <s v="TH-21550"/>
    <x v="1"/>
    <s v="United States"/>
    <x v="81"/>
    <x v="26"/>
    <n v="21044"/>
    <x v="0"/>
    <s v="OFF-PA-10000357"/>
    <x v="1"/>
    <x v="9"/>
    <s v="Xerox 1888"/>
    <n v="277.39999999999998"/>
    <n v="5"/>
    <n v="0"/>
    <n v="133.15199999999999"/>
  </r>
  <r>
    <x v="197"/>
    <s v="2020"/>
    <n v="3605"/>
    <x v="789"/>
    <s v="Standard Class"/>
    <s v="TH-21550"/>
    <x v="1"/>
    <s v="United States"/>
    <x v="81"/>
    <x v="26"/>
    <n v="21044"/>
    <x v="0"/>
    <s v="FUR-FU-10003976"/>
    <x v="0"/>
    <x v="0"/>
    <s v="DAX Executive Solid Wood Document Frame, Desktop or Hang, Mahogany, 5 x 7"/>
    <n v="25.16"/>
    <n v="2"/>
    <n v="0"/>
    <n v="8.5543999999999993"/>
  </r>
  <r>
    <x v="197"/>
    <s v="2020"/>
    <n v="3606"/>
    <x v="789"/>
    <s v="Standard Class"/>
    <s v="TH-21550"/>
    <x v="1"/>
    <s v="United States"/>
    <x v="81"/>
    <x v="26"/>
    <n v="21044"/>
    <x v="0"/>
    <s v="FUR-FU-10004960"/>
    <x v="0"/>
    <x v="0"/>
    <s v="Seth Thomas 12&quot; Clock w/ Goldtone Case"/>
    <n v="91.92"/>
    <n v="4"/>
    <n v="0"/>
    <n v="31.252800000000001"/>
  </r>
  <r>
    <x v="197"/>
    <s v="2020"/>
    <n v="6416"/>
    <x v="790"/>
    <s v="Same Day"/>
    <s v="DL-13495"/>
    <x v="2"/>
    <s v="United States"/>
    <x v="121"/>
    <x v="21"/>
    <n v="85224"/>
    <x v="1"/>
    <s v="OFF-PA-10003395"/>
    <x v="1"/>
    <x v="9"/>
    <s v="Xerox 1941"/>
    <n v="83.88"/>
    <n v="1"/>
    <n v="0.2"/>
    <n v="29.358000000000001"/>
  </r>
  <r>
    <x v="197"/>
    <s v="2020"/>
    <n v="8040"/>
    <x v="791"/>
    <s v="Second Class"/>
    <s v="CM-11815"/>
    <x v="2"/>
    <s v="United States"/>
    <x v="12"/>
    <x v="8"/>
    <n v="98115"/>
    <x v="1"/>
    <s v="FUR-CH-10004698"/>
    <x v="0"/>
    <x v="3"/>
    <s v="Padded Folding Chairs, Black, 4/Carton"/>
    <n v="388.70400000000001"/>
    <n v="6"/>
    <n v="0.2"/>
    <n v="38.870399999999997"/>
  </r>
  <r>
    <x v="197"/>
    <s v="2020"/>
    <n v="8041"/>
    <x v="791"/>
    <s v="Second Class"/>
    <s v="CM-11815"/>
    <x v="2"/>
    <s v="United States"/>
    <x v="12"/>
    <x v="8"/>
    <n v="98115"/>
    <x v="1"/>
    <s v="OFF-ST-10000025"/>
    <x v="1"/>
    <x v="2"/>
    <s v="Fellowes Stor/Drawer Steel Plus Storage Drawers"/>
    <n v="572.58000000000004"/>
    <n v="6"/>
    <n v="0"/>
    <n v="34.354799999999997"/>
  </r>
  <r>
    <x v="197"/>
    <s v="2020"/>
    <n v="8042"/>
    <x v="791"/>
    <s v="Second Class"/>
    <s v="CM-11815"/>
    <x v="2"/>
    <s v="United States"/>
    <x v="12"/>
    <x v="8"/>
    <n v="98115"/>
    <x v="1"/>
    <s v="TEC-AC-10000682"/>
    <x v="2"/>
    <x v="8"/>
    <s v="Kensington K72356US Mouse-in-a-Box USB Desktop Mouse"/>
    <n v="33.18"/>
    <n v="2"/>
    <n v="0"/>
    <n v="11.613"/>
  </r>
  <r>
    <x v="197"/>
    <s v="2020"/>
    <n v="9270"/>
    <x v="792"/>
    <s v="Standard Class"/>
    <s v="PK-19075"/>
    <x v="0"/>
    <s v="United States"/>
    <x v="25"/>
    <x v="17"/>
    <n v="10035"/>
    <x v="0"/>
    <s v="OFF-BI-10003476"/>
    <x v="1"/>
    <x v="1"/>
    <s v="Avery Metallic Poly Binders"/>
    <n v="32.088000000000001"/>
    <n v="7"/>
    <n v="0.2"/>
    <n v="11.2308"/>
  </r>
  <r>
    <x v="197"/>
    <s v="2020"/>
    <n v="9271"/>
    <x v="792"/>
    <s v="Standard Class"/>
    <s v="PK-19075"/>
    <x v="0"/>
    <s v="United States"/>
    <x v="25"/>
    <x v="17"/>
    <n v="10035"/>
    <x v="0"/>
    <s v="OFF-BI-10001359"/>
    <x v="1"/>
    <x v="1"/>
    <s v="GBC DocuBind TL300 Electric Binding System"/>
    <n v="4305.5519999999997"/>
    <n v="6"/>
    <n v="0.2"/>
    <n v="1453.1238000000001"/>
  </r>
  <r>
    <x v="197"/>
    <s v="2020"/>
    <n v="9901"/>
    <x v="793"/>
    <s v="Standard Class"/>
    <s v="SC-20845"/>
    <x v="0"/>
    <s v="United States"/>
    <x v="60"/>
    <x v="12"/>
    <n v="80027"/>
    <x v="1"/>
    <s v="OFF-ST-10000036"/>
    <x v="1"/>
    <x v="2"/>
    <s v="Recycled Data-Pak for Archival Bound Computer Printouts, 12-1/2 x 12-1/2 x 16"/>
    <n v="237.096"/>
    <n v="3"/>
    <n v="0.2"/>
    <n v="20.745899999999999"/>
  </r>
  <r>
    <x v="197"/>
    <s v="2020"/>
    <n v="9902"/>
    <x v="793"/>
    <s v="Standard Class"/>
    <s v="SC-20845"/>
    <x v="0"/>
    <s v="United States"/>
    <x v="60"/>
    <x v="12"/>
    <n v="80027"/>
    <x v="1"/>
    <s v="FUR-FU-10001037"/>
    <x v="0"/>
    <x v="0"/>
    <s v="DAX Charcoal/Nickel-Tone Document Frame, 5 x 7"/>
    <n v="22.751999999999999"/>
    <n v="3"/>
    <n v="0.2"/>
    <n v="7.11"/>
  </r>
  <r>
    <x v="197"/>
    <s v="2020"/>
    <n v="9903"/>
    <x v="793"/>
    <s v="Standard Class"/>
    <s v="SC-20845"/>
    <x v="0"/>
    <s v="United States"/>
    <x v="60"/>
    <x v="12"/>
    <n v="80027"/>
    <x v="1"/>
    <s v="OFF-PA-10001950"/>
    <x v="1"/>
    <x v="9"/>
    <s v="Southworth 25% Cotton Antique Laid Paper &amp; Envelopes"/>
    <n v="6.6719999999999997"/>
    <n v="1"/>
    <n v="0.2"/>
    <n v="2.085"/>
  </r>
  <r>
    <x v="198"/>
    <s v="2020"/>
    <n v="5235"/>
    <x v="794"/>
    <s v="First Class"/>
    <s v="TM-21490"/>
    <x v="0"/>
    <s v="United States"/>
    <x v="7"/>
    <x v="1"/>
    <n v="94110"/>
    <x v="1"/>
    <s v="FUR-TA-10001768"/>
    <x v="0"/>
    <x v="7"/>
    <s v="Hon Racetrack Conference Tables"/>
    <n v="210.00800000000001"/>
    <n v="1"/>
    <n v="0.2"/>
    <n v="2.6251000000000002"/>
  </r>
  <r>
    <x v="198"/>
    <s v="2020"/>
    <n v="6105"/>
    <x v="795"/>
    <s v="First Class"/>
    <s v="Dp-13240"/>
    <x v="1"/>
    <s v="United States"/>
    <x v="13"/>
    <x v="9"/>
    <n v="19143"/>
    <x v="0"/>
    <s v="FUR-TA-10002356"/>
    <x v="0"/>
    <x v="7"/>
    <s v="Bevis Boat-Shaped Conference Table"/>
    <n v="314.53199999999998"/>
    <n v="2"/>
    <n v="0.4"/>
    <n v="-83.875200000000007"/>
  </r>
  <r>
    <x v="199"/>
    <s v="2020"/>
    <n v="4298"/>
    <x v="796"/>
    <s v="Second Class"/>
    <s v="PO-18850"/>
    <x v="0"/>
    <s v="United States"/>
    <x v="231"/>
    <x v="7"/>
    <n v="32303"/>
    <x v="3"/>
    <s v="TEC-PH-10001459"/>
    <x v="2"/>
    <x v="14"/>
    <s v="Samsung Galaxy Mega 6.3"/>
    <n v="4367.8959999999997"/>
    <n v="13"/>
    <n v="0.2"/>
    <n v="327.59219999999999"/>
  </r>
  <r>
    <x v="199"/>
    <s v="2020"/>
    <n v="4299"/>
    <x v="796"/>
    <s v="Second Class"/>
    <s v="PO-18850"/>
    <x v="0"/>
    <s v="United States"/>
    <x v="231"/>
    <x v="7"/>
    <n v="32303"/>
    <x v="3"/>
    <s v="OFF-PA-10000241"/>
    <x v="1"/>
    <x v="9"/>
    <s v="IBM Multi-Purpose Copy Paper, 8 1/2 x 11&quot;, Case"/>
    <n v="49.567999999999998"/>
    <n v="2"/>
    <n v="0.2"/>
    <n v="15.49"/>
  </r>
  <r>
    <x v="199"/>
    <s v="2020"/>
    <n v="4300"/>
    <x v="796"/>
    <s v="Second Class"/>
    <s v="PO-18850"/>
    <x v="0"/>
    <s v="United States"/>
    <x v="231"/>
    <x v="7"/>
    <n v="32303"/>
    <x v="3"/>
    <s v="OFF-AP-10003040"/>
    <x v="1"/>
    <x v="5"/>
    <s v="Fellowes 8 Outlet Superior Workstation Surge Protector w/o Phone/Fax/Modem Protection"/>
    <n v="161.376"/>
    <n v="6"/>
    <n v="0.2"/>
    <n v="12.103199999999999"/>
  </r>
  <r>
    <x v="199"/>
    <s v="2020"/>
    <n v="4301"/>
    <x v="796"/>
    <s v="Second Class"/>
    <s v="PO-18850"/>
    <x v="0"/>
    <s v="United States"/>
    <x v="231"/>
    <x v="7"/>
    <n v="32303"/>
    <x v="3"/>
    <s v="FUR-FU-10001852"/>
    <x v="0"/>
    <x v="0"/>
    <s v="Eldon Regeneration Recycled Desk Accessories, Smoke"/>
    <n v="2.7839999999999998"/>
    <n v="2"/>
    <n v="0.2"/>
    <n v="0.41760000000000003"/>
  </r>
  <r>
    <x v="199"/>
    <s v="2020"/>
    <n v="4302"/>
    <x v="796"/>
    <s v="Second Class"/>
    <s v="PO-18850"/>
    <x v="0"/>
    <s v="United States"/>
    <x v="231"/>
    <x v="7"/>
    <n v="32303"/>
    <x v="3"/>
    <s v="OFF-PA-10000141"/>
    <x v="1"/>
    <x v="9"/>
    <s v="Ampad Evidence Wirebond Steno Books, 6&quot; x 9&quot;"/>
    <n v="8.7200000000000006"/>
    <n v="5"/>
    <n v="0.2"/>
    <n v="2.9430000000000001"/>
  </r>
  <r>
    <x v="200"/>
    <s v="2020"/>
    <n v="5403"/>
    <x v="797"/>
    <s v="Standard Class"/>
    <s v="AH-10195"/>
    <x v="2"/>
    <s v="United States"/>
    <x v="25"/>
    <x v="17"/>
    <n v="10024"/>
    <x v="0"/>
    <s v="OFF-BI-10003910"/>
    <x v="1"/>
    <x v="1"/>
    <s v="DXL Angle-View Binders with Locking Rings by Samsill"/>
    <n v="24.672000000000001"/>
    <n v="4"/>
    <n v="0.2"/>
    <n v="7.71"/>
  </r>
  <r>
    <x v="200"/>
    <s v="2020"/>
    <n v="5404"/>
    <x v="797"/>
    <s v="Standard Class"/>
    <s v="AH-10195"/>
    <x v="2"/>
    <s v="United States"/>
    <x v="25"/>
    <x v="17"/>
    <n v="10024"/>
    <x v="0"/>
    <s v="OFF-BI-10000138"/>
    <x v="1"/>
    <x v="1"/>
    <s v="Acco Translucent Poly Ring Binders"/>
    <n v="3.7440000000000002"/>
    <n v="1"/>
    <n v="0.2"/>
    <n v="1.3104"/>
  </r>
  <r>
    <x v="200"/>
    <s v="2020"/>
    <n v="6025"/>
    <x v="798"/>
    <s v="Second Class"/>
    <s v="DM-13015"/>
    <x v="0"/>
    <s v="United States"/>
    <x v="83"/>
    <x v="0"/>
    <n v="43130"/>
    <x v="0"/>
    <s v="OFF-AP-10000938"/>
    <x v="1"/>
    <x v="5"/>
    <s v="Avanti 1.7 Cu. Ft. Refrigerator"/>
    <n v="646.27200000000005"/>
    <n v="8"/>
    <n v="0.2"/>
    <n v="64.627200000000002"/>
  </r>
  <r>
    <x v="200"/>
    <s v="2020"/>
    <n v="6026"/>
    <x v="798"/>
    <s v="Second Class"/>
    <s v="DM-13015"/>
    <x v="0"/>
    <s v="United States"/>
    <x v="83"/>
    <x v="0"/>
    <n v="43130"/>
    <x v="0"/>
    <s v="OFF-PA-10002195"/>
    <x v="1"/>
    <x v="9"/>
    <s v="Xerox 1966"/>
    <n v="10.368"/>
    <n v="2"/>
    <n v="0.2"/>
    <n v="3.7584"/>
  </r>
  <r>
    <x v="201"/>
    <s v="2020"/>
    <n v="875"/>
    <x v="799"/>
    <s v="Standard Class"/>
    <s v="GA-14725"/>
    <x v="0"/>
    <s v="United States"/>
    <x v="28"/>
    <x v="4"/>
    <n v="28205"/>
    <x v="3"/>
    <s v="OFF-PA-10001790"/>
    <x v="1"/>
    <x v="9"/>
    <s v="Xerox 1910"/>
    <n v="192.16"/>
    <n v="5"/>
    <n v="0.2"/>
    <n v="67.256"/>
  </r>
  <r>
    <x v="201"/>
    <s v="2020"/>
    <n v="1483"/>
    <x v="800"/>
    <s v="Second Class"/>
    <s v="DW-13540"/>
    <x v="0"/>
    <s v="United States"/>
    <x v="22"/>
    <x v="13"/>
    <n v="38301"/>
    <x v="3"/>
    <s v="OFF-AR-10003560"/>
    <x v="1"/>
    <x v="4"/>
    <s v="Zebra Zazzle Fluorescent Highlighters"/>
    <n v="9.7279999999999998"/>
    <n v="2"/>
    <n v="0.2"/>
    <n v="1.7023999999999999"/>
  </r>
  <r>
    <x v="201"/>
    <s v="2020"/>
    <n v="1484"/>
    <x v="800"/>
    <s v="Second Class"/>
    <s v="DW-13540"/>
    <x v="0"/>
    <s v="United States"/>
    <x v="22"/>
    <x v="13"/>
    <n v="38301"/>
    <x v="3"/>
    <s v="OFF-PA-10000130"/>
    <x v="1"/>
    <x v="9"/>
    <s v="Xerox 199"/>
    <n v="3.4239999999999999"/>
    <n v="1"/>
    <n v="0.2"/>
    <n v="1.07"/>
  </r>
  <r>
    <x v="201"/>
    <s v="2020"/>
    <n v="7914"/>
    <x v="801"/>
    <s v="First Class"/>
    <s v="JE-15715"/>
    <x v="0"/>
    <s v="United States"/>
    <x v="115"/>
    <x v="0"/>
    <n v="44105"/>
    <x v="0"/>
    <s v="OFF-ST-10003996"/>
    <x v="1"/>
    <x v="2"/>
    <s v="Letter/Legal File Tote with Clear Snap-On Lid, Black Granite"/>
    <n v="25.696000000000002"/>
    <n v="2"/>
    <n v="0.2"/>
    <n v="1.9272"/>
  </r>
  <r>
    <x v="201"/>
    <s v="2020"/>
    <n v="8635"/>
    <x v="802"/>
    <s v="Standard Class"/>
    <s v="SV-20365"/>
    <x v="0"/>
    <s v="United States"/>
    <x v="13"/>
    <x v="9"/>
    <n v="19140"/>
    <x v="0"/>
    <s v="FUR-BO-10001798"/>
    <x v="0"/>
    <x v="13"/>
    <s v="Bush Somerset Collection Bookcase"/>
    <n v="130.97999999999999"/>
    <n v="2"/>
    <n v="0.5"/>
    <n v="-89.066400000000002"/>
  </r>
  <r>
    <x v="202"/>
    <s v="2020"/>
    <n v="2717"/>
    <x v="803"/>
    <s v="Standard Class"/>
    <s v="SC-20680"/>
    <x v="1"/>
    <s v="United States"/>
    <x v="35"/>
    <x v="22"/>
    <n v="31907"/>
    <x v="3"/>
    <s v="TEC-AC-10000158"/>
    <x v="2"/>
    <x v="8"/>
    <s v="Sony 64GB Class 10 Micro SDHC R40 Memory Card"/>
    <n v="71.98"/>
    <n v="2"/>
    <n v="0"/>
    <n v="15.1158"/>
  </r>
  <r>
    <x v="202"/>
    <s v="2020"/>
    <n v="8129"/>
    <x v="804"/>
    <s v="Standard Class"/>
    <s v="DP-13000"/>
    <x v="0"/>
    <s v="United States"/>
    <x v="27"/>
    <x v="19"/>
    <n v="60610"/>
    <x v="2"/>
    <s v="FUR-FU-10000222"/>
    <x v="0"/>
    <x v="0"/>
    <s v="Seth Thomas 16&quot; Steel Case Clock"/>
    <n v="64.959999999999994"/>
    <n v="5"/>
    <n v="0.6"/>
    <n v="-43.847999999999999"/>
  </r>
  <r>
    <x v="202"/>
    <s v="2020"/>
    <n v="9585"/>
    <x v="805"/>
    <s v="First Class"/>
    <s v="HJ-14875"/>
    <x v="1"/>
    <s v="United States"/>
    <x v="9"/>
    <x v="6"/>
    <n v="48234"/>
    <x v="2"/>
    <s v="OFF-ST-10000344"/>
    <x v="1"/>
    <x v="2"/>
    <s v="Neat Ideas Personal Hanging Folder Files, Black"/>
    <n v="53.72"/>
    <n v="4"/>
    <n v="0"/>
    <n v="13.9672"/>
  </r>
  <r>
    <x v="203"/>
    <s v="2020"/>
    <n v="378"/>
    <x v="806"/>
    <s v="Standard Class"/>
    <s v="AR-10405"/>
    <x v="2"/>
    <s v="United States"/>
    <x v="2"/>
    <x v="15"/>
    <n v="2038"/>
    <x v="0"/>
    <s v="FUR-TA-10004915"/>
    <x v="0"/>
    <x v="7"/>
    <s v="Office Impressions End Table, 20-1/2&quot;H x 24&quot;W x 20&quot;D"/>
    <n v="1488.424"/>
    <n v="7"/>
    <n v="0.3"/>
    <n v="-297.6848"/>
  </r>
  <r>
    <x v="203"/>
    <s v="2020"/>
    <n v="1796"/>
    <x v="807"/>
    <s v="First Class"/>
    <s v="MR-17545"/>
    <x v="1"/>
    <s v="United States"/>
    <x v="25"/>
    <x v="17"/>
    <n v="10024"/>
    <x v="0"/>
    <s v="OFF-ST-10002352"/>
    <x v="1"/>
    <x v="2"/>
    <s v="Iris Project Case"/>
    <n v="63.84"/>
    <n v="8"/>
    <n v="0"/>
    <n v="16.598400000000002"/>
  </r>
  <r>
    <x v="203"/>
    <s v="2020"/>
    <n v="1797"/>
    <x v="807"/>
    <s v="First Class"/>
    <s v="MR-17545"/>
    <x v="1"/>
    <s v="United States"/>
    <x v="25"/>
    <x v="17"/>
    <n v="10024"/>
    <x v="0"/>
    <s v="TEC-PH-10000455"/>
    <x v="2"/>
    <x v="14"/>
    <s v="GE 30522EE2"/>
    <n v="347.97"/>
    <n v="3"/>
    <n v="0"/>
    <n v="100.9113"/>
  </r>
  <r>
    <x v="203"/>
    <s v="2020"/>
    <n v="1798"/>
    <x v="807"/>
    <s v="First Class"/>
    <s v="MR-17545"/>
    <x v="1"/>
    <s v="United States"/>
    <x v="25"/>
    <x v="17"/>
    <n v="10024"/>
    <x v="0"/>
    <s v="OFF-BI-10003910"/>
    <x v="1"/>
    <x v="1"/>
    <s v="DXL Angle-View Binders with Locking Rings by Samsill"/>
    <n v="37.008000000000003"/>
    <n v="6"/>
    <n v="0.2"/>
    <n v="11.565"/>
  </r>
  <r>
    <x v="203"/>
    <s v="2020"/>
    <n v="2918"/>
    <x v="808"/>
    <s v="First Class"/>
    <s v="SE-20110"/>
    <x v="0"/>
    <s v="United States"/>
    <x v="15"/>
    <x v="3"/>
    <n v="75220"/>
    <x v="2"/>
    <s v="OFF-AR-10003338"/>
    <x v="1"/>
    <x v="4"/>
    <s v="Eberhard Faber 3 1/2&quot; Golf Pencils"/>
    <n v="5.952"/>
    <n v="1"/>
    <n v="0.2"/>
    <n v="0.372"/>
  </r>
  <r>
    <x v="203"/>
    <s v="2020"/>
    <n v="3382"/>
    <x v="809"/>
    <s v="First Class"/>
    <s v="SP-20620"/>
    <x v="2"/>
    <s v="United States"/>
    <x v="102"/>
    <x v="7"/>
    <n v="33614"/>
    <x v="3"/>
    <s v="OFF-EN-10004030"/>
    <x v="1"/>
    <x v="12"/>
    <s v="Convenience Packs of Business Envelopes"/>
    <n v="2.8959999999999999"/>
    <n v="1"/>
    <n v="0.2"/>
    <n v="0.97740000000000005"/>
  </r>
  <r>
    <x v="203"/>
    <s v="2020"/>
    <n v="3748"/>
    <x v="810"/>
    <s v="Second Class"/>
    <s v="DR-12880"/>
    <x v="2"/>
    <s v="United States"/>
    <x v="232"/>
    <x v="1"/>
    <n v="90301"/>
    <x v="1"/>
    <s v="FUR-FU-10002937"/>
    <x v="0"/>
    <x v="0"/>
    <s v="GE 48&quot; Fluorescent Tube, Cool White Energy Saver, 34 Watts, 30/Box"/>
    <n v="198.46"/>
    <n v="2"/>
    <n v="0"/>
    <n v="99.23"/>
  </r>
  <r>
    <x v="203"/>
    <s v="2020"/>
    <n v="3749"/>
    <x v="810"/>
    <s v="Second Class"/>
    <s v="DR-12880"/>
    <x v="2"/>
    <s v="United States"/>
    <x v="232"/>
    <x v="1"/>
    <n v="90301"/>
    <x v="1"/>
    <s v="OFF-AP-10001242"/>
    <x v="1"/>
    <x v="5"/>
    <s v="APC 7 Outlet Network SurgeArrest Surge Protector"/>
    <n v="321.92"/>
    <n v="4"/>
    <n v="0"/>
    <n v="96.575999999999993"/>
  </r>
  <r>
    <x v="203"/>
    <s v="2020"/>
    <n v="3750"/>
    <x v="810"/>
    <s v="Second Class"/>
    <s v="DR-12880"/>
    <x v="2"/>
    <s v="United States"/>
    <x v="232"/>
    <x v="1"/>
    <n v="90301"/>
    <x v="1"/>
    <s v="TEC-CO-10001571"/>
    <x v="2"/>
    <x v="16"/>
    <s v="Sharp 1540cs Digital Laser Copier"/>
    <n v="879.98400000000004"/>
    <n v="2"/>
    <n v="0.2"/>
    <n v="329.99400000000003"/>
  </r>
  <r>
    <x v="203"/>
    <s v="2020"/>
    <n v="3751"/>
    <x v="810"/>
    <s v="Second Class"/>
    <s v="DR-12880"/>
    <x v="2"/>
    <s v="United States"/>
    <x v="232"/>
    <x v="1"/>
    <n v="90301"/>
    <x v="1"/>
    <s v="OFF-SU-10002503"/>
    <x v="1"/>
    <x v="10"/>
    <s v="Acme Preferred Stainless Steel Scissors"/>
    <n v="28.4"/>
    <n v="5"/>
    <n v="0"/>
    <n v="8.2360000000000007"/>
  </r>
  <r>
    <x v="203"/>
    <s v="2020"/>
    <n v="3752"/>
    <x v="810"/>
    <s v="Second Class"/>
    <s v="DR-12880"/>
    <x v="2"/>
    <s v="United States"/>
    <x v="232"/>
    <x v="1"/>
    <n v="90301"/>
    <x v="1"/>
    <s v="FUR-CH-10004886"/>
    <x v="0"/>
    <x v="3"/>
    <s v="Bevis Steel Folding Chairs"/>
    <n v="230.28"/>
    <n v="3"/>
    <n v="0.2"/>
    <n v="23.027999999999999"/>
  </r>
  <r>
    <x v="203"/>
    <s v="2020"/>
    <n v="3753"/>
    <x v="810"/>
    <s v="Second Class"/>
    <s v="DR-12880"/>
    <x v="2"/>
    <s v="United States"/>
    <x v="232"/>
    <x v="1"/>
    <n v="90301"/>
    <x v="1"/>
    <s v="OFF-PA-10001289"/>
    <x v="1"/>
    <x v="9"/>
    <s v="White Computer Printout Paper by Universal"/>
    <n v="116.28"/>
    <n v="3"/>
    <n v="0"/>
    <n v="56.977200000000003"/>
  </r>
  <r>
    <x v="203"/>
    <s v="2020"/>
    <n v="3754"/>
    <x v="810"/>
    <s v="Second Class"/>
    <s v="DR-12880"/>
    <x v="2"/>
    <s v="United States"/>
    <x v="232"/>
    <x v="1"/>
    <n v="90301"/>
    <x v="1"/>
    <s v="OFF-BI-10003650"/>
    <x v="1"/>
    <x v="1"/>
    <s v="GBC DocuBind 300 Electric Binding Machine"/>
    <n v="841.56799999999998"/>
    <n v="2"/>
    <n v="0.2"/>
    <n v="294.54880000000003"/>
  </r>
  <r>
    <x v="203"/>
    <s v="2020"/>
    <n v="3755"/>
    <x v="810"/>
    <s v="Second Class"/>
    <s v="DR-12880"/>
    <x v="2"/>
    <s v="United States"/>
    <x v="232"/>
    <x v="1"/>
    <n v="90301"/>
    <x v="1"/>
    <s v="OFF-ST-10001370"/>
    <x v="1"/>
    <x v="2"/>
    <s v="Sensible Storage WireTech Storage Systems"/>
    <n v="354.9"/>
    <n v="5"/>
    <n v="0"/>
    <n v="17.745000000000001"/>
  </r>
  <r>
    <x v="203"/>
    <s v="2020"/>
    <n v="4340"/>
    <x v="811"/>
    <s v="Standard Class"/>
    <s v="DK-12895"/>
    <x v="0"/>
    <s v="United States"/>
    <x v="2"/>
    <x v="13"/>
    <n v="37064"/>
    <x v="3"/>
    <s v="OFF-PA-10004888"/>
    <x v="1"/>
    <x v="9"/>
    <s v="Xerox 217"/>
    <n v="5.1840000000000002"/>
    <n v="1"/>
    <n v="0.2"/>
    <n v="1.8144"/>
  </r>
  <r>
    <x v="203"/>
    <s v="2020"/>
    <n v="8576"/>
    <x v="812"/>
    <s v="Second Class"/>
    <s v="ST-20530"/>
    <x v="0"/>
    <s v="United States"/>
    <x v="233"/>
    <x v="7"/>
    <n v="34952"/>
    <x v="3"/>
    <s v="OFF-AP-10000804"/>
    <x v="1"/>
    <x v="5"/>
    <s v="Hoover Portapower Portable Vacuum"/>
    <n v="14.336"/>
    <n v="4"/>
    <n v="0.2"/>
    <n v="0.89600000000000002"/>
  </r>
  <r>
    <x v="203"/>
    <s v="2020"/>
    <n v="8935"/>
    <x v="813"/>
    <s v="Same Day"/>
    <s v="BP-11185"/>
    <x v="2"/>
    <s v="United States"/>
    <x v="13"/>
    <x v="9"/>
    <n v="19120"/>
    <x v="0"/>
    <s v="OFF-PA-10000528"/>
    <x v="1"/>
    <x v="9"/>
    <s v="Xerox 1981"/>
    <n v="12.672000000000001"/>
    <n v="3"/>
    <n v="0.2"/>
    <n v="3.96"/>
  </r>
  <r>
    <x v="203"/>
    <s v="2020"/>
    <n v="8936"/>
    <x v="813"/>
    <s v="Same Day"/>
    <s v="BP-11185"/>
    <x v="2"/>
    <s v="United States"/>
    <x v="13"/>
    <x v="9"/>
    <n v="19120"/>
    <x v="0"/>
    <s v="TEC-AC-10001908"/>
    <x v="2"/>
    <x v="8"/>
    <s v="Logitech Wireless Headset h800"/>
    <n v="1119.8879999999999"/>
    <n v="14"/>
    <n v="0.2"/>
    <n v="209.97900000000001"/>
  </r>
  <r>
    <x v="203"/>
    <s v="2020"/>
    <n v="9386"/>
    <x v="814"/>
    <s v="Standard Class"/>
    <s v="SF-20200"/>
    <x v="0"/>
    <s v="United States"/>
    <x v="119"/>
    <x v="21"/>
    <n v="85204"/>
    <x v="1"/>
    <s v="FUR-FU-10004973"/>
    <x v="0"/>
    <x v="0"/>
    <s v="Flat Face Poster Frame"/>
    <n v="120.57599999999999"/>
    <n v="8"/>
    <n v="0.2"/>
    <n v="33.1584"/>
  </r>
  <r>
    <x v="204"/>
    <s v="2020"/>
    <n v="2483"/>
    <x v="815"/>
    <s v="Standard Class"/>
    <s v="KN-16705"/>
    <x v="1"/>
    <s v="United States"/>
    <x v="12"/>
    <x v="8"/>
    <n v="98105"/>
    <x v="1"/>
    <s v="TEC-PH-10000912"/>
    <x v="2"/>
    <x v="14"/>
    <s v="Anker 24W Portable Micro USB Car Charger"/>
    <n v="35.167999999999999"/>
    <n v="4"/>
    <n v="0.2"/>
    <n v="11.429600000000001"/>
  </r>
  <r>
    <x v="204"/>
    <s v="2020"/>
    <n v="2484"/>
    <x v="815"/>
    <s v="Standard Class"/>
    <s v="KN-16705"/>
    <x v="1"/>
    <s v="United States"/>
    <x v="12"/>
    <x v="8"/>
    <n v="98105"/>
    <x v="1"/>
    <s v="FUR-TA-10000617"/>
    <x v="0"/>
    <x v="7"/>
    <s v="Hon Practical Foundations 30 x 60 Training Table, Light Gray/Charcoal"/>
    <n v="1137.75"/>
    <n v="5"/>
    <n v="0"/>
    <n v="250.30500000000001"/>
  </r>
  <r>
    <x v="204"/>
    <s v="2020"/>
    <n v="2485"/>
    <x v="815"/>
    <s v="Standard Class"/>
    <s v="KN-16705"/>
    <x v="1"/>
    <s v="United States"/>
    <x v="12"/>
    <x v="8"/>
    <n v="98105"/>
    <x v="1"/>
    <s v="OFF-BI-10001658"/>
    <x v="1"/>
    <x v="1"/>
    <s v="GBC Standard Therm-A-Bind Covers"/>
    <n v="99.68"/>
    <n v="5"/>
    <n v="0.2"/>
    <n v="32.396000000000001"/>
  </r>
  <r>
    <x v="204"/>
    <s v="2020"/>
    <n v="2486"/>
    <x v="815"/>
    <s v="Standard Class"/>
    <s v="KN-16705"/>
    <x v="1"/>
    <s v="United States"/>
    <x v="12"/>
    <x v="8"/>
    <n v="98105"/>
    <x v="1"/>
    <s v="OFF-AR-10003856"/>
    <x v="1"/>
    <x v="4"/>
    <s v="Newell 344"/>
    <n v="5.56"/>
    <n v="2"/>
    <n v="0"/>
    <n v="1.4456"/>
  </r>
  <r>
    <x v="204"/>
    <s v="2020"/>
    <n v="3923"/>
    <x v="816"/>
    <s v="Standard Class"/>
    <s v="SC-20305"/>
    <x v="0"/>
    <s v="United States"/>
    <x v="27"/>
    <x v="19"/>
    <n v="60623"/>
    <x v="2"/>
    <s v="OFF-PA-10002479"/>
    <x v="1"/>
    <x v="9"/>
    <s v="Xerox 4200 Series MultiUse Premium Copy Paper (20Lb. and 84 Bright)"/>
    <n v="25.344000000000001"/>
    <n v="6"/>
    <n v="0.2"/>
    <n v="7.92"/>
  </r>
  <r>
    <x v="204"/>
    <s v="2020"/>
    <n v="3924"/>
    <x v="816"/>
    <s v="Standard Class"/>
    <s v="SC-20305"/>
    <x v="0"/>
    <s v="United States"/>
    <x v="27"/>
    <x v="19"/>
    <n v="60623"/>
    <x v="2"/>
    <s v="OFF-PA-10001461"/>
    <x v="1"/>
    <x v="9"/>
    <s v="HP Office Paper (20Lb. and 87 Bright)"/>
    <n v="26.72"/>
    <n v="5"/>
    <n v="0.2"/>
    <n v="9.3520000000000003"/>
  </r>
  <r>
    <x v="204"/>
    <s v="2020"/>
    <n v="4598"/>
    <x v="817"/>
    <s v="Standard Class"/>
    <s v="MG-17650"/>
    <x v="1"/>
    <s v="United States"/>
    <x v="70"/>
    <x v="2"/>
    <n v="53209"/>
    <x v="2"/>
    <s v="OFF-SU-10004115"/>
    <x v="1"/>
    <x v="10"/>
    <s v="Acme Stainless Steel Office Snips"/>
    <n v="21.81"/>
    <n v="3"/>
    <n v="0"/>
    <n v="5.8887"/>
  </r>
  <r>
    <x v="204"/>
    <s v="2020"/>
    <n v="4599"/>
    <x v="817"/>
    <s v="Standard Class"/>
    <s v="MG-17650"/>
    <x v="1"/>
    <s v="United States"/>
    <x v="70"/>
    <x v="2"/>
    <n v="53209"/>
    <x v="2"/>
    <s v="OFF-AP-10001947"/>
    <x v="1"/>
    <x v="5"/>
    <s v="Acco 6 Outlet Guardian Premium Plus Surge Suppressor"/>
    <n v="91.6"/>
    <n v="5"/>
    <n v="0"/>
    <n v="26.564"/>
  </r>
  <r>
    <x v="205"/>
    <s v="2020"/>
    <n v="1942"/>
    <x v="818"/>
    <s v="First Class"/>
    <s v="CP-12085"/>
    <x v="2"/>
    <s v="United States"/>
    <x v="20"/>
    <x v="19"/>
    <n v="62301"/>
    <x v="2"/>
    <s v="OFF-LA-10004544"/>
    <x v="1"/>
    <x v="15"/>
    <s v="Avery 505"/>
    <n v="47.36"/>
    <n v="4"/>
    <n v="0.2"/>
    <n v="17.760000000000002"/>
  </r>
  <r>
    <x v="205"/>
    <s v="2020"/>
    <n v="1943"/>
    <x v="818"/>
    <s v="First Class"/>
    <s v="CP-12085"/>
    <x v="2"/>
    <s v="United States"/>
    <x v="20"/>
    <x v="19"/>
    <n v="62301"/>
    <x v="2"/>
    <s v="OFF-ST-10004507"/>
    <x v="1"/>
    <x v="2"/>
    <s v="Advantus Rolling Storage Box"/>
    <n v="27.44"/>
    <n v="2"/>
    <n v="0.2"/>
    <n v="2.4009999999999998"/>
  </r>
  <r>
    <x v="205"/>
    <s v="2020"/>
    <n v="1944"/>
    <x v="818"/>
    <s v="First Class"/>
    <s v="CP-12085"/>
    <x v="2"/>
    <s v="United States"/>
    <x v="20"/>
    <x v="19"/>
    <n v="62301"/>
    <x v="2"/>
    <s v="OFF-BI-10002012"/>
    <x v="1"/>
    <x v="1"/>
    <s v="Wilson Jones Easy Flow II Sheet Lifters"/>
    <n v="3.24"/>
    <n v="9"/>
    <n v="0.8"/>
    <n v="-5.1840000000000002"/>
  </r>
  <r>
    <x v="205"/>
    <s v="2020"/>
    <n v="4238"/>
    <x v="819"/>
    <s v="Second Class"/>
    <s v="MD-17860"/>
    <x v="2"/>
    <s v="United States"/>
    <x v="13"/>
    <x v="9"/>
    <n v="19134"/>
    <x v="0"/>
    <s v="OFF-AR-10001972"/>
    <x v="1"/>
    <x v="4"/>
    <s v="Newell 323"/>
    <n v="9.4079999999999995"/>
    <n v="7"/>
    <n v="0.2"/>
    <n v="0.7056"/>
  </r>
  <r>
    <x v="205"/>
    <s v="2020"/>
    <n v="8116"/>
    <x v="820"/>
    <s v="Standard Class"/>
    <s v="RW-19540"/>
    <x v="2"/>
    <s v="United States"/>
    <x v="1"/>
    <x v="1"/>
    <n v="90049"/>
    <x v="1"/>
    <s v="FUR-FU-10003374"/>
    <x v="0"/>
    <x v="0"/>
    <s v="Electrix Fluorescent Magnifier Lamps &amp; Weighted Base"/>
    <n v="148.02000000000001"/>
    <n v="3"/>
    <n v="0"/>
    <n v="41.445599999999999"/>
  </r>
  <r>
    <x v="206"/>
    <s v="2020"/>
    <n v="1532"/>
    <x v="821"/>
    <s v="Standard Class"/>
    <s v="JF-15490"/>
    <x v="0"/>
    <s v="United States"/>
    <x v="234"/>
    <x v="21"/>
    <n v="85281"/>
    <x v="1"/>
    <s v="OFF-ST-10000344"/>
    <x v="1"/>
    <x v="2"/>
    <s v="Neat Ideas Personal Hanging Folder Files, Black"/>
    <n v="10.744"/>
    <n v="1"/>
    <n v="0.2"/>
    <n v="0.80579999999999996"/>
  </r>
  <r>
    <x v="206"/>
    <s v="2020"/>
    <n v="1533"/>
    <x v="821"/>
    <s v="Standard Class"/>
    <s v="JF-15490"/>
    <x v="0"/>
    <s v="United States"/>
    <x v="234"/>
    <x v="21"/>
    <n v="85281"/>
    <x v="1"/>
    <s v="OFF-FA-10000585"/>
    <x v="1"/>
    <x v="11"/>
    <s v="OIC Bulk Pack Metal Binder Clips"/>
    <n v="8.3759999999999994"/>
    <n v="3"/>
    <n v="0.2"/>
    <n v="2.7222"/>
  </r>
  <r>
    <x v="206"/>
    <s v="2020"/>
    <n v="2842"/>
    <x v="822"/>
    <s v="Second Class"/>
    <s v="RL-19615"/>
    <x v="0"/>
    <s v="United States"/>
    <x v="112"/>
    <x v="4"/>
    <n v="28314"/>
    <x v="3"/>
    <s v="OFF-PA-10000100"/>
    <x v="1"/>
    <x v="9"/>
    <s v="Xerox 1945"/>
    <n v="229.54400000000001"/>
    <n v="7"/>
    <n v="0.2"/>
    <n v="83.209699999999998"/>
  </r>
  <r>
    <x v="206"/>
    <s v="2020"/>
    <n v="3655"/>
    <x v="823"/>
    <s v="Standard Class"/>
    <s v="AJ-10945"/>
    <x v="0"/>
    <s v="United States"/>
    <x v="116"/>
    <x v="14"/>
    <n v="46226"/>
    <x v="2"/>
    <s v="OFF-AP-10002439"/>
    <x v="1"/>
    <x v="5"/>
    <s v="Tripp Lite Isotel 8 Ultra 8 Outlet Metal Surge"/>
    <n v="638.73"/>
    <n v="9"/>
    <n v="0"/>
    <n v="166.06979999999999"/>
  </r>
  <r>
    <x v="206"/>
    <s v="2020"/>
    <n v="4990"/>
    <x v="824"/>
    <s v="Standard Class"/>
    <s v="AW-10930"/>
    <x v="1"/>
    <s v="United States"/>
    <x v="7"/>
    <x v="1"/>
    <n v="94110"/>
    <x v="1"/>
    <s v="OFF-BI-10004022"/>
    <x v="1"/>
    <x v="1"/>
    <s v="Acco Suede Grain Vinyl Round Ring Binder"/>
    <n v="6.6719999999999997"/>
    <n v="3"/>
    <n v="0.2"/>
    <n v="2.1684000000000001"/>
  </r>
  <r>
    <x v="206"/>
    <s v="2020"/>
    <n v="4991"/>
    <x v="824"/>
    <s v="Standard Class"/>
    <s v="AW-10930"/>
    <x v="1"/>
    <s v="United States"/>
    <x v="7"/>
    <x v="1"/>
    <n v="94110"/>
    <x v="1"/>
    <s v="TEC-PH-10002200"/>
    <x v="2"/>
    <x v="14"/>
    <s v="Aastra 6757i CT Wireless VoIP phone"/>
    <n v="689.40800000000002"/>
    <n v="4"/>
    <n v="0.2"/>
    <n v="77.558400000000006"/>
  </r>
  <r>
    <x v="206"/>
    <s v="2020"/>
    <n v="5610"/>
    <x v="825"/>
    <s v="Standard Class"/>
    <s v="BG-11035"/>
    <x v="0"/>
    <s v="United States"/>
    <x v="166"/>
    <x v="28"/>
    <n v="71203"/>
    <x v="3"/>
    <s v="TEC-AC-10003033"/>
    <x v="2"/>
    <x v="8"/>
    <s v="Plantronics CS510 - Over-the-Head monaural Wireless Headset System"/>
    <n v="659.9"/>
    <n v="2"/>
    <n v="0"/>
    <n v="217.767"/>
  </r>
  <r>
    <x v="206"/>
    <s v="2020"/>
    <n v="6406"/>
    <x v="826"/>
    <s v="Second Class"/>
    <s v="BW-11110"/>
    <x v="2"/>
    <s v="United States"/>
    <x v="165"/>
    <x v="8"/>
    <n v="99207"/>
    <x v="1"/>
    <s v="FUR-CH-10002331"/>
    <x v="0"/>
    <x v="3"/>
    <s v="Hon 4700 Series Mobuis Mid-Back Task Chairs with Adjustable Arms"/>
    <n v="569.56799999999998"/>
    <n v="2"/>
    <n v="0.2"/>
    <n v="7.1196000000000002"/>
  </r>
  <r>
    <x v="206"/>
    <s v="2020"/>
    <n v="6407"/>
    <x v="826"/>
    <s v="Second Class"/>
    <s v="BW-11110"/>
    <x v="2"/>
    <s v="United States"/>
    <x v="165"/>
    <x v="8"/>
    <n v="99207"/>
    <x v="1"/>
    <s v="OFF-ST-10002370"/>
    <x v="1"/>
    <x v="2"/>
    <s v="Sortfiler Multipurpose Personal File Organizer, Black"/>
    <n v="149.72999999999999"/>
    <n v="7"/>
    <n v="0"/>
    <n v="43.421700000000001"/>
  </r>
  <r>
    <x v="206"/>
    <s v="2020"/>
    <n v="7064"/>
    <x v="827"/>
    <s v="Standard Class"/>
    <s v="MG-17890"/>
    <x v="1"/>
    <s v="United States"/>
    <x v="176"/>
    <x v="39"/>
    <n v="97301"/>
    <x v="1"/>
    <s v="OFF-SU-10002522"/>
    <x v="1"/>
    <x v="10"/>
    <s v="Acme Kleen Earth Office Shears"/>
    <n v="6.2080000000000002"/>
    <n v="2"/>
    <n v="0.2"/>
    <n v="0.69840000000000002"/>
  </r>
  <r>
    <x v="206"/>
    <s v="2020"/>
    <n v="9664"/>
    <x v="828"/>
    <s v="Standard Class"/>
    <s v="MS-17770"/>
    <x v="0"/>
    <s v="United States"/>
    <x v="7"/>
    <x v="1"/>
    <n v="94109"/>
    <x v="1"/>
    <s v="OFF-ST-10001511"/>
    <x v="1"/>
    <x v="2"/>
    <s v="Space Solutions Commercial Steel Shelving"/>
    <n v="193.95"/>
    <n v="3"/>
    <n v="0"/>
    <n v="9.6974999999999998"/>
  </r>
  <r>
    <x v="207"/>
    <s v="2020"/>
    <n v="3231"/>
    <x v="829"/>
    <s v="Second Class"/>
    <s v="BN-11515"/>
    <x v="0"/>
    <s v="United States"/>
    <x v="25"/>
    <x v="17"/>
    <n v="10009"/>
    <x v="0"/>
    <s v="FUR-FU-10004960"/>
    <x v="0"/>
    <x v="0"/>
    <s v="Seth Thomas 12&quot; Clock w/ Goldtone Case"/>
    <n v="114.9"/>
    <n v="5"/>
    <n v="0"/>
    <n v="39.066000000000003"/>
  </r>
  <r>
    <x v="207"/>
    <s v="2020"/>
    <n v="4332"/>
    <x v="830"/>
    <s v="Standard Class"/>
    <s v="SS-20875"/>
    <x v="0"/>
    <s v="United States"/>
    <x v="235"/>
    <x v="8"/>
    <n v="98052"/>
    <x v="1"/>
    <s v="TEC-AC-10001998"/>
    <x v="2"/>
    <x v="8"/>
    <s v="Logitech LS21 Speaker System - PC Multimedia - 2.1-CH - Wired"/>
    <n v="19.989999999999998"/>
    <n v="1"/>
    <n v="0"/>
    <n v="6.7965999999999998"/>
  </r>
  <r>
    <x v="207"/>
    <s v="2020"/>
    <n v="4333"/>
    <x v="830"/>
    <s v="Standard Class"/>
    <s v="SS-20875"/>
    <x v="0"/>
    <s v="United States"/>
    <x v="235"/>
    <x v="8"/>
    <n v="98052"/>
    <x v="1"/>
    <s v="OFF-BI-10003476"/>
    <x v="1"/>
    <x v="1"/>
    <s v="Avery Metallic Poly Binders"/>
    <n v="22.92"/>
    <n v="5"/>
    <n v="0.2"/>
    <n v="8.0220000000000002"/>
  </r>
  <r>
    <x v="207"/>
    <s v="2020"/>
    <n v="4723"/>
    <x v="831"/>
    <s v="Standard Class"/>
    <s v="CK-12325"/>
    <x v="1"/>
    <s v="United States"/>
    <x v="12"/>
    <x v="8"/>
    <n v="98103"/>
    <x v="1"/>
    <s v="OFF-AR-10001166"/>
    <x v="1"/>
    <x v="4"/>
    <s v="Staples in misc. colors"/>
    <n v="7.58"/>
    <n v="1"/>
    <n v="0"/>
    <n v="2.9561999999999999"/>
  </r>
  <r>
    <x v="207"/>
    <s v="2020"/>
    <n v="5220"/>
    <x v="832"/>
    <s v="Same Day"/>
    <s v="CA-12775"/>
    <x v="0"/>
    <s v="United States"/>
    <x v="9"/>
    <x v="6"/>
    <n v="48205"/>
    <x v="2"/>
    <s v="FUR-CH-10004875"/>
    <x v="0"/>
    <x v="3"/>
    <s v="Harbour Creations 67200 Series Stacking Chairs"/>
    <n v="498.26"/>
    <n v="7"/>
    <n v="0"/>
    <n v="134.53020000000001"/>
  </r>
  <r>
    <x v="207"/>
    <s v="2020"/>
    <n v="9031"/>
    <x v="833"/>
    <s v="Same Day"/>
    <s v="RW-19540"/>
    <x v="2"/>
    <s v="United States"/>
    <x v="12"/>
    <x v="8"/>
    <n v="98103"/>
    <x v="1"/>
    <s v="OFF-AP-10001005"/>
    <x v="1"/>
    <x v="5"/>
    <s v="Honeywell Quietcare HEPA Air Cleaner"/>
    <n v="314.60000000000002"/>
    <n v="4"/>
    <n v="0"/>
    <n v="103.818"/>
  </r>
  <r>
    <x v="207"/>
    <s v="2020"/>
    <n v="9032"/>
    <x v="833"/>
    <s v="Same Day"/>
    <s v="RW-19540"/>
    <x v="2"/>
    <s v="United States"/>
    <x v="12"/>
    <x v="8"/>
    <n v="98103"/>
    <x v="1"/>
    <s v="FUR-TA-10002607"/>
    <x v="0"/>
    <x v="7"/>
    <s v="KI Conference Tables"/>
    <n v="283.56"/>
    <n v="4"/>
    <n v="0"/>
    <n v="45.369599999999998"/>
  </r>
  <r>
    <x v="208"/>
    <s v="2020"/>
    <n v="702"/>
    <x v="834"/>
    <s v="Standard Class"/>
    <s v="Dl-13600"/>
    <x v="2"/>
    <s v="United States"/>
    <x v="115"/>
    <x v="0"/>
    <n v="44105"/>
    <x v="0"/>
    <s v="FUR-FU-10002960"/>
    <x v="0"/>
    <x v="0"/>
    <s v="Eldon 200 Class Desk Accessories, Burgundy"/>
    <n v="15.071999999999999"/>
    <n v="3"/>
    <n v="0.2"/>
    <n v="4.1448"/>
  </r>
  <r>
    <x v="208"/>
    <s v="2020"/>
    <n v="910"/>
    <x v="835"/>
    <s v="Standard Class"/>
    <s v="BE-11335"/>
    <x v="1"/>
    <s v="United States"/>
    <x v="22"/>
    <x v="6"/>
    <n v="49201"/>
    <x v="2"/>
    <s v="TEC-PH-10001494"/>
    <x v="2"/>
    <x v="14"/>
    <s v="Polycom CX600 IP Phone VoIP phone"/>
    <n v="1199.8"/>
    <n v="4"/>
    <n v="0"/>
    <n v="323.94600000000003"/>
  </r>
  <r>
    <x v="208"/>
    <s v="2020"/>
    <n v="911"/>
    <x v="835"/>
    <s v="Standard Class"/>
    <s v="BE-11335"/>
    <x v="1"/>
    <s v="United States"/>
    <x v="22"/>
    <x v="6"/>
    <n v="49201"/>
    <x v="2"/>
    <s v="TEC-AC-10004666"/>
    <x v="2"/>
    <x v="8"/>
    <s v="Maxell iVDR EX 500GB Cartridge"/>
    <n v="1928.78"/>
    <n v="7"/>
    <n v="0"/>
    <n v="829.37540000000001"/>
  </r>
  <r>
    <x v="208"/>
    <s v="2020"/>
    <n v="912"/>
    <x v="835"/>
    <s v="Standard Class"/>
    <s v="BE-11335"/>
    <x v="1"/>
    <s v="United States"/>
    <x v="22"/>
    <x v="6"/>
    <n v="49201"/>
    <x v="2"/>
    <s v="OFF-ST-10003816"/>
    <x v="1"/>
    <x v="2"/>
    <s v="Fellowes High-Stak Drawer Files"/>
    <n v="352.38"/>
    <n v="2"/>
    <n v="0"/>
    <n v="81.047399999999996"/>
  </r>
  <r>
    <x v="208"/>
    <s v="2020"/>
    <n v="933"/>
    <x v="836"/>
    <s v="Standard Class"/>
    <s v="RK-19300"/>
    <x v="0"/>
    <s v="United States"/>
    <x v="13"/>
    <x v="9"/>
    <n v="19140"/>
    <x v="0"/>
    <s v="OFF-PA-10002195"/>
    <x v="1"/>
    <x v="9"/>
    <s v="RSVP Cards &amp; Envelopes, Blank White, 8-1/2&quot; X 11&quot;, 24 Cards/25 Envelopes/Set"/>
    <n v="12.192"/>
    <n v="3"/>
    <n v="0.2"/>
    <n v="4.1147999999999998"/>
  </r>
  <r>
    <x v="208"/>
    <s v="2020"/>
    <n v="1266"/>
    <x v="837"/>
    <s v="Standard Class"/>
    <s v="PF-19225"/>
    <x v="0"/>
    <s v="United States"/>
    <x v="7"/>
    <x v="1"/>
    <n v="94122"/>
    <x v="1"/>
    <s v="OFF-AR-10000422"/>
    <x v="1"/>
    <x v="4"/>
    <s v="Pencil and Crayon Sharpener"/>
    <n v="6.57"/>
    <n v="3"/>
    <n v="0"/>
    <n v="1.7739"/>
  </r>
  <r>
    <x v="208"/>
    <s v="2020"/>
    <n v="1947"/>
    <x v="838"/>
    <s v="Standard Class"/>
    <s v="AC-10615"/>
    <x v="2"/>
    <s v="United States"/>
    <x v="25"/>
    <x v="17"/>
    <n v="10009"/>
    <x v="0"/>
    <s v="OFF-AR-10000658"/>
    <x v="1"/>
    <x v="4"/>
    <s v="Newell 324"/>
    <n v="23.1"/>
    <n v="2"/>
    <n v="0"/>
    <n v="6.468"/>
  </r>
  <r>
    <x v="208"/>
    <s v="2020"/>
    <n v="1948"/>
    <x v="838"/>
    <s v="Standard Class"/>
    <s v="AC-10615"/>
    <x v="2"/>
    <s v="United States"/>
    <x v="25"/>
    <x v="17"/>
    <n v="10009"/>
    <x v="0"/>
    <s v="FUR-FU-10001196"/>
    <x v="0"/>
    <x v="0"/>
    <s v="DAX Cubicle Frames - 8x10"/>
    <n v="11.54"/>
    <n v="2"/>
    <n v="0"/>
    <n v="3.4620000000000002"/>
  </r>
  <r>
    <x v="208"/>
    <s v="2020"/>
    <n v="1949"/>
    <x v="838"/>
    <s v="Standard Class"/>
    <s v="AC-10615"/>
    <x v="2"/>
    <s v="United States"/>
    <x v="25"/>
    <x v="17"/>
    <n v="10009"/>
    <x v="0"/>
    <s v="FUR-TA-10001889"/>
    <x v="0"/>
    <x v="7"/>
    <s v="Bush Advantage Collection Racetrack Conference Table"/>
    <n v="254.52600000000001"/>
    <n v="1"/>
    <n v="0.4"/>
    <n v="-93.3262"/>
  </r>
  <r>
    <x v="208"/>
    <s v="2020"/>
    <n v="1950"/>
    <x v="838"/>
    <s v="Standard Class"/>
    <s v="AC-10615"/>
    <x v="2"/>
    <s v="United States"/>
    <x v="25"/>
    <x v="17"/>
    <n v="10009"/>
    <x v="0"/>
    <s v="OFF-AP-10000358"/>
    <x v="1"/>
    <x v="5"/>
    <s v="Fellowes Basic Home/Office Series Surge Protectors"/>
    <n v="12.98"/>
    <n v="1"/>
    <n v="0"/>
    <n v="3.7642000000000002"/>
  </r>
  <r>
    <x v="208"/>
    <s v="2020"/>
    <n v="1951"/>
    <x v="838"/>
    <s v="Standard Class"/>
    <s v="AC-10615"/>
    <x v="2"/>
    <s v="United States"/>
    <x v="25"/>
    <x v="17"/>
    <n v="10009"/>
    <x v="0"/>
    <s v="OFF-BI-10004970"/>
    <x v="1"/>
    <x v="1"/>
    <s v="ACCOHIDE 3-Ring Binder, Blue, 1&quot;"/>
    <n v="26.431999999999999"/>
    <n v="8"/>
    <n v="0.2"/>
    <n v="8.9207999999999998"/>
  </r>
  <r>
    <x v="208"/>
    <s v="2020"/>
    <n v="1952"/>
    <x v="838"/>
    <s v="Standard Class"/>
    <s v="AC-10615"/>
    <x v="2"/>
    <s v="United States"/>
    <x v="25"/>
    <x v="17"/>
    <n v="10009"/>
    <x v="0"/>
    <s v="TEC-PH-10003885"/>
    <x v="2"/>
    <x v="14"/>
    <s v="Cisco SPA508G"/>
    <n v="197.97"/>
    <n v="3"/>
    <n v="0"/>
    <n v="57.411299999999997"/>
  </r>
  <r>
    <x v="208"/>
    <s v="2020"/>
    <n v="1953"/>
    <x v="838"/>
    <s v="Standard Class"/>
    <s v="AC-10615"/>
    <x v="2"/>
    <s v="United States"/>
    <x v="25"/>
    <x v="17"/>
    <n v="10009"/>
    <x v="0"/>
    <s v="OFF-LA-10001641"/>
    <x v="1"/>
    <x v="15"/>
    <s v="Avery 518"/>
    <n v="18.899999999999999"/>
    <n v="6"/>
    <n v="0"/>
    <n v="9.0719999999999992"/>
  </r>
  <r>
    <x v="208"/>
    <s v="2020"/>
    <n v="1954"/>
    <x v="838"/>
    <s v="Standard Class"/>
    <s v="AC-10615"/>
    <x v="2"/>
    <s v="United States"/>
    <x v="25"/>
    <x v="17"/>
    <n v="10009"/>
    <x v="0"/>
    <s v="FUR-CH-10003379"/>
    <x v="0"/>
    <x v="3"/>
    <s v="Global Commerce Series High-Back Swivel/Tilt Chairs"/>
    <n v="1282.4100000000001"/>
    <n v="5"/>
    <n v="0.1"/>
    <n v="213.73500000000001"/>
  </r>
  <r>
    <x v="208"/>
    <s v="2020"/>
    <n v="1955"/>
    <x v="838"/>
    <s v="Standard Class"/>
    <s v="AC-10615"/>
    <x v="2"/>
    <s v="United States"/>
    <x v="25"/>
    <x v="17"/>
    <n v="10009"/>
    <x v="0"/>
    <s v="OFF-AR-10004582"/>
    <x v="1"/>
    <x v="4"/>
    <s v="BIC Brite Liner Grip Highlighters"/>
    <n v="4.92"/>
    <n v="3"/>
    <n v="0"/>
    <n v="2.214"/>
  </r>
  <r>
    <x v="208"/>
    <s v="2020"/>
    <n v="1956"/>
    <x v="838"/>
    <s v="Standard Class"/>
    <s v="AC-10615"/>
    <x v="2"/>
    <s v="United States"/>
    <x v="25"/>
    <x v="17"/>
    <n v="10009"/>
    <x v="0"/>
    <s v="TEC-AC-10002842"/>
    <x v="2"/>
    <x v="8"/>
    <s v="WD My Passport Ultra 2TB Portable External Hard Drive"/>
    <n v="238"/>
    <n v="2"/>
    <n v="0"/>
    <n v="38.08"/>
  </r>
  <r>
    <x v="208"/>
    <s v="2020"/>
    <n v="1957"/>
    <x v="838"/>
    <s v="Standard Class"/>
    <s v="AC-10615"/>
    <x v="2"/>
    <s v="United States"/>
    <x v="25"/>
    <x v="17"/>
    <n v="10009"/>
    <x v="0"/>
    <s v="TEC-AC-10000109"/>
    <x v="2"/>
    <x v="8"/>
    <s v="Sony Micro Vault Click 16 GB USB 2.0 Flash Drive"/>
    <n v="167.97"/>
    <n v="3"/>
    <n v="0"/>
    <n v="40.312800000000003"/>
  </r>
  <r>
    <x v="208"/>
    <s v="2020"/>
    <n v="1958"/>
    <x v="838"/>
    <s v="Standard Class"/>
    <s v="AC-10615"/>
    <x v="2"/>
    <s v="United States"/>
    <x v="25"/>
    <x v="17"/>
    <n v="10009"/>
    <x v="0"/>
    <s v="OFF-PA-10003893"/>
    <x v="1"/>
    <x v="9"/>
    <s v="Xerox 1962"/>
    <n v="17.12"/>
    <n v="4"/>
    <n v="0"/>
    <n v="7.7039999999999997"/>
  </r>
  <r>
    <x v="208"/>
    <s v="2020"/>
    <n v="3934"/>
    <x v="839"/>
    <s v="Standard Class"/>
    <s v="AW-10840"/>
    <x v="0"/>
    <s v="United States"/>
    <x v="236"/>
    <x v="1"/>
    <n v="93309"/>
    <x v="1"/>
    <s v="OFF-AR-10001919"/>
    <x v="1"/>
    <x v="4"/>
    <s v="OIC #2 Pencils, Medium Soft"/>
    <n v="9.4"/>
    <n v="5"/>
    <n v="0"/>
    <n v="2.726"/>
  </r>
  <r>
    <x v="208"/>
    <s v="2020"/>
    <n v="3935"/>
    <x v="839"/>
    <s v="Standard Class"/>
    <s v="AW-10840"/>
    <x v="0"/>
    <s v="United States"/>
    <x v="236"/>
    <x v="1"/>
    <n v="93309"/>
    <x v="1"/>
    <s v="OFF-LA-10004544"/>
    <x v="1"/>
    <x v="15"/>
    <s v="Avery 505"/>
    <n v="74"/>
    <n v="5"/>
    <n v="0"/>
    <n v="37"/>
  </r>
  <r>
    <x v="208"/>
    <s v="2020"/>
    <n v="3936"/>
    <x v="839"/>
    <s v="Standard Class"/>
    <s v="AW-10840"/>
    <x v="0"/>
    <s v="United States"/>
    <x v="236"/>
    <x v="1"/>
    <n v="93309"/>
    <x v="1"/>
    <s v="TEC-PH-10003484"/>
    <x v="2"/>
    <x v="14"/>
    <s v="Ooma Telo VoIP Home Phone System"/>
    <n v="201.584"/>
    <n v="2"/>
    <n v="0.2"/>
    <n v="12.599"/>
  </r>
  <r>
    <x v="208"/>
    <s v="2020"/>
    <n v="6680"/>
    <x v="840"/>
    <s v="Second Class"/>
    <s v="TB-21055"/>
    <x v="0"/>
    <s v="United States"/>
    <x v="99"/>
    <x v="18"/>
    <n v="6450"/>
    <x v="0"/>
    <s v="OFF-ST-10000918"/>
    <x v="1"/>
    <x v="2"/>
    <s v="Crate-A-Files"/>
    <n v="10.9"/>
    <n v="1"/>
    <n v="0"/>
    <n v="2.8340000000000001"/>
  </r>
  <r>
    <x v="208"/>
    <s v="2020"/>
    <n v="6681"/>
    <x v="840"/>
    <s v="Second Class"/>
    <s v="TB-21055"/>
    <x v="0"/>
    <s v="United States"/>
    <x v="99"/>
    <x v="18"/>
    <n v="6450"/>
    <x v="0"/>
    <s v="OFF-PA-10000157"/>
    <x v="1"/>
    <x v="9"/>
    <s v="Xerox 191"/>
    <n v="79.92"/>
    <n v="4"/>
    <n v="0"/>
    <n v="37.562399999999997"/>
  </r>
  <r>
    <x v="208"/>
    <s v="2020"/>
    <n v="6682"/>
    <x v="840"/>
    <s v="Second Class"/>
    <s v="TB-21055"/>
    <x v="0"/>
    <s v="United States"/>
    <x v="99"/>
    <x v="18"/>
    <n v="6450"/>
    <x v="0"/>
    <s v="OFF-PA-10002499"/>
    <x v="1"/>
    <x v="9"/>
    <s v="Xerox 1890"/>
    <n v="146.82"/>
    <n v="3"/>
    <n v="0"/>
    <n v="73.41"/>
  </r>
  <r>
    <x v="208"/>
    <s v="2020"/>
    <n v="6903"/>
    <x v="841"/>
    <s v="Standard Class"/>
    <s v="JS-15595"/>
    <x v="2"/>
    <s v="United States"/>
    <x v="27"/>
    <x v="19"/>
    <n v="60653"/>
    <x v="2"/>
    <s v="OFF-FA-10002280"/>
    <x v="1"/>
    <x v="11"/>
    <s v="Advantus Plastic Paper Clips"/>
    <n v="16"/>
    <n v="4"/>
    <n v="0.2"/>
    <n v="5.6"/>
  </r>
  <r>
    <x v="208"/>
    <s v="2020"/>
    <n v="6904"/>
    <x v="841"/>
    <s v="Standard Class"/>
    <s v="JS-15595"/>
    <x v="2"/>
    <s v="United States"/>
    <x v="27"/>
    <x v="19"/>
    <n v="60653"/>
    <x v="2"/>
    <s v="OFF-AP-10003278"/>
    <x v="1"/>
    <x v="5"/>
    <s v="Belkin 7-Outlet SurgeMaster Home Series"/>
    <n v="5.5880000000000001"/>
    <n v="2"/>
    <n v="0.8"/>
    <n v="-15.0876"/>
  </r>
  <r>
    <x v="208"/>
    <s v="2020"/>
    <n v="6905"/>
    <x v="841"/>
    <s v="Standard Class"/>
    <s v="JS-15595"/>
    <x v="2"/>
    <s v="United States"/>
    <x v="27"/>
    <x v="19"/>
    <n v="60653"/>
    <x v="2"/>
    <s v="OFF-ST-10003994"/>
    <x v="1"/>
    <x v="2"/>
    <s v="Belkin 19&quot; Center-Weighted Shelf, Gray"/>
    <n v="235.92"/>
    <n v="5"/>
    <n v="0.2"/>
    <n v="-44.234999999999999"/>
  </r>
  <r>
    <x v="208"/>
    <s v="2020"/>
    <n v="7223"/>
    <x v="842"/>
    <s v="Standard Class"/>
    <s v="MC-18100"/>
    <x v="0"/>
    <s v="United States"/>
    <x v="27"/>
    <x v="19"/>
    <n v="60623"/>
    <x v="2"/>
    <s v="TEC-AC-10003441"/>
    <x v="2"/>
    <x v="8"/>
    <s v="Kingston Digital DataTraveler 32GB USB 2.0"/>
    <n v="40.68"/>
    <n v="3"/>
    <n v="0.2"/>
    <n v="-7.1189999999999998"/>
  </r>
  <r>
    <x v="208"/>
    <s v="2020"/>
    <n v="7440"/>
    <x v="843"/>
    <s v="Standard Class"/>
    <s v="JL-15235"/>
    <x v="0"/>
    <s v="United States"/>
    <x v="1"/>
    <x v="1"/>
    <n v="90049"/>
    <x v="1"/>
    <s v="OFF-BI-10000138"/>
    <x v="1"/>
    <x v="1"/>
    <s v="Acco Translucent Poly Ring Binders"/>
    <n v="18.72"/>
    <n v="5"/>
    <n v="0.2"/>
    <n v="6.5519999999999996"/>
  </r>
  <r>
    <x v="208"/>
    <s v="2020"/>
    <n v="7441"/>
    <x v="843"/>
    <s v="Standard Class"/>
    <s v="JL-15235"/>
    <x v="0"/>
    <s v="United States"/>
    <x v="1"/>
    <x v="1"/>
    <n v="90049"/>
    <x v="1"/>
    <s v="FUR-TA-10004607"/>
    <x v="0"/>
    <x v="7"/>
    <s v="Hon 2111 Invitation Series Straight Table"/>
    <n v="236.52799999999999"/>
    <n v="2"/>
    <n v="0.2"/>
    <n v="-2.9565999999999999"/>
  </r>
  <r>
    <x v="208"/>
    <s v="2020"/>
    <n v="9262"/>
    <x v="844"/>
    <s v="Same Day"/>
    <s v="SU-20665"/>
    <x v="1"/>
    <s v="United States"/>
    <x v="12"/>
    <x v="8"/>
    <n v="98103"/>
    <x v="1"/>
    <s v="FUR-CH-10003061"/>
    <x v="0"/>
    <x v="3"/>
    <s v="Global Leather Task Chair, Black"/>
    <n v="215.976"/>
    <n v="3"/>
    <n v="0.2"/>
    <n v="-2.6997"/>
  </r>
  <r>
    <x v="208"/>
    <s v="2020"/>
    <n v="9274"/>
    <x v="845"/>
    <s v="Standard Class"/>
    <s v="AH-10210"/>
    <x v="0"/>
    <s v="United States"/>
    <x v="96"/>
    <x v="32"/>
    <n v="42420"/>
    <x v="3"/>
    <s v="OFF-BI-10003650"/>
    <x v="1"/>
    <x v="1"/>
    <s v="GBC DocuBind 300 Electric Binding Machine"/>
    <n v="1577.94"/>
    <n v="3"/>
    <n v="0"/>
    <n v="757.41120000000001"/>
  </r>
  <r>
    <x v="208"/>
    <s v="2020"/>
    <n v="9284"/>
    <x v="846"/>
    <s v="Second Class"/>
    <s v="LW-17215"/>
    <x v="0"/>
    <s v="United States"/>
    <x v="237"/>
    <x v="12"/>
    <n v="80525"/>
    <x v="1"/>
    <s v="OFF-LA-10002475"/>
    <x v="1"/>
    <x v="15"/>
    <s v="Avery 519"/>
    <n v="11.696"/>
    <n v="2"/>
    <n v="0.2"/>
    <n v="3.9474"/>
  </r>
  <r>
    <x v="208"/>
    <s v="2020"/>
    <n v="9847"/>
    <x v="847"/>
    <s v="Second Class"/>
    <s v="MH-17290"/>
    <x v="1"/>
    <s v="United States"/>
    <x v="1"/>
    <x v="1"/>
    <n v="90008"/>
    <x v="1"/>
    <s v="OFF-AP-10001492"/>
    <x v="1"/>
    <x v="5"/>
    <s v="Acco Six-Outlet Power Strip, 4' Cord Length"/>
    <n v="43.1"/>
    <n v="5"/>
    <n v="0"/>
    <n v="11.206"/>
  </r>
  <r>
    <x v="208"/>
    <s v="2020"/>
    <n v="9848"/>
    <x v="847"/>
    <s v="Second Class"/>
    <s v="MH-17290"/>
    <x v="1"/>
    <s v="United States"/>
    <x v="1"/>
    <x v="1"/>
    <n v="90008"/>
    <x v="1"/>
    <s v="FUR-FU-10004188"/>
    <x v="0"/>
    <x v="0"/>
    <s v="Luxo Professional Combination Clamp-On Lamps"/>
    <n v="511.5"/>
    <n v="5"/>
    <n v="0"/>
    <n v="132.99"/>
  </r>
  <r>
    <x v="208"/>
    <s v="2020"/>
    <n v="9849"/>
    <x v="847"/>
    <s v="Second Class"/>
    <s v="MH-17290"/>
    <x v="1"/>
    <s v="United States"/>
    <x v="1"/>
    <x v="1"/>
    <n v="90008"/>
    <x v="1"/>
    <s v="OFF-BI-10004330"/>
    <x v="1"/>
    <x v="1"/>
    <s v="GBC Velobind Prepunched Cover Sets, Regency Series"/>
    <n v="147.91999999999999"/>
    <n v="5"/>
    <n v="0.2"/>
    <n v="46.225000000000001"/>
  </r>
  <r>
    <x v="209"/>
    <s v="2020"/>
    <n v="537"/>
    <x v="848"/>
    <s v="Second Class"/>
    <s v="EP-13915"/>
    <x v="0"/>
    <s v="United States"/>
    <x v="27"/>
    <x v="19"/>
    <n v="60653"/>
    <x v="2"/>
    <s v="OFF-BI-10002429"/>
    <x v="1"/>
    <x v="1"/>
    <s v="Premier Elliptical Ring Binder, Black"/>
    <n v="42.616"/>
    <n v="7"/>
    <n v="0.8"/>
    <n v="-68.185599999999994"/>
  </r>
  <r>
    <x v="209"/>
    <s v="2020"/>
    <n v="712"/>
    <x v="849"/>
    <s v="Standard Class"/>
    <s v="AP-10915"/>
    <x v="0"/>
    <s v="United States"/>
    <x v="238"/>
    <x v="7"/>
    <n v="32137"/>
    <x v="3"/>
    <s v="OFF-EN-10001219"/>
    <x v="1"/>
    <x v="12"/>
    <s v="#10- 4 1/8&quot; x 9 1/2&quot; Security-Tint Envelopes"/>
    <n v="24.448"/>
    <n v="4"/>
    <n v="0.2"/>
    <n v="8.8623999999999992"/>
  </r>
  <r>
    <x v="209"/>
    <s v="2020"/>
    <n v="3587"/>
    <x v="850"/>
    <s v="Standard Class"/>
    <s v="AG-10300"/>
    <x v="2"/>
    <s v="United States"/>
    <x v="7"/>
    <x v="1"/>
    <n v="94122"/>
    <x v="1"/>
    <s v="OFF-AR-10002053"/>
    <x v="1"/>
    <x v="4"/>
    <s v="Premium Writing Pencils, Soft, #2 by Central Association for the Blind"/>
    <n v="5.96"/>
    <n v="2"/>
    <n v="0"/>
    <n v="1.6688000000000001"/>
  </r>
  <r>
    <x v="209"/>
    <s v="2020"/>
    <n v="5636"/>
    <x v="851"/>
    <s v="Standard Class"/>
    <s v="SC-20050"/>
    <x v="1"/>
    <s v="United States"/>
    <x v="239"/>
    <x v="1"/>
    <n v="91941"/>
    <x v="1"/>
    <s v="OFF-BI-10002225"/>
    <x v="1"/>
    <x v="1"/>
    <s v="Square Ring Data Binders, Rigid 75 Pt. Covers, 11&quot; x 14-7/8&quot;"/>
    <n v="82.56"/>
    <n v="5"/>
    <n v="0.2"/>
    <n v="28.896000000000001"/>
  </r>
  <r>
    <x v="209"/>
    <s v="2020"/>
    <n v="5637"/>
    <x v="851"/>
    <s v="Standard Class"/>
    <s v="SC-20050"/>
    <x v="1"/>
    <s v="United States"/>
    <x v="239"/>
    <x v="1"/>
    <n v="91941"/>
    <x v="1"/>
    <s v="TEC-AC-10000474"/>
    <x v="2"/>
    <x v="8"/>
    <s v="Kensington Expert Mouse Optical USB Trackball for PC or Mac"/>
    <n v="284.97000000000003"/>
    <n v="3"/>
    <n v="0"/>
    <n v="85.491"/>
  </r>
  <r>
    <x v="209"/>
    <s v="2020"/>
    <n v="5826"/>
    <x v="852"/>
    <s v="Second Class"/>
    <s v="KB-16405"/>
    <x v="1"/>
    <s v="United States"/>
    <x v="25"/>
    <x v="17"/>
    <n v="10035"/>
    <x v="0"/>
    <s v="OFF-PA-10000418"/>
    <x v="1"/>
    <x v="9"/>
    <s v="Xerox 189"/>
    <n v="419.4"/>
    <n v="4"/>
    <n v="0"/>
    <n v="201.31200000000001"/>
  </r>
  <r>
    <x v="209"/>
    <s v="2020"/>
    <n v="5827"/>
    <x v="852"/>
    <s v="Second Class"/>
    <s v="KB-16405"/>
    <x v="1"/>
    <s v="United States"/>
    <x v="25"/>
    <x v="17"/>
    <n v="10035"/>
    <x v="0"/>
    <s v="FUR-CH-10004626"/>
    <x v="0"/>
    <x v="3"/>
    <s v="Office Star Flex Back Scooter Chair with Aluminum Finish Frame"/>
    <n v="90.801000000000002"/>
    <n v="1"/>
    <n v="0.1"/>
    <n v="14.124599999999999"/>
  </r>
  <r>
    <x v="209"/>
    <s v="2020"/>
    <n v="5828"/>
    <x v="852"/>
    <s v="Second Class"/>
    <s v="KB-16405"/>
    <x v="1"/>
    <s v="United States"/>
    <x v="25"/>
    <x v="17"/>
    <n v="10035"/>
    <x v="0"/>
    <s v="FUR-CH-10004860"/>
    <x v="0"/>
    <x v="3"/>
    <s v="Global Low Back Tilter Chair"/>
    <n v="181.76400000000001"/>
    <n v="2"/>
    <n v="0.1"/>
    <n v="-8.0784000000000002"/>
  </r>
  <r>
    <x v="209"/>
    <s v="2020"/>
    <n v="5829"/>
    <x v="852"/>
    <s v="Second Class"/>
    <s v="KB-16405"/>
    <x v="1"/>
    <s v="United States"/>
    <x v="25"/>
    <x v="17"/>
    <n v="10035"/>
    <x v="0"/>
    <s v="OFF-AR-10003251"/>
    <x v="1"/>
    <x v="4"/>
    <s v="Prang Drawing Pencil Set"/>
    <n v="5.56"/>
    <n v="2"/>
    <n v="0"/>
    <n v="2.2240000000000002"/>
  </r>
  <r>
    <x v="209"/>
    <s v="2020"/>
    <n v="5859"/>
    <x v="853"/>
    <s v="Second Class"/>
    <s v="JK-15730"/>
    <x v="0"/>
    <s v="United States"/>
    <x v="114"/>
    <x v="1"/>
    <n v="94521"/>
    <x v="1"/>
    <s v="FUR-BO-10004218"/>
    <x v="0"/>
    <x v="13"/>
    <s v="Bush Heritage Pine Collection 5-Shelf Bookcase, Albany Pine Finish, *Special Order"/>
    <n v="239.666"/>
    <n v="2"/>
    <n v="0.15"/>
    <n v="14.098000000000001"/>
  </r>
  <r>
    <x v="209"/>
    <s v="2020"/>
    <n v="6351"/>
    <x v="854"/>
    <s v="Standard Class"/>
    <s v="AG-10900"/>
    <x v="0"/>
    <s v="United States"/>
    <x v="15"/>
    <x v="3"/>
    <n v="75217"/>
    <x v="2"/>
    <s v="FUR-FU-10004622"/>
    <x v="0"/>
    <x v="0"/>
    <s v="Eldon Advantage Foldable Chair Mats for Low Pile Carpets"/>
    <n v="108.4"/>
    <n v="5"/>
    <n v="0.6"/>
    <n v="-105.69"/>
  </r>
  <r>
    <x v="209"/>
    <s v="2020"/>
    <n v="7322"/>
    <x v="855"/>
    <s v="Standard Class"/>
    <s v="MY-18295"/>
    <x v="2"/>
    <s v="United States"/>
    <x v="27"/>
    <x v="19"/>
    <n v="60623"/>
    <x v="2"/>
    <s v="OFF-PA-10003424"/>
    <x v="1"/>
    <x v="9"/>
    <s v="&quot;While you Were Out&quot; Message Book, One Form per Page"/>
    <n v="8.9039999999999999"/>
    <n v="3"/>
    <n v="0.2"/>
    <n v="3.339"/>
  </r>
  <r>
    <x v="209"/>
    <s v="2020"/>
    <n v="7323"/>
    <x v="855"/>
    <s v="Standard Class"/>
    <s v="MY-18295"/>
    <x v="2"/>
    <s v="United States"/>
    <x v="27"/>
    <x v="19"/>
    <n v="60623"/>
    <x v="2"/>
    <s v="TEC-AC-10004353"/>
    <x v="2"/>
    <x v="8"/>
    <s v="Hypercom P1300 Pinpad"/>
    <n v="100.8"/>
    <n v="2"/>
    <n v="0.2"/>
    <n v="21.42"/>
  </r>
  <r>
    <x v="210"/>
    <s v="2020"/>
    <n v="1496"/>
    <x v="856"/>
    <s v="Standard Class"/>
    <s v="JD-15790"/>
    <x v="0"/>
    <s v="United States"/>
    <x v="240"/>
    <x v="3"/>
    <n v="75019"/>
    <x v="2"/>
    <s v="OFF-AR-10003759"/>
    <x v="1"/>
    <x v="4"/>
    <s v="Crayola Anti Dust Chalk, 12/Pack"/>
    <n v="10.192"/>
    <n v="7"/>
    <n v="0.2"/>
    <n v="3.1850000000000001"/>
  </r>
  <r>
    <x v="210"/>
    <s v="2020"/>
    <n v="1497"/>
    <x v="856"/>
    <s v="Standard Class"/>
    <s v="JD-15790"/>
    <x v="0"/>
    <s v="United States"/>
    <x v="240"/>
    <x v="3"/>
    <n v="75019"/>
    <x v="2"/>
    <s v="OFF-ST-10004950"/>
    <x v="1"/>
    <x v="2"/>
    <s v="Acco Perma 3000 Stacking Storage Drawers"/>
    <n v="16.783999999999999"/>
    <n v="1"/>
    <n v="0.2"/>
    <n v="-0.20979999999999999"/>
  </r>
  <r>
    <x v="210"/>
    <s v="2020"/>
    <n v="1498"/>
    <x v="856"/>
    <s v="Standard Class"/>
    <s v="JD-15790"/>
    <x v="0"/>
    <s v="United States"/>
    <x v="240"/>
    <x v="3"/>
    <n v="75019"/>
    <x v="2"/>
    <s v="OFF-AR-10001940"/>
    <x v="1"/>
    <x v="4"/>
    <s v="Sanford Colorific Eraseable Coloring Pencils, 12 Count"/>
    <n v="13.12"/>
    <n v="5"/>
    <n v="0.2"/>
    <n v="3.7719999999999998"/>
  </r>
  <r>
    <x v="210"/>
    <s v="2020"/>
    <n v="1556"/>
    <x v="857"/>
    <s v="Standard Class"/>
    <s v="AB-10150"/>
    <x v="0"/>
    <s v="United States"/>
    <x v="11"/>
    <x v="17"/>
    <n v="11561"/>
    <x v="0"/>
    <s v="TEC-AC-10000171"/>
    <x v="2"/>
    <x v="8"/>
    <s v="Verbatim 25 GB 6x Blu-ray Single Layer Recordable Disc, 25/Pack"/>
    <n v="91.96"/>
    <n v="4"/>
    <n v="0"/>
    <n v="39.5428"/>
  </r>
  <r>
    <x v="210"/>
    <s v="2020"/>
    <n v="2478"/>
    <x v="858"/>
    <s v="Second Class"/>
    <s v="GM-14695"/>
    <x v="2"/>
    <s v="United States"/>
    <x v="1"/>
    <x v="1"/>
    <n v="90036"/>
    <x v="1"/>
    <s v="FUR-TA-10000198"/>
    <x v="0"/>
    <x v="7"/>
    <s v="Chromcraft Bull-Nose Wood Oval Conference Tables &amp; Bases"/>
    <n v="1322.3520000000001"/>
    <n v="3"/>
    <n v="0.2"/>
    <n v="-99.176400000000001"/>
  </r>
  <r>
    <x v="210"/>
    <s v="2020"/>
    <n v="3080"/>
    <x v="859"/>
    <s v="First Class"/>
    <s v="KB-16405"/>
    <x v="1"/>
    <s v="United States"/>
    <x v="167"/>
    <x v="1"/>
    <n v="92307"/>
    <x v="1"/>
    <s v="OFF-PA-10001800"/>
    <x v="1"/>
    <x v="9"/>
    <s v="Xerox 220"/>
    <n v="12.96"/>
    <n v="2"/>
    <n v="0"/>
    <n v="6.2207999999999997"/>
  </r>
  <r>
    <x v="210"/>
    <s v="2020"/>
    <n v="3081"/>
    <x v="859"/>
    <s v="First Class"/>
    <s v="KB-16405"/>
    <x v="1"/>
    <s v="United States"/>
    <x v="167"/>
    <x v="1"/>
    <n v="92307"/>
    <x v="1"/>
    <s v="TEC-PH-10003589"/>
    <x v="2"/>
    <x v="14"/>
    <s v="invisibleSHIELD by ZAGG Smudge-Free Screen Protector"/>
    <n v="43.176000000000002"/>
    <n v="3"/>
    <n v="0.2"/>
    <n v="15.111599999999999"/>
  </r>
  <r>
    <x v="210"/>
    <s v="2020"/>
    <n v="3513"/>
    <x v="860"/>
    <s v="First Class"/>
    <s v="HW-14935"/>
    <x v="2"/>
    <s v="United States"/>
    <x v="27"/>
    <x v="19"/>
    <n v="60653"/>
    <x v="2"/>
    <s v="FUR-BO-10000112"/>
    <x v="0"/>
    <x v="13"/>
    <s v="Bush Birmingham Collection Bookcase, Dark Cherry"/>
    <n v="825.17399999999998"/>
    <n v="9"/>
    <n v="0.3"/>
    <n v="-117.88200000000001"/>
  </r>
  <r>
    <x v="210"/>
    <s v="2020"/>
    <n v="3514"/>
    <x v="860"/>
    <s v="First Class"/>
    <s v="HW-14935"/>
    <x v="2"/>
    <s v="United States"/>
    <x v="27"/>
    <x v="19"/>
    <n v="60653"/>
    <x v="2"/>
    <s v="OFF-PA-10004041"/>
    <x v="1"/>
    <x v="9"/>
    <s v="It's Hot Message Books with Stickers, 2 3/4&quot; x 5&quot;"/>
    <n v="17.760000000000002"/>
    <n v="3"/>
    <n v="0.2"/>
    <n v="5.55"/>
  </r>
  <r>
    <x v="210"/>
    <s v="2020"/>
    <n v="3515"/>
    <x v="860"/>
    <s v="First Class"/>
    <s v="HW-14935"/>
    <x v="2"/>
    <s v="United States"/>
    <x v="27"/>
    <x v="19"/>
    <n v="60653"/>
    <x v="2"/>
    <s v="OFF-AR-10001149"/>
    <x v="1"/>
    <x v="4"/>
    <s v="Sanford Colorific Colored Pencils, 12/Box"/>
    <n v="6.9119999999999999"/>
    <n v="3"/>
    <n v="0.2"/>
    <n v="0.86399999999999999"/>
  </r>
  <r>
    <x v="210"/>
    <s v="2020"/>
    <n v="3561"/>
    <x v="861"/>
    <s v="Second Class"/>
    <s v="MD-17350"/>
    <x v="0"/>
    <s v="United States"/>
    <x v="142"/>
    <x v="0"/>
    <n v="44312"/>
    <x v="0"/>
    <s v="OFF-AR-10002335"/>
    <x v="1"/>
    <x v="4"/>
    <s v="DIXON Oriole Pencils"/>
    <n v="8.2560000000000002"/>
    <n v="4"/>
    <n v="0.2"/>
    <n v="0.61919999999999997"/>
  </r>
  <r>
    <x v="210"/>
    <s v="2020"/>
    <n v="3562"/>
    <x v="861"/>
    <s v="Second Class"/>
    <s v="MD-17350"/>
    <x v="0"/>
    <s v="United States"/>
    <x v="142"/>
    <x v="0"/>
    <n v="44312"/>
    <x v="0"/>
    <s v="OFF-BI-10004001"/>
    <x v="1"/>
    <x v="1"/>
    <s v="GBC Recycled VeloBinder Covers"/>
    <n v="25.56"/>
    <n v="5"/>
    <n v="0.7"/>
    <n v="-20.448"/>
  </r>
  <r>
    <x v="210"/>
    <s v="2020"/>
    <n v="3563"/>
    <x v="861"/>
    <s v="Second Class"/>
    <s v="MD-17350"/>
    <x v="0"/>
    <s v="United States"/>
    <x v="142"/>
    <x v="0"/>
    <n v="44312"/>
    <x v="0"/>
    <s v="OFF-BI-10001634"/>
    <x v="1"/>
    <x v="1"/>
    <s v="Wilson Jones Active Use Binders"/>
    <n v="4.3680000000000003"/>
    <n v="2"/>
    <n v="0.7"/>
    <n v="-3.0575999999999999"/>
  </r>
  <r>
    <x v="210"/>
    <s v="2020"/>
    <n v="3564"/>
    <x v="861"/>
    <s v="Second Class"/>
    <s v="MD-17350"/>
    <x v="0"/>
    <s v="United States"/>
    <x v="142"/>
    <x v="0"/>
    <n v="44312"/>
    <x v="0"/>
    <s v="OFF-PA-10000007"/>
    <x v="1"/>
    <x v="9"/>
    <s v="Telephone Message Books with Fax/Mobile Section, 4 1/4&quot; x 6&quot;"/>
    <n v="11.52"/>
    <n v="4"/>
    <n v="0.2"/>
    <n v="3.7440000000000002"/>
  </r>
  <r>
    <x v="210"/>
    <s v="2020"/>
    <n v="3618"/>
    <x v="862"/>
    <s v="Standard Class"/>
    <s v="RA-19285"/>
    <x v="0"/>
    <s v="United States"/>
    <x v="1"/>
    <x v="1"/>
    <n v="90004"/>
    <x v="1"/>
    <s v="OFF-BI-10004632"/>
    <x v="1"/>
    <x v="1"/>
    <s v="Ibico Hi-Tech Manual Binding System"/>
    <n v="487.98399999999998"/>
    <n v="2"/>
    <n v="0.2"/>
    <n v="152.495"/>
  </r>
  <r>
    <x v="210"/>
    <s v="2020"/>
    <n v="3619"/>
    <x v="862"/>
    <s v="Standard Class"/>
    <s v="RA-19285"/>
    <x v="0"/>
    <s v="United States"/>
    <x v="1"/>
    <x v="1"/>
    <n v="90004"/>
    <x v="1"/>
    <s v="TEC-PH-10002185"/>
    <x v="2"/>
    <x v="14"/>
    <s v="QVS USB Car Charger 2-Port 2.1Amp for iPod/iPhone/iPad/iPad 2/iPad 3"/>
    <n v="5.56"/>
    <n v="1"/>
    <n v="0.2"/>
    <n v="1.7375"/>
  </r>
  <r>
    <x v="210"/>
    <s v="2020"/>
    <n v="3620"/>
    <x v="862"/>
    <s v="Standard Class"/>
    <s v="RA-19285"/>
    <x v="0"/>
    <s v="United States"/>
    <x v="1"/>
    <x v="1"/>
    <n v="90004"/>
    <x v="1"/>
    <s v="OFF-ST-10002974"/>
    <x v="1"/>
    <x v="2"/>
    <s v="Trav-L-File Heavy-Duty Shuttle II, Black"/>
    <n v="217.85"/>
    <n v="5"/>
    <n v="0"/>
    <n v="65.355000000000004"/>
  </r>
  <r>
    <x v="210"/>
    <s v="2020"/>
    <n v="4121"/>
    <x v="863"/>
    <s v="Standard Class"/>
    <s v="MM-17920"/>
    <x v="0"/>
    <s v="United States"/>
    <x v="13"/>
    <x v="9"/>
    <n v="19120"/>
    <x v="0"/>
    <s v="TEC-AC-10000199"/>
    <x v="2"/>
    <x v="8"/>
    <s v="Kingston Digital DataTraveler 8GB USB 2.0"/>
    <n v="19.04"/>
    <n v="4"/>
    <n v="0.2"/>
    <n v="-1.4279999999999999"/>
  </r>
  <r>
    <x v="210"/>
    <s v="2020"/>
    <n v="4297"/>
    <x v="864"/>
    <s v="Standard Class"/>
    <s v="TH-21235"/>
    <x v="2"/>
    <s v="United States"/>
    <x v="1"/>
    <x v="1"/>
    <n v="90032"/>
    <x v="1"/>
    <s v="OFF-ST-10000419"/>
    <x v="1"/>
    <x v="2"/>
    <s v="Rogers Jumbo File, Granite"/>
    <n v="54.32"/>
    <n v="4"/>
    <n v="0"/>
    <n v="0.54320000000000002"/>
  </r>
  <r>
    <x v="210"/>
    <s v="2020"/>
    <n v="5459"/>
    <x v="865"/>
    <s v="Second Class"/>
    <s v="PK-19075"/>
    <x v="0"/>
    <s v="United States"/>
    <x v="7"/>
    <x v="1"/>
    <n v="94122"/>
    <x v="1"/>
    <s v="OFF-BI-10004022"/>
    <x v="1"/>
    <x v="1"/>
    <s v="Acco Suede Grain Vinyl Round Ring Binder"/>
    <n v="13.343999999999999"/>
    <n v="6"/>
    <n v="0.2"/>
    <n v="4.3368000000000002"/>
  </r>
  <r>
    <x v="210"/>
    <s v="2020"/>
    <n v="5460"/>
    <x v="865"/>
    <s v="Second Class"/>
    <s v="PK-19075"/>
    <x v="0"/>
    <s v="United States"/>
    <x v="7"/>
    <x v="1"/>
    <n v="94122"/>
    <x v="1"/>
    <s v="FUR-TA-10001771"/>
    <x v="0"/>
    <x v="7"/>
    <s v="Bush Cubix Conference Tables, Fully Assembled"/>
    <n v="1478.2719999999999"/>
    <n v="8"/>
    <n v="0.2"/>
    <n v="92.391999999999996"/>
  </r>
  <r>
    <x v="210"/>
    <s v="2020"/>
    <n v="6724"/>
    <x v="866"/>
    <s v="Second Class"/>
    <s v="VM-21835"/>
    <x v="0"/>
    <s v="United States"/>
    <x v="241"/>
    <x v="42"/>
    <n v="3060"/>
    <x v="0"/>
    <s v="OFF-FA-10001843"/>
    <x v="1"/>
    <x v="11"/>
    <s v="Staples"/>
    <n v="14.82"/>
    <n v="6"/>
    <n v="0"/>
    <n v="6.9653999999999998"/>
  </r>
  <r>
    <x v="210"/>
    <s v="2020"/>
    <n v="7104"/>
    <x v="867"/>
    <s v="Standard Class"/>
    <s v="EJ-14155"/>
    <x v="0"/>
    <s v="United States"/>
    <x v="140"/>
    <x v="1"/>
    <n v="92704"/>
    <x v="1"/>
    <s v="OFF-ST-10003805"/>
    <x v="1"/>
    <x v="2"/>
    <s v="24 Capacity Maxi Data Binder Racks, Pearl"/>
    <n v="421.1"/>
    <n v="2"/>
    <n v="0"/>
    <n v="105.27500000000001"/>
  </r>
  <r>
    <x v="210"/>
    <s v="2020"/>
    <n v="7304"/>
    <x v="868"/>
    <s v="Standard Class"/>
    <s v="DO-13645"/>
    <x v="0"/>
    <s v="United States"/>
    <x v="127"/>
    <x v="7"/>
    <n v="33437"/>
    <x v="3"/>
    <s v="FUR-CH-10003817"/>
    <x v="0"/>
    <x v="3"/>
    <s v="Global Value Steno Chair, Gray"/>
    <n v="97.183999999999997"/>
    <n v="2"/>
    <n v="0.2"/>
    <n v="6.0739999999999998"/>
  </r>
  <r>
    <x v="210"/>
    <s v="2020"/>
    <n v="7305"/>
    <x v="868"/>
    <s v="Standard Class"/>
    <s v="DO-13645"/>
    <x v="0"/>
    <s v="United States"/>
    <x v="127"/>
    <x v="7"/>
    <n v="33437"/>
    <x v="3"/>
    <s v="OFF-PA-10000289"/>
    <x v="1"/>
    <x v="9"/>
    <s v="Xerox 213"/>
    <n v="10.368"/>
    <n v="2"/>
    <n v="0.2"/>
    <n v="3.6288"/>
  </r>
  <r>
    <x v="210"/>
    <s v="2020"/>
    <n v="7918"/>
    <x v="869"/>
    <s v="Second Class"/>
    <s v="JK-16120"/>
    <x v="1"/>
    <s v="United States"/>
    <x v="242"/>
    <x v="3"/>
    <n v="75043"/>
    <x v="2"/>
    <s v="OFF-AR-10000380"/>
    <x v="1"/>
    <x v="4"/>
    <s v="Hunt PowerHouse Electric Pencil Sharpener, Blue"/>
    <n v="30.384"/>
    <n v="1"/>
    <n v="0.2"/>
    <n v="3.798"/>
  </r>
  <r>
    <x v="210"/>
    <s v="2020"/>
    <n v="8386"/>
    <x v="870"/>
    <s v="Standard Class"/>
    <s v="CV-12805"/>
    <x v="2"/>
    <s v="United States"/>
    <x v="230"/>
    <x v="1"/>
    <n v="94601"/>
    <x v="1"/>
    <s v="OFF-BI-10001757"/>
    <x v="1"/>
    <x v="1"/>
    <s v="Pressboard Hanging Data Binders for Unburst Sheets"/>
    <n v="11.808"/>
    <n v="3"/>
    <n v="0.2"/>
    <n v="4.1327999999999996"/>
  </r>
  <r>
    <x v="210"/>
    <s v="2020"/>
    <n v="9129"/>
    <x v="871"/>
    <s v="First Class"/>
    <s v="AS-10045"/>
    <x v="2"/>
    <s v="United States"/>
    <x v="235"/>
    <x v="39"/>
    <n v="97756"/>
    <x v="1"/>
    <s v="OFF-BI-10002931"/>
    <x v="1"/>
    <x v="1"/>
    <s v="Avery Trapezoid Extra Heavy Duty 4&quot; Binders"/>
    <n v="88.073999999999998"/>
    <n v="7"/>
    <n v="0.7"/>
    <n v="-58.716000000000001"/>
  </r>
  <r>
    <x v="211"/>
    <s v="2020"/>
    <n v="1562"/>
    <x v="872"/>
    <s v="First Class"/>
    <s v="CS-12400"/>
    <x v="1"/>
    <s v="United States"/>
    <x v="12"/>
    <x v="8"/>
    <n v="98115"/>
    <x v="1"/>
    <s v="OFF-AR-10003732"/>
    <x v="1"/>
    <x v="4"/>
    <s v="Newell 333"/>
    <n v="2.78"/>
    <n v="1"/>
    <n v="0"/>
    <n v="0.7228"/>
  </r>
  <r>
    <x v="211"/>
    <s v="2020"/>
    <n v="3488"/>
    <x v="873"/>
    <s v="Standard Class"/>
    <s v="MG-17875"/>
    <x v="1"/>
    <s v="United States"/>
    <x v="216"/>
    <x v="7"/>
    <n v="33311"/>
    <x v="3"/>
    <s v="OFF-ST-10001522"/>
    <x v="1"/>
    <x v="2"/>
    <s v="Gould Plastics 18-Pocket Panel Bin, 34w x 5-1/4d x 20-1/2h"/>
    <n v="147.184"/>
    <n v="2"/>
    <n v="0.2"/>
    <n v="-29.436800000000002"/>
  </r>
  <r>
    <x v="211"/>
    <s v="2020"/>
    <n v="8197"/>
    <x v="874"/>
    <s v="Standard Class"/>
    <s v="LP-17095"/>
    <x v="0"/>
    <s v="United States"/>
    <x v="84"/>
    <x v="13"/>
    <n v="37918"/>
    <x v="3"/>
    <s v="TEC-AC-10004568"/>
    <x v="2"/>
    <x v="8"/>
    <s v="Maxell LTO Ultrium - 800 GB"/>
    <n v="89.567999999999998"/>
    <n v="4"/>
    <n v="0.2"/>
    <n v="-1.1195999999999999"/>
  </r>
  <r>
    <x v="211"/>
    <s v="2020"/>
    <n v="8198"/>
    <x v="874"/>
    <s v="Standard Class"/>
    <s v="LP-17095"/>
    <x v="0"/>
    <s v="United States"/>
    <x v="84"/>
    <x v="13"/>
    <n v="37918"/>
    <x v="3"/>
    <s v="OFF-AR-10001897"/>
    <x v="1"/>
    <x v="4"/>
    <s v="Model L Table or Wall-Mount Pencil Sharpener"/>
    <n v="71.959999999999994"/>
    <n v="5"/>
    <n v="0.2"/>
    <n v="7.1959999999999997"/>
  </r>
  <r>
    <x v="211"/>
    <s v="2020"/>
    <n v="8199"/>
    <x v="874"/>
    <s v="Standard Class"/>
    <s v="LP-17095"/>
    <x v="0"/>
    <s v="United States"/>
    <x v="84"/>
    <x v="13"/>
    <n v="37918"/>
    <x v="3"/>
    <s v="OFF-PA-10001800"/>
    <x v="1"/>
    <x v="9"/>
    <s v="Xerox 220"/>
    <n v="15.552"/>
    <n v="3"/>
    <n v="0.2"/>
    <n v="5.4432"/>
  </r>
  <r>
    <x v="212"/>
    <s v="2020"/>
    <n v="533"/>
    <x v="875"/>
    <s v="Standard Class"/>
    <s v="JC-15340"/>
    <x v="0"/>
    <s v="United States"/>
    <x v="1"/>
    <x v="1"/>
    <n v="90032"/>
    <x v="1"/>
    <s v="FUR-FU-10000448"/>
    <x v="0"/>
    <x v="0"/>
    <s v="Tenex Chairmats For Use With Carpeted Floors"/>
    <n v="47.94"/>
    <n v="3"/>
    <n v="0"/>
    <n v="2.3969999999999998"/>
  </r>
  <r>
    <x v="212"/>
    <s v="2020"/>
    <n v="2099"/>
    <x v="876"/>
    <s v="Standard Class"/>
    <s v="RD-19900"/>
    <x v="0"/>
    <s v="United States"/>
    <x v="145"/>
    <x v="39"/>
    <n v="97206"/>
    <x v="1"/>
    <s v="OFF-ST-10000649"/>
    <x v="1"/>
    <x v="2"/>
    <s v="Hanging Personal Folder File"/>
    <n v="37.68"/>
    <n v="3"/>
    <n v="0.2"/>
    <n v="2.355"/>
  </r>
  <r>
    <x v="212"/>
    <s v="2020"/>
    <n v="2100"/>
    <x v="876"/>
    <s v="Standard Class"/>
    <s v="RD-19900"/>
    <x v="0"/>
    <s v="United States"/>
    <x v="145"/>
    <x v="39"/>
    <n v="97206"/>
    <x v="1"/>
    <s v="TEC-AC-10002926"/>
    <x v="2"/>
    <x v="8"/>
    <s v="Logitech Wireless Marathon Mouse M705"/>
    <n v="279.94400000000002"/>
    <n v="7"/>
    <n v="0.2"/>
    <n v="80.483900000000006"/>
  </r>
  <r>
    <x v="212"/>
    <s v="2020"/>
    <n v="2569"/>
    <x v="877"/>
    <s v="Standard Class"/>
    <s v="SP-20620"/>
    <x v="2"/>
    <s v="United States"/>
    <x v="25"/>
    <x v="17"/>
    <n v="10011"/>
    <x v="0"/>
    <s v="OFF-ST-10003282"/>
    <x v="1"/>
    <x v="2"/>
    <s v="Advantus 10-Drawer Portable Organizer, Chrome Metal Frame, Smoke Drawers"/>
    <n v="478.08"/>
    <n v="8"/>
    <n v="0"/>
    <n v="133.86240000000001"/>
  </r>
  <r>
    <x v="212"/>
    <s v="2020"/>
    <n v="3358"/>
    <x v="878"/>
    <s v="Standard Class"/>
    <s v="NF-18595"/>
    <x v="1"/>
    <s v="United States"/>
    <x v="27"/>
    <x v="19"/>
    <n v="60610"/>
    <x v="2"/>
    <s v="OFF-PA-10001685"/>
    <x v="1"/>
    <x v="9"/>
    <s v="Easy-staple paper"/>
    <n v="73.007999999999996"/>
    <n v="9"/>
    <n v="0.2"/>
    <n v="26.465399999999999"/>
  </r>
  <r>
    <x v="212"/>
    <s v="2020"/>
    <n v="3567"/>
    <x v="879"/>
    <s v="Standard Class"/>
    <s v="RD-19660"/>
    <x v="1"/>
    <s v="United States"/>
    <x v="243"/>
    <x v="11"/>
    <n v="64055"/>
    <x v="2"/>
    <s v="OFF-BI-10003650"/>
    <x v="1"/>
    <x v="1"/>
    <s v="GBC DocuBind 300 Electric Binding Machine"/>
    <n v="1577.94"/>
    <n v="3"/>
    <n v="0"/>
    <n v="757.41120000000001"/>
  </r>
  <r>
    <x v="212"/>
    <s v="2020"/>
    <n v="4085"/>
    <x v="880"/>
    <s v="First Class"/>
    <s v="Dp-13240"/>
    <x v="1"/>
    <s v="United States"/>
    <x v="137"/>
    <x v="21"/>
    <n v="85023"/>
    <x v="1"/>
    <s v="OFF-BI-10003291"/>
    <x v="1"/>
    <x v="1"/>
    <s v="Wilson Jones Leather-Like Binders with DublLock Round Rings"/>
    <n v="7.8570000000000002"/>
    <n v="3"/>
    <n v="0.7"/>
    <n v="-6.0236999999999998"/>
  </r>
  <r>
    <x v="212"/>
    <s v="2020"/>
    <n v="4152"/>
    <x v="881"/>
    <s v="Standard Class"/>
    <s v="CB-12025"/>
    <x v="0"/>
    <s v="United States"/>
    <x v="13"/>
    <x v="9"/>
    <n v="19134"/>
    <x v="0"/>
    <s v="OFF-LA-10002475"/>
    <x v="1"/>
    <x v="15"/>
    <s v="Avery 519"/>
    <n v="29.24"/>
    <n v="5"/>
    <n v="0.2"/>
    <n v="9.8684999999999992"/>
  </r>
  <r>
    <x v="212"/>
    <s v="2020"/>
    <n v="4153"/>
    <x v="881"/>
    <s v="Standard Class"/>
    <s v="CB-12025"/>
    <x v="0"/>
    <s v="United States"/>
    <x v="13"/>
    <x v="9"/>
    <n v="19134"/>
    <x v="0"/>
    <s v="OFF-PA-10003072"/>
    <x v="1"/>
    <x v="9"/>
    <s v="Eureka Recycled Copy Paper 8 1/2&quot; x 11&quot;, Ream"/>
    <n v="15.552"/>
    <n v="3"/>
    <n v="0.2"/>
    <n v="5.4432"/>
  </r>
  <r>
    <x v="212"/>
    <s v="2020"/>
    <n v="4154"/>
    <x v="881"/>
    <s v="Standard Class"/>
    <s v="CB-12025"/>
    <x v="0"/>
    <s v="United States"/>
    <x v="13"/>
    <x v="9"/>
    <n v="19134"/>
    <x v="0"/>
    <s v="OFF-EN-10001509"/>
    <x v="1"/>
    <x v="12"/>
    <s v="Poly String Tie Envelopes"/>
    <n v="4.8959999999999999"/>
    <n v="3"/>
    <n v="0.2"/>
    <n v="1.6524000000000001"/>
  </r>
  <r>
    <x v="212"/>
    <s v="2020"/>
    <n v="5280"/>
    <x v="882"/>
    <s v="Standard Class"/>
    <s v="AG-10675"/>
    <x v="0"/>
    <s v="United States"/>
    <x v="70"/>
    <x v="2"/>
    <n v="53209"/>
    <x v="2"/>
    <s v="TEC-AC-10002134"/>
    <x v="2"/>
    <x v="8"/>
    <s v="Rosewill 107 Normal Keys USB Wired Standard Keyboard"/>
    <n v="13.48"/>
    <n v="1"/>
    <n v="0"/>
    <n v="1.8872"/>
  </r>
  <r>
    <x v="212"/>
    <s v="2020"/>
    <n v="5547"/>
    <x v="883"/>
    <s v="First Class"/>
    <s v="JM-16195"/>
    <x v="0"/>
    <s v="United States"/>
    <x v="244"/>
    <x v="46"/>
    <n v="84020"/>
    <x v="1"/>
    <s v="FUR-FU-10002396"/>
    <x v="0"/>
    <x v="0"/>
    <s v="DAX Copper Panel Document Frame, 5 x 7 Size"/>
    <n v="25.16"/>
    <n v="2"/>
    <n v="0"/>
    <n v="10.5672"/>
  </r>
  <r>
    <x v="212"/>
    <s v="2020"/>
    <n v="5548"/>
    <x v="883"/>
    <s v="First Class"/>
    <s v="JM-16195"/>
    <x v="0"/>
    <s v="United States"/>
    <x v="244"/>
    <x v="46"/>
    <n v="84020"/>
    <x v="1"/>
    <s v="TEC-PH-10002807"/>
    <x v="2"/>
    <x v="14"/>
    <s v="Motorla HX550 Universal Bluetooth Headset"/>
    <n v="126.56"/>
    <n v="4"/>
    <n v="0.2"/>
    <n v="47.46"/>
  </r>
  <r>
    <x v="212"/>
    <s v="2020"/>
    <n v="6005"/>
    <x v="884"/>
    <s v="Standard Class"/>
    <s v="AG-10390"/>
    <x v="0"/>
    <s v="United States"/>
    <x v="1"/>
    <x v="1"/>
    <n v="90004"/>
    <x v="1"/>
    <s v="FUR-FU-10002597"/>
    <x v="0"/>
    <x v="0"/>
    <s v="C-Line Magnetic Cubicle Keepers, Clear Polypropylene"/>
    <n v="19.760000000000002"/>
    <n v="4"/>
    <n v="0"/>
    <n v="8.2992000000000008"/>
  </r>
  <r>
    <x v="212"/>
    <s v="2020"/>
    <n v="7141"/>
    <x v="885"/>
    <s v="Same Day"/>
    <s v="TG-21640"/>
    <x v="0"/>
    <s v="United States"/>
    <x v="245"/>
    <x v="11"/>
    <n v="63301"/>
    <x v="2"/>
    <s v="TEC-AC-10002473"/>
    <x v="2"/>
    <x v="8"/>
    <s v="Maxell 4.7GB DVD-R"/>
    <n v="113.52"/>
    <n v="4"/>
    <n v="0"/>
    <n v="46.543199999999999"/>
  </r>
  <r>
    <x v="212"/>
    <s v="2020"/>
    <n v="7142"/>
    <x v="885"/>
    <s v="Same Day"/>
    <s v="TG-21640"/>
    <x v="0"/>
    <s v="United States"/>
    <x v="245"/>
    <x v="11"/>
    <n v="63301"/>
    <x v="2"/>
    <s v="FUR-FU-10003623"/>
    <x v="0"/>
    <x v="0"/>
    <s v="DataProducts Ampli Magnifier Task Lamp, Black,"/>
    <n v="135.30000000000001"/>
    <n v="5"/>
    <n v="0"/>
    <n v="37.884"/>
  </r>
  <r>
    <x v="212"/>
    <s v="2020"/>
    <n v="8125"/>
    <x v="886"/>
    <s v="Standard Class"/>
    <s v="JA-15970"/>
    <x v="0"/>
    <s v="United States"/>
    <x v="246"/>
    <x v="1"/>
    <n v="95351"/>
    <x v="1"/>
    <s v="FUR-CH-10004860"/>
    <x v="0"/>
    <x v="3"/>
    <s v="Global Low Back Tilter Chair"/>
    <n v="161.56800000000001"/>
    <n v="2"/>
    <n v="0.2"/>
    <n v="-28.2744"/>
  </r>
  <r>
    <x v="212"/>
    <s v="2020"/>
    <n v="8211"/>
    <x v="887"/>
    <s v="Standard Class"/>
    <s v="DM-12955"/>
    <x v="2"/>
    <s v="United States"/>
    <x v="120"/>
    <x v="13"/>
    <n v="37211"/>
    <x v="3"/>
    <s v="OFF-AP-10001271"/>
    <x v="1"/>
    <x v="5"/>
    <s v="Eureka The Boss Cordless Rechargeable Stick Vac"/>
    <n v="81.567999999999998"/>
    <n v="2"/>
    <n v="0.2"/>
    <n v="7.1372"/>
  </r>
  <r>
    <x v="212"/>
    <s v="2020"/>
    <n v="9327"/>
    <x v="888"/>
    <s v="First Class"/>
    <s v="PF-19225"/>
    <x v="0"/>
    <s v="United States"/>
    <x v="247"/>
    <x v="8"/>
    <n v="98026"/>
    <x v="1"/>
    <s v="FUR-FU-10004053"/>
    <x v="0"/>
    <x v="0"/>
    <s v="DAX Two-Tone Silver Metal Document Frame"/>
    <n v="80.959999999999994"/>
    <n v="4"/>
    <n v="0"/>
    <n v="34.812800000000003"/>
  </r>
  <r>
    <x v="212"/>
    <s v="2020"/>
    <n v="9328"/>
    <x v="888"/>
    <s v="First Class"/>
    <s v="PF-19225"/>
    <x v="0"/>
    <s v="United States"/>
    <x v="247"/>
    <x v="8"/>
    <n v="98026"/>
    <x v="1"/>
    <s v="TEC-PH-10002033"/>
    <x v="2"/>
    <x v="14"/>
    <s v="Konftel 250 Conference phone - Charcoal black"/>
    <n v="455.71199999999999"/>
    <n v="2"/>
    <n v="0.2"/>
    <n v="34.178400000000003"/>
  </r>
  <r>
    <x v="212"/>
    <s v="2020"/>
    <n v="9329"/>
    <x v="888"/>
    <s v="First Class"/>
    <s v="PF-19225"/>
    <x v="0"/>
    <s v="United States"/>
    <x v="247"/>
    <x v="8"/>
    <n v="98026"/>
    <x v="1"/>
    <s v="OFF-AR-10004260"/>
    <x v="1"/>
    <x v="4"/>
    <s v="Boston 1799 Powerhouse Electric Pencil Sharpener"/>
    <n v="25.98"/>
    <n v="1"/>
    <n v="0"/>
    <n v="7.2744"/>
  </r>
  <r>
    <x v="212"/>
    <s v="2020"/>
    <n v="9539"/>
    <x v="889"/>
    <s v="First Class"/>
    <s v="AA-10375"/>
    <x v="0"/>
    <s v="United States"/>
    <x v="109"/>
    <x v="37"/>
    <n v="2908"/>
    <x v="0"/>
    <s v="OFF-PA-10002659"/>
    <x v="1"/>
    <x v="9"/>
    <s v="Avoid Verbal Orders Carbonless Minifold Book"/>
    <n v="16.899999999999999"/>
    <n v="5"/>
    <n v="0"/>
    <n v="7.774"/>
  </r>
  <r>
    <x v="212"/>
    <s v="2020"/>
    <n v="9540"/>
    <x v="889"/>
    <s v="First Class"/>
    <s v="AA-10375"/>
    <x v="0"/>
    <s v="United States"/>
    <x v="109"/>
    <x v="37"/>
    <n v="2908"/>
    <x v="0"/>
    <s v="OFF-PA-10000157"/>
    <x v="1"/>
    <x v="9"/>
    <s v="Xerox 191"/>
    <n v="39.96"/>
    <n v="2"/>
    <n v="0"/>
    <n v="18.781199999999998"/>
  </r>
  <r>
    <x v="213"/>
    <s v="2020"/>
    <n v="1714"/>
    <x v="890"/>
    <s v="Second Class"/>
    <s v="MM-18055"/>
    <x v="0"/>
    <s v="United States"/>
    <x v="27"/>
    <x v="19"/>
    <n v="60610"/>
    <x v="2"/>
    <s v="FUR-TA-10004289"/>
    <x v="0"/>
    <x v="7"/>
    <s v="BoxOffice By Design Rectangular and Half-Moon Meeting Room Tables"/>
    <n v="765.625"/>
    <n v="7"/>
    <n v="0.5"/>
    <n v="-566.5625"/>
  </r>
  <r>
    <x v="213"/>
    <s v="2020"/>
    <n v="3127"/>
    <x v="891"/>
    <s v="Standard Class"/>
    <s v="EB-14110"/>
    <x v="0"/>
    <s v="United States"/>
    <x v="13"/>
    <x v="9"/>
    <n v="19134"/>
    <x v="0"/>
    <s v="TEC-PH-10002200"/>
    <x v="2"/>
    <x v="14"/>
    <s v="Aastra 6757i CT Wireless VoIP phone"/>
    <n v="258.52800000000002"/>
    <n v="2"/>
    <n v="0.4"/>
    <n v="-47.396799999999999"/>
  </r>
  <r>
    <x v="213"/>
    <s v="2020"/>
    <n v="3657"/>
    <x v="892"/>
    <s v="Standard Class"/>
    <s v="DB-13555"/>
    <x v="2"/>
    <s v="United States"/>
    <x v="125"/>
    <x v="0"/>
    <n v="43017"/>
    <x v="0"/>
    <s v="TEC-AC-10002558"/>
    <x v="2"/>
    <x v="8"/>
    <s v="Imation Swivel Flash Drive USB flash drive - 8 GB"/>
    <n v="9.0960000000000001"/>
    <n v="1"/>
    <n v="0.2"/>
    <n v="1.7055"/>
  </r>
  <r>
    <x v="213"/>
    <s v="2020"/>
    <n v="4529"/>
    <x v="893"/>
    <s v="Second Class"/>
    <s v="RS-19765"/>
    <x v="2"/>
    <s v="United States"/>
    <x v="39"/>
    <x v="0"/>
    <n v="43302"/>
    <x v="0"/>
    <s v="TEC-AC-10004864"/>
    <x v="2"/>
    <x v="8"/>
    <s v="Memorex Micro Travel Drive 32 GB"/>
    <n v="116.83199999999999"/>
    <n v="4"/>
    <n v="0.2"/>
    <n v="33.589199999999998"/>
  </r>
  <r>
    <x v="213"/>
    <s v="2020"/>
    <n v="5768"/>
    <x v="894"/>
    <s v="Second Class"/>
    <s v="AR-10345"/>
    <x v="2"/>
    <s v="United States"/>
    <x v="34"/>
    <x v="3"/>
    <n v="77070"/>
    <x v="2"/>
    <s v="TEC-AC-10003116"/>
    <x v="2"/>
    <x v="8"/>
    <s v="Memorex Froggy Flash Drive 8 GB"/>
    <n v="85.2"/>
    <n v="6"/>
    <n v="0.2"/>
    <n v="20.234999999999999"/>
  </r>
  <r>
    <x v="213"/>
    <s v="2020"/>
    <n v="6649"/>
    <x v="895"/>
    <s v="First Class"/>
    <s v="BF-11020"/>
    <x v="2"/>
    <s v="United States"/>
    <x v="48"/>
    <x v="3"/>
    <n v="76017"/>
    <x v="2"/>
    <s v="OFF-BI-10002429"/>
    <x v="1"/>
    <x v="1"/>
    <s v="Premier Elliptical Ring Binder, Black"/>
    <n v="42.616"/>
    <n v="7"/>
    <n v="0.8"/>
    <n v="-68.185599999999994"/>
  </r>
  <r>
    <x v="213"/>
    <s v="2020"/>
    <n v="6650"/>
    <x v="895"/>
    <s v="First Class"/>
    <s v="BF-11020"/>
    <x v="2"/>
    <s v="United States"/>
    <x v="48"/>
    <x v="3"/>
    <n v="76017"/>
    <x v="2"/>
    <s v="TEC-CO-10001943"/>
    <x v="2"/>
    <x v="16"/>
    <s v="Canon PC-428 Personal Copier"/>
    <n v="319.98399999999998"/>
    <n v="2"/>
    <n v="0.2"/>
    <n v="107.99460000000001"/>
  </r>
  <r>
    <x v="213"/>
    <s v="2020"/>
    <n v="6651"/>
    <x v="895"/>
    <s v="First Class"/>
    <s v="BF-11020"/>
    <x v="2"/>
    <s v="United States"/>
    <x v="48"/>
    <x v="3"/>
    <n v="76017"/>
    <x v="2"/>
    <s v="OFF-FA-10004854"/>
    <x v="1"/>
    <x v="11"/>
    <s v="Vinyl Coated Wire Paper Clips in Organizer Box, 800/Box"/>
    <n v="45.92"/>
    <n v="5"/>
    <n v="0.2"/>
    <n v="15.497999999999999"/>
  </r>
  <r>
    <x v="213"/>
    <s v="2020"/>
    <n v="6652"/>
    <x v="895"/>
    <s v="First Class"/>
    <s v="BF-11020"/>
    <x v="2"/>
    <s v="United States"/>
    <x v="48"/>
    <x v="3"/>
    <n v="76017"/>
    <x v="2"/>
    <s v="FUR-FU-10001095"/>
    <x v="0"/>
    <x v="0"/>
    <s v="DAX Black Cherry Wood-Tone Poster Frame"/>
    <n v="21.184000000000001"/>
    <n v="2"/>
    <n v="0.6"/>
    <n v="-11.651199999999999"/>
  </r>
  <r>
    <x v="213"/>
    <s v="2020"/>
    <n v="6653"/>
    <x v="895"/>
    <s v="First Class"/>
    <s v="BF-11020"/>
    <x v="2"/>
    <s v="United States"/>
    <x v="48"/>
    <x v="3"/>
    <n v="76017"/>
    <x v="2"/>
    <s v="OFF-PA-10000061"/>
    <x v="1"/>
    <x v="9"/>
    <s v="Xerox 205"/>
    <n v="20.736000000000001"/>
    <n v="4"/>
    <n v="0.2"/>
    <n v="7.2576000000000001"/>
  </r>
  <r>
    <x v="213"/>
    <s v="2020"/>
    <n v="6654"/>
    <x v="895"/>
    <s v="First Class"/>
    <s v="BF-11020"/>
    <x v="2"/>
    <s v="United States"/>
    <x v="48"/>
    <x v="3"/>
    <n v="76017"/>
    <x v="2"/>
    <s v="FUR-CH-10003535"/>
    <x v="0"/>
    <x v="3"/>
    <s v="Global Armless Task Chair, Royal Blue"/>
    <n v="213.43"/>
    <n v="5"/>
    <n v="0.3"/>
    <n v="-39.637"/>
  </r>
  <r>
    <x v="213"/>
    <s v="2020"/>
    <n v="8325"/>
    <x v="896"/>
    <s v="First Class"/>
    <s v="FC-14245"/>
    <x v="1"/>
    <s v="United States"/>
    <x v="248"/>
    <x v="7"/>
    <n v="33012"/>
    <x v="3"/>
    <s v="OFF-ST-10001321"/>
    <x v="1"/>
    <x v="2"/>
    <s v="Decoflex Hanging Personal Folder File, Blue"/>
    <n v="61.68"/>
    <n v="5"/>
    <n v="0.2"/>
    <n v="5.3970000000000002"/>
  </r>
  <r>
    <x v="213"/>
    <s v="2020"/>
    <n v="8326"/>
    <x v="896"/>
    <s v="First Class"/>
    <s v="FC-14245"/>
    <x v="1"/>
    <s v="United States"/>
    <x v="248"/>
    <x v="7"/>
    <n v="33012"/>
    <x v="3"/>
    <s v="TEC-PH-10001750"/>
    <x v="2"/>
    <x v="14"/>
    <s v="Samsung Rugby III"/>
    <n v="158.376"/>
    <n v="3"/>
    <n v="0.2"/>
    <n v="13.857900000000001"/>
  </r>
  <r>
    <x v="213"/>
    <s v="2020"/>
    <n v="8620"/>
    <x v="897"/>
    <s v="Second Class"/>
    <s v="EM-14095"/>
    <x v="2"/>
    <s v="United States"/>
    <x v="25"/>
    <x v="17"/>
    <n v="10024"/>
    <x v="0"/>
    <s v="OFF-ST-10001031"/>
    <x v="1"/>
    <x v="2"/>
    <s v="Adjustable Personal File Tote"/>
    <n v="65.12"/>
    <n v="4"/>
    <n v="0"/>
    <n v="16.9312"/>
  </r>
  <r>
    <x v="214"/>
    <s v="2020"/>
    <n v="1213"/>
    <x v="898"/>
    <s v="Standard Class"/>
    <s v="SP-20620"/>
    <x v="2"/>
    <s v="United States"/>
    <x v="13"/>
    <x v="9"/>
    <n v="19134"/>
    <x v="0"/>
    <s v="FUR-CH-10004860"/>
    <x v="0"/>
    <x v="3"/>
    <s v="Global Low Back Tilter Chair"/>
    <n v="141.37200000000001"/>
    <n v="2"/>
    <n v="0.3"/>
    <n v="-48.470399999999998"/>
  </r>
  <r>
    <x v="214"/>
    <s v="2020"/>
    <n v="1214"/>
    <x v="898"/>
    <s v="Standard Class"/>
    <s v="SP-20620"/>
    <x v="2"/>
    <s v="United States"/>
    <x v="13"/>
    <x v="9"/>
    <n v="19134"/>
    <x v="0"/>
    <s v="OFF-BI-10002432"/>
    <x v="1"/>
    <x v="1"/>
    <s v="Wilson Jones Standard D-Ring Binders"/>
    <n v="3.036"/>
    <n v="2"/>
    <n v="0.7"/>
    <n v="-2.3275999999999999"/>
  </r>
  <r>
    <x v="214"/>
    <s v="2020"/>
    <n v="1215"/>
    <x v="898"/>
    <s v="Standard Class"/>
    <s v="SP-20620"/>
    <x v="2"/>
    <s v="United States"/>
    <x v="13"/>
    <x v="9"/>
    <n v="19134"/>
    <x v="0"/>
    <s v="OFF-BI-10000069"/>
    <x v="1"/>
    <x v="1"/>
    <s v="GBC Prepunched Paper, 19-Hole, for Binding Systems, 24-lb"/>
    <n v="4.5030000000000001"/>
    <n v="1"/>
    <n v="0.7"/>
    <n v="-3.6023999999999998"/>
  </r>
  <r>
    <x v="214"/>
    <s v="2020"/>
    <n v="1216"/>
    <x v="898"/>
    <s v="Standard Class"/>
    <s v="SP-20620"/>
    <x v="2"/>
    <s v="United States"/>
    <x v="13"/>
    <x v="9"/>
    <n v="19134"/>
    <x v="0"/>
    <s v="OFF-AR-10003602"/>
    <x v="1"/>
    <x v="4"/>
    <s v="Quartet Omega Colored Chalk, 12/Pack"/>
    <n v="4.6719999999999997"/>
    <n v="1"/>
    <n v="0.2"/>
    <n v="1.5768"/>
  </r>
  <r>
    <x v="214"/>
    <s v="2020"/>
    <n v="1217"/>
    <x v="898"/>
    <s v="Standard Class"/>
    <s v="SP-20620"/>
    <x v="2"/>
    <s v="United States"/>
    <x v="13"/>
    <x v="9"/>
    <n v="19134"/>
    <x v="0"/>
    <s v="TEC-AC-10004469"/>
    <x v="2"/>
    <x v="8"/>
    <s v="Microsoft Sculpt Comfort Mouse"/>
    <n v="95.88"/>
    <n v="3"/>
    <n v="0.2"/>
    <n v="28.763999999999999"/>
  </r>
  <r>
    <x v="214"/>
    <s v="2020"/>
    <n v="1218"/>
    <x v="898"/>
    <s v="Standard Class"/>
    <s v="SP-20620"/>
    <x v="2"/>
    <s v="United States"/>
    <x v="13"/>
    <x v="9"/>
    <n v="19134"/>
    <x v="0"/>
    <s v="FUR-FU-10001867"/>
    <x v="0"/>
    <x v="0"/>
    <s v="Eldon Expressions Punched Metal &amp; Wood Desk Accessories, Pewter &amp; Cherry"/>
    <n v="17.024000000000001"/>
    <n v="2"/>
    <n v="0.2"/>
    <n v="1.7023999999999999"/>
  </r>
  <r>
    <x v="214"/>
    <s v="2020"/>
    <n v="1219"/>
    <x v="898"/>
    <s v="Standard Class"/>
    <s v="SP-20620"/>
    <x v="2"/>
    <s v="United States"/>
    <x v="13"/>
    <x v="9"/>
    <n v="19134"/>
    <x v="0"/>
    <s v="TEC-AC-10003174"/>
    <x v="2"/>
    <x v="8"/>
    <s v="Plantronics S12 Corded Telephone Headset System"/>
    <n v="258.69600000000003"/>
    <n v="3"/>
    <n v="0.2"/>
    <n v="64.674000000000007"/>
  </r>
  <r>
    <x v="214"/>
    <s v="2020"/>
    <n v="1220"/>
    <x v="898"/>
    <s v="Standard Class"/>
    <s v="SP-20620"/>
    <x v="2"/>
    <s v="United States"/>
    <x v="13"/>
    <x v="9"/>
    <n v="19134"/>
    <x v="0"/>
    <s v="TEC-PH-10002200"/>
    <x v="2"/>
    <x v="14"/>
    <s v="Samsung Galaxy Note 2"/>
    <n v="1931.9580000000001"/>
    <n v="7"/>
    <n v="0.4"/>
    <n v="-386.39159999999998"/>
  </r>
  <r>
    <x v="214"/>
    <s v="2020"/>
    <n v="2400"/>
    <x v="899"/>
    <s v="Standard Class"/>
    <s v="SB-20290"/>
    <x v="2"/>
    <s v="United States"/>
    <x v="98"/>
    <x v="36"/>
    <n v="29501"/>
    <x v="3"/>
    <s v="OFF-ST-10001809"/>
    <x v="1"/>
    <x v="2"/>
    <s v="Fellowes Officeware Wire Shelving"/>
    <n v="628.80999999999995"/>
    <n v="7"/>
    <n v="0"/>
    <n v="12.5762"/>
  </r>
  <r>
    <x v="214"/>
    <s v="2020"/>
    <n v="2401"/>
    <x v="899"/>
    <s v="Standard Class"/>
    <s v="SB-20290"/>
    <x v="2"/>
    <s v="United States"/>
    <x v="98"/>
    <x v="36"/>
    <n v="29501"/>
    <x v="3"/>
    <s v="OFF-ST-10002214"/>
    <x v="1"/>
    <x v="2"/>
    <s v="X-Rack File for Hanging Folders"/>
    <n v="56.45"/>
    <n v="5"/>
    <n v="0"/>
    <n v="14.677"/>
  </r>
  <r>
    <x v="214"/>
    <s v="2020"/>
    <n v="4623"/>
    <x v="900"/>
    <s v="Standard Class"/>
    <s v="SO-20335"/>
    <x v="0"/>
    <s v="United States"/>
    <x v="81"/>
    <x v="13"/>
    <n v="38401"/>
    <x v="3"/>
    <s v="OFF-SU-10001225"/>
    <x v="1"/>
    <x v="10"/>
    <s v="Staple remover"/>
    <n v="8.8320000000000007"/>
    <n v="3"/>
    <n v="0.2"/>
    <n v="-1.9872000000000001"/>
  </r>
  <r>
    <x v="214"/>
    <s v="2020"/>
    <n v="4624"/>
    <x v="900"/>
    <s v="Standard Class"/>
    <s v="SO-20335"/>
    <x v="0"/>
    <s v="United States"/>
    <x v="81"/>
    <x v="13"/>
    <n v="38401"/>
    <x v="3"/>
    <s v="OFF-PA-10000357"/>
    <x v="1"/>
    <x v="9"/>
    <s v="Xerox 1888"/>
    <n v="177.536"/>
    <n v="4"/>
    <n v="0.2"/>
    <n v="62.137599999999999"/>
  </r>
  <r>
    <x v="214"/>
    <s v="2020"/>
    <n v="4625"/>
    <x v="900"/>
    <s v="Standard Class"/>
    <s v="SO-20335"/>
    <x v="0"/>
    <s v="United States"/>
    <x v="81"/>
    <x v="13"/>
    <n v="38401"/>
    <x v="3"/>
    <s v="OFF-ST-10000046"/>
    <x v="1"/>
    <x v="2"/>
    <s v="Fellowes Super Stor/Drawer Files"/>
    <n v="258.48"/>
    <n v="2"/>
    <n v="0.2"/>
    <n v="-3.2309999999999999"/>
  </r>
  <r>
    <x v="214"/>
    <s v="2020"/>
    <n v="4626"/>
    <x v="900"/>
    <s v="Standard Class"/>
    <s v="SO-20335"/>
    <x v="0"/>
    <s v="United States"/>
    <x v="81"/>
    <x v="13"/>
    <n v="38401"/>
    <x v="3"/>
    <s v="FUR-FU-10000023"/>
    <x v="0"/>
    <x v="0"/>
    <s v="Eldon Wave Desk Accessories"/>
    <n v="14.135999999999999"/>
    <n v="3"/>
    <n v="0.2"/>
    <n v="4.2408000000000001"/>
  </r>
  <r>
    <x v="214"/>
    <s v="2020"/>
    <n v="5217"/>
    <x v="901"/>
    <s v="Standard Class"/>
    <s v="JB-16000"/>
    <x v="0"/>
    <s v="United States"/>
    <x v="225"/>
    <x v="6"/>
    <n v="48066"/>
    <x v="2"/>
    <s v="OFF-EN-10000461"/>
    <x v="1"/>
    <x v="12"/>
    <s v="#10- 4 1/8&quot; x 9 1/2&quot; Recycled Envelopes"/>
    <n v="17.48"/>
    <n v="2"/>
    <n v="0"/>
    <n v="8.2156000000000002"/>
  </r>
  <r>
    <x v="214"/>
    <s v="2020"/>
    <n v="5442"/>
    <x v="902"/>
    <s v="Standard Class"/>
    <s v="AI-10855"/>
    <x v="0"/>
    <s v="United States"/>
    <x v="175"/>
    <x v="21"/>
    <n v="85301"/>
    <x v="1"/>
    <s v="OFF-PA-10000859"/>
    <x v="1"/>
    <x v="9"/>
    <s v="Unpadded Memo Slips"/>
    <n v="6.3680000000000003"/>
    <n v="2"/>
    <n v="0.2"/>
    <n v="2.3879999999999999"/>
  </r>
  <r>
    <x v="214"/>
    <s v="2020"/>
    <n v="5579"/>
    <x v="903"/>
    <s v="Second Class"/>
    <s v="LC-17050"/>
    <x v="0"/>
    <s v="United States"/>
    <x v="1"/>
    <x v="1"/>
    <n v="90004"/>
    <x v="1"/>
    <s v="OFF-AR-10003829"/>
    <x v="1"/>
    <x v="4"/>
    <s v="Newell 35"/>
    <n v="6.56"/>
    <n v="2"/>
    <n v="0"/>
    <n v="1.9024000000000001"/>
  </r>
  <r>
    <x v="214"/>
    <s v="2020"/>
    <n v="5580"/>
    <x v="903"/>
    <s v="Second Class"/>
    <s v="LC-17050"/>
    <x v="0"/>
    <s v="United States"/>
    <x v="1"/>
    <x v="1"/>
    <n v="90004"/>
    <x v="1"/>
    <s v="FUR-CH-10003833"/>
    <x v="0"/>
    <x v="3"/>
    <s v="Novimex Fabric Task Chair"/>
    <n v="243.92"/>
    <n v="5"/>
    <n v="0.2"/>
    <n v="-15.244999999999999"/>
  </r>
  <r>
    <x v="214"/>
    <s v="2020"/>
    <n v="5581"/>
    <x v="903"/>
    <s v="Second Class"/>
    <s v="LC-17050"/>
    <x v="0"/>
    <s v="United States"/>
    <x v="1"/>
    <x v="1"/>
    <n v="90004"/>
    <x v="1"/>
    <s v="OFF-PA-10000143"/>
    <x v="1"/>
    <x v="9"/>
    <s v="Astroparche Fine Business Paper"/>
    <n v="47.52"/>
    <n v="9"/>
    <n v="0"/>
    <n v="22.8096"/>
  </r>
  <r>
    <x v="214"/>
    <s v="2020"/>
    <n v="5895"/>
    <x v="904"/>
    <s v="Standard Class"/>
    <s v="KD-16495"/>
    <x v="2"/>
    <s v="United States"/>
    <x v="1"/>
    <x v="1"/>
    <n v="90036"/>
    <x v="1"/>
    <s v="OFF-ST-10003123"/>
    <x v="1"/>
    <x v="2"/>
    <s v="Fellowes Bases and Tops For Staxonsteel/High-Stak Systems"/>
    <n v="99.87"/>
    <n v="3"/>
    <n v="0"/>
    <n v="23.968800000000002"/>
  </r>
  <r>
    <x v="214"/>
    <s v="2020"/>
    <n v="6256"/>
    <x v="905"/>
    <s v="Standard Class"/>
    <s v="GK-14620"/>
    <x v="2"/>
    <s v="United States"/>
    <x v="148"/>
    <x v="3"/>
    <n v="75023"/>
    <x v="2"/>
    <s v="OFF-LA-10000134"/>
    <x v="1"/>
    <x v="15"/>
    <s v="Avery 511"/>
    <n v="9.8559999999999999"/>
    <n v="4"/>
    <n v="0.2"/>
    <n v="3.4496000000000002"/>
  </r>
  <r>
    <x v="214"/>
    <s v="2020"/>
    <n v="7284"/>
    <x v="906"/>
    <s v="Standard Class"/>
    <s v="LC-17140"/>
    <x v="0"/>
    <s v="United States"/>
    <x v="115"/>
    <x v="0"/>
    <n v="44105"/>
    <x v="0"/>
    <s v="OFF-AR-10001374"/>
    <x v="1"/>
    <x v="4"/>
    <s v="BIC Brite Liner Highlighters, Chisel Tip"/>
    <n v="25.92"/>
    <n v="5"/>
    <n v="0.2"/>
    <n v="3.8879999999999999"/>
  </r>
  <r>
    <x v="214"/>
    <s v="2020"/>
    <n v="7285"/>
    <x v="906"/>
    <s v="Standard Class"/>
    <s v="LC-17140"/>
    <x v="0"/>
    <s v="United States"/>
    <x v="115"/>
    <x v="0"/>
    <n v="44105"/>
    <x v="0"/>
    <s v="FUR-FU-10000723"/>
    <x v="0"/>
    <x v="0"/>
    <s v="Deflect-o EconoMat Studded, No Bevel Mat for Low Pile Carpeting"/>
    <n v="66.111999999999995"/>
    <n v="2"/>
    <n v="0.2"/>
    <n v="-9.0904000000000007"/>
  </r>
  <r>
    <x v="214"/>
    <s v="2020"/>
    <n v="7719"/>
    <x v="907"/>
    <s v="Standard Class"/>
    <s v="MC-17605"/>
    <x v="2"/>
    <s v="United States"/>
    <x v="1"/>
    <x v="1"/>
    <n v="90032"/>
    <x v="1"/>
    <s v="TEC-AC-10001114"/>
    <x v="2"/>
    <x v="8"/>
    <s v="Microsoft Wireless Mobile Mouse 4000"/>
    <n v="159.96"/>
    <n v="4"/>
    <n v="0"/>
    <n v="51.187199999999997"/>
  </r>
  <r>
    <x v="214"/>
    <s v="2020"/>
    <n v="7876"/>
    <x v="908"/>
    <s v="Standard Class"/>
    <s v="DK-12835"/>
    <x v="2"/>
    <s v="United States"/>
    <x v="145"/>
    <x v="39"/>
    <n v="97206"/>
    <x v="1"/>
    <s v="OFF-PA-10002036"/>
    <x v="1"/>
    <x v="9"/>
    <s v="Xerox 1930"/>
    <n v="31.103999999999999"/>
    <n v="6"/>
    <n v="0.2"/>
    <n v="11.2752"/>
  </r>
  <r>
    <x v="214"/>
    <s v="2020"/>
    <n v="7877"/>
    <x v="908"/>
    <s v="Standard Class"/>
    <s v="DK-12835"/>
    <x v="2"/>
    <s v="United States"/>
    <x v="145"/>
    <x v="39"/>
    <n v="97206"/>
    <x v="1"/>
    <s v="OFF-AP-10003278"/>
    <x v="1"/>
    <x v="5"/>
    <s v="Belkin 7-Outlet SurgeMaster Home Series"/>
    <n v="11.176"/>
    <n v="1"/>
    <n v="0.2"/>
    <n v="0.83819999999999995"/>
  </r>
  <r>
    <x v="214"/>
    <s v="2020"/>
    <n v="8754"/>
    <x v="909"/>
    <s v="First Class"/>
    <s v="JD-16015"/>
    <x v="0"/>
    <s v="United States"/>
    <x v="111"/>
    <x v="0"/>
    <n v="43615"/>
    <x v="0"/>
    <s v="OFF-LA-10000443"/>
    <x v="1"/>
    <x v="15"/>
    <s v="Avery 501"/>
    <n v="17.712"/>
    <n v="6"/>
    <n v="0.2"/>
    <n v="5.9778000000000002"/>
  </r>
  <r>
    <x v="214"/>
    <s v="2020"/>
    <n v="8755"/>
    <x v="909"/>
    <s v="First Class"/>
    <s v="JD-16015"/>
    <x v="0"/>
    <s v="United States"/>
    <x v="111"/>
    <x v="0"/>
    <n v="43615"/>
    <x v="0"/>
    <s v="OFF-BI-10003669"/>
    <x v="1"/>
    <x v="1"/>
    <s v="3M Organizer Strips"/>
    <n v="4.8600000000000003"/>
    <n v="3"/>
    <n v="0.7"/>
    <n v="-3.5640000000000001"/>
  </r>
  <r>
    <x v="214"/>
    <s v="2020"/>
    <n v="8756"/>
    <x v="909"/>
    <s v="First Class"/>
    <s v="JD-16015"/>
    <x v="0"/>
    <s v="United States"/>
    <x v="111"/>
    <x v="0"/>
    <n v="43615"/>
    <x v="0"/>
    <s v="OFF-BI-10001628"/>
    <x v="1"/>
    <x v="1"/>
    <s v="Acco Data Flex Cable Posts For Top &amp; Bottom Load Binders, 6&quot; Capacity"/>
    <n v="6.258"/>
    <n v="2"/>
    <n v="0.7"/>
    <n v="-5.2149999999999999"/>
  </r>
  <r>
    <x v="215"/>
    <s v="2020"/>
    <n v="42"/>
    <x v="910"/>
    <s v="Standard Class"/>
    <s v="LC-16930"/>
    <x v="2"/>
    <s v="United States"/>
    <x v="249"/>
    <x v="19"/>
    <n v="60540"/>
    <x v="2"/>
    <s v="TEC-PH-10004093"/>
    <x v="2"/>
    <x v="14"/>
    <s v="Panasonic Kx-TS550"/>
    <n v="147.16800000000001"/>
    <n v="4"/>
    <n v="0.2"/>
    <n v="16.5564"/>
  </r>
  <r>
    <x v="215"/>
    <s v="2020"/>
    <n v="1848"/>
    <x v="911"/>
    <s v="Same Day"/>
    <s v="FH-14275"/>
    <x v="2"/>
    <s v="United States"/>
    <x v="1"/>
    <x v="1"/>
    <n v="90004"/>
    <x v="1"/>
    <s v="FUR-CH-10002602"/>
    <x v="0"/>
    <x v="3"/>
    <s v="DMI Arturo Collection Mission-style Design Wood Chair"/>
    <n v="362.35199999999998"/>
    <n v="3"/>
    <n v="0.2"/>
    <n v="27.176400000000001"/>
  </r>
  <r>
    <x v="215"/>
    <s v="2020"/>
    <n v="1849"/>
    <x v="911"/>
    <s v="Same Day"/>
    <s v="FH-14275"/>
    <x v="2"/>
    <s v="United States"/>
    <x v="1"/>
    <x v="1"/>
    <n v="90004"/>
    <x v="1"/>
    <s v="OFF-BI-10004140"/>
    <x v="1"/>
    <x v="1"/>
    <s v="Avery Non-Stick Binders"/>
    <n v="7.1840000000000002"/>
    <n v="2"/>
    <n v="0.2"/>
    <n v="2.2450000000000001"/>
  </r>
  <r>
    <x v="215"/>
    <s v="2020"/>
    <n v="1959"/>
    <x v="912"/>
    <s v="Second Class"/>
    <s v="RW-19690"/>
    <x v="0"/>
    <s v="United States"/>
    <x v="16"/>
    <x v="11"/>
    <n v="65807"/>
    <x v="2"/>
    <s v="OFF-BI-10003669"/>
    <x v="1"/>
    <x v="1"/>
    <s v="3M Organizer Strips"/>
    <n v="16.2"/>
    <n v="3"/>
    <n v="0"/>
    <n v="7.7759999999999998"/>
  </r>
  <r>
    <x v="215"/>
    <s v="2020"/>
    <n v="1960"/>
    <x v="912"/>
    <s v="Second Class"/>
    <s v="RW-19690"/>
    <x v="0"/>
    <s v="United States"/>
    <x v="16"/>
    <x v="11"/>
    <n v="65807"/>
    <x v="2"/>
    <s v="OFF-AP-10004785"/>
    <x v="1"/>
    <x v="5"/>
    <s v="Holmes Replacement Filter for HEPA Air Cleaner, Medium Room"/>
    <n v="33.99"/>
    <n v="3"/>
    <n v="0"/>
    <n v="14.6157"/>
  </r>
  <r>
    <x v="215"/>
    <s v="2020"/>
    <n v="1961"/>
    <x v="912"/>
    <s v="Second Class"/>
    <s v="RW-19690"/>
    <x v="0"/>
    <s v="United States"/>
    <x v="16"/>
    <x v="11"/>
    <n v="65807"/>
    <x v="2"/>
    <s v="TEC-AC-10003023"/>
    <x v="2"/>
    <x v="8"/>
    <s v="Logitech G105 Gaming Keyboard"/>
    <n v="296.85000000000002"/>
    <n v="5"/>
    <n v="0"/>
    <n v="53.433"/>
  </r>
  <r>
    <x v="215"/>
    <s v="2020"/>
    <n v="1962"/>
    <x v="912"/>
    <s v="Second Class"/>
    <s v="RW-19690"/>
    <x v="0"/>
    <s v="United States"/>
    <x v="16"/>
    <x v="11"/>
    <n v="65807"/>
    <x v="2"/>
    <s v="TEC-AC-10002217"/>
    <x v="2"/>
    <x v="8"/>
    <s v="Imation Clip USB flash drive - 8 GB"/>
    <n v="112.8"/>
    <n v="6"/>
    <n v="0"/>
    <n v="6.7679999999999998"/>
  </r>
  <r>
    <x v="215"/>
    <s v="2020"/>
    <n v="1963"/>
    <x v="912"/>
    <s v="Second Class"/>
    <s v="RW-19690"/>
    <x v="0"/>
    <s v="United States"/>
    <x v="16"/>
    <x v="11"/>
    <n v="65807"/>
    <x v="2"/>
    <s v="OFF-BI-10002954"/>
    <x v="1"/>
    <x v="1"/>
    <s v="Newell 3-Hole Punched Plastic Slotted Magazine Holders for Binders"/>
    <n v="13.71"/>
    <n v="3"/>
    <n v="0"/>
    <n v="6.5808"/>
  </r>
  <r>
    <x v="215"/>
    <s v="2020"/>
    <n v="1964"/>
    <x v="912"/>
    <s v="Second Class"/>
    <s v="RW-19690"/>
    <x v="0"/>
    <s v="United States"/>
    <x v="16"/>
    <x v="11"/>
    <n v="65807"/>
    <x v="2"/>
    <s v="OFF-PA-10002586"/>
    <x v="1"/>
    <x v="9"/>
    <s v="Xerox 1970"/>
    <n v="24.9"/>
    <n v="5"/>
    <n v="0"/>
    <n v="11.702999999999999"/>
  </r>
  <r>
    <x v="215"/>
    <s v="2020"/>
    <n v="1965"/>
    <x v="912"/>
    <s v="Second Class"/>
    <s v="RW-19690"/>
    <x v="0"/>
    <s v="United States"/>
    <x v="16"/>
    <x v="11"/>
    <n v="65807"/>
    <x v="2"/>
    <s v="OFF-ST-10000025"/>
    <x v="1"/>
    <x v="2"/>
    <s v="Fellowes Stor/Drawer Steel Plus Storage Drawers"/>
    <n v="286.29000000000002"/>
    <n v="3"/>
    <n v="0"/>
    <n v="17.177399999999999"/>
  </r>
  <r>
    <x v="215"/>
    <s v="2020"/>
    <n v="1966"/>
    <x v="912"/>
    <s v="Second Class"/>
    <s v="RW-19690"/>
    <x v="0"/>
    <s v="United States"/>
    <x v="16"/>
    <x v="11"/>
    <n v="65807"/>
    <x v="2"/>
    <s v="OFF-AP-10003281"/>
    <x v="1"/>
    <x v="5"/>
    <s v="Acco 6 Outlet Guardian Standard Surge Suppressor"/>
    <n v="24.18"/>
    <n v="2"/>
    <n v="0"/>
    <n v="7.2539999999999996"/>
  </r>
  <r>
    <x v="215"/>
    <s v="2020"/>
    <n v="2847"/>
    <x v="913"/>
    <s v="Standard Class"/>
    <s v="SN-20560"/>
    <x v="1"/>
    <s v="United States"/>
    <x v="27"/>
    <x v="19"/>
    <n v="60653"/>
    <x v="2"/>
    <s v="OFF-BI-10003527"/>
    <x v="1"/>
    <x v="1"/>
    <s v="Fellowes PB500 Electric Punch Plastic Comb Binding Machine with Manual Bind"/>
    <n v="762.59400000000005"/>
    <n v="3"/>
    <n v="0.8"/>
    <n v="-1143.8910000000001"/>
  </r>
  <r>
    <x v="215"/>
    <s v="2020"/>
    <n v="3178"/>
    <x v="914"/>
    <s v="Same Day"/>
    <s v="SH-20395"/>
    <x v="0"/>
    <s v="United States"/>
    <x v="25"/>
    <x v="17"/>
    <n v="10024"/>
    <x v="0"/>
    <s v="OFF-PA-10004911"/>
    <x v="1"/>
    <x v="9"/>
    <s v="Rediform S.O.S. 1-Up Phone Message Bk, 4-1/4x3-1/16 Bk, 1 Form/Pg, 40 Messages/Bk, 3/Pk"/>
    <n v="18.760000000000002"/>
    <n v="2"/>
    <n v="0"/>
    <n v="9.0047999999999995"/>
  </r>
  <r>
    <x v="215"/>
    <s v="2020"/>
    <n v="4926"/>
    <x v="915"/>
    <s v="First Class"/>
    <s v="AR-10345"/>
    <x v="2"/>
    <s v="United States"/>
    <x v="116"/>
    <x v="15"/>
    <n v="1841"/>
    <x v="0"/>
    <s v="OFF-AR-10003338"/>
    <x v="1"/>
    <x v="4"/>
    <s v="Eberhard Faber 3 1/2&quot; Golf Pencils"/>
    <n v="14.88"/>
    <n v="2"/>
    <n v="0"/>
    <n v="3.72"/>
  </r>
  <r>
    <x v="215"/>
    <s v="2020"/>
    <n v="5370"/>
    <x v="916"/>
    <s v="First Class"/>
    <s v="KH-16630"/>
    <x v="2"/>
    <s v="United States"/>
    <x v="142"/>
    <x v="0"/>
    <n v="44312"/>
    <x v="0"/>
    <s v="OFF-PA-10003302"/>
    <x v="1"/>
    <x v="9"/>
    <s v="Xerox 1906"/>
    <n v="85.055999999999997"/>
    <n v="3"/>
    <n v="0.2"/>
    <n v="28.706399999999999"/>
  </r>
  <r>
    <x v="215"/>
    <s v="2020"/>
    <n v="5894"/>
    <x v="917"/>
    <s v="Standard Class"/>
    <s v="SS-20410"/>
    <x v="0"/>
    <s v="United States"/>
    <x v="97"/>
    <x v="22"/>
    <n v="30318"/>
    <x v="3"/>
    <s v="OFF-BI-10004876"/>
    <x v="1"/>
    <x v="1"/>
    <s v="Wilson Jones Suede Grain Vinyl Binders"/>
    <n v="2.78"/>
    <n v="1"/>
    <n v="0"/>
    <n v="1.3622000000000001"/>
  </r>
  <r>
    <x v="215"/>
    <s v="2020"/>
    <n v="6886"/>
    <x v="918"/>
    <s v="Standard Class"/>
    <s v="HA-14905"/>
    <x v="0"/>
    <s v="United States"/>
    <x v="16"/>
    <x v="0"/>
    <n v="45503"/>
    <x v="0"/>
    <s v="TEC-AC-10003499"/>
    <x v="2"/>
    <x v="8"/>
    <s v="Memorex Mini Travel Drive 8 GB USB 2.0 Flash Drive"/>
    <n v="37.055999999999997"/>
    <n v="4"/>
    <n v="0.2"/>
    <n v="8.8008000000000006"/>
  </r>
  <r>
    <x v="215"/>
    <s v="2020"/>
    <n v="6887"/>
    <x v="918"/>
    <s v="Standard Class"/>
    <s v="HA-14905"/>
    <x v="0"/>
    <s v="United States"/>
    <x v="16"/>
    <x v="0"/>
    <n v="45503"/>
    <x v="0"/>
    <s v="TEC-PH-10003580"/>
    <x v="2"/>
    <x v="14"/>
    <s v="Cisco IP Phone 7961G-GE VoIP phone"/>
    <n v="259.89600000000002"/>
    <n v="2"/>
    <n v="0.4"/>
    <n v="-56.3108"/>
  </r>
  <r>
    <x v="216"/>
    <s v="2020"/>
    <n v="553"/>
    <x v="919"/>
    <s v="First Class"/>
    <s v="RC-19960"/>
    <x v="0"/>
    <s v="United States"/>
    <x v="4"/>
    <x v="7"/>
    <n v="32216"/>
    <x v="3"/>
    <s v="FUR-FU-10003039"/>
    <x v="0"/>
    <x v="0"/>
    <s v="Howard Miller 11-1/2&quot; Diameter Grantwood Wall Clock"/>
    <n v="34.503999999999998"/>
    <n v="1"/>
    <n v="0.2"/>
    <n v="6.0381999999999998"/>
  </r>
  <r>
    <x v="216"/>
    <s v="2020"/>
    <n v="2902"/>
    <x v="920"/>
    <s v="Standard Class"/>
    <s v="DB-12910"/>
    <x v="1"/>
    <s v="United States"/>
    <x v="35"/>
    <x v="22"/>
    <n v="31907"/>
    <x v="3"/>
    <s v="OFF-PA-10003656"/>
    <x v="1"/>
    <x v="9"/>
    <s v="Xerox 1935"/>
    <n v="184.66"/>
    <n v="7"/>
    <n v="0"/>
    <n v="84.943600000000004"/>
  </r>
  <r>
    <x v="216"/>
    <s v="2020"/>
    <n v="3042"/>
    <x v="921"/>
    <s v="Same Day"/>
    <s v="KF-16285"/>
    <x v="1"/>
    <s v="United States"/>
    <x v="11"/>
    <x v="1"/>
    <n v="90805"/>
    <x v="1"/>
    <s v="OFF-PA-10003172"/>
    <x v="1"/>
    <x v="9"/>
    <s v="Xerox 1996"/>
    <n v="12.96"/>
    <n v="2"/>
    <n v="0"/>
    <n v="6.2207999999999997"/>
  </r>
  <r>
    <x v="216"/>
    <s v="2020"/>
    <n v="3043"/>
    <x v="921"/>
    <s v="Same Day"/>
    <s v="KF-16285"/>
    <x v="1"/>
    <s v="United States"/>
    <x v="11"/>
    <x v="1"/>
    <n v="90805"/>
    <x v="1"/>
    <s v="OFF-EN-10002312"/>
    <x v="1"/>
    <x v="12"/>
    <s v="#10 Self-Seal White Envelopes"/>
    <n v="22.18"/>
    <n v="2"/>
    <n v="0"/>
    <n v="10.8682"/>
  </r>
  <r>
    <x v="216"/>
    <s v="2020"/>
    <n v="3044"/>
    <x v="921"/>
    <s v="Same Day"/>
    <s v="KF-16285"/>
    <x v="1"/>
    <s v="United States"/>
    <x v="11"/>
    <x v="1"/>
    <n v="90805"/>
    <x v="1"/>
    <s v="FUR-CH-10002320"/>
    <x v="0"/>
    <x v="3"/>
    <s v="Hon Pagoda Stacking Chairs"/>
    <n v="2054.2719999999999"/>
    <n v="8"/>
    <n v="0.2"/>
    <n v="256.78399999999999"/>
  </r>
  <r>
    <x v="216"/>
    <s v="2020"/>
    <n v="4368"/>
    <x v="922"/>
    <s v="Second Class"/>
    <s v="HA-14920"/>
    <x v="0"/>
    <s v="United States"/>
    <x v="27"/>
    <x v="19"/>
    <n v="60623"/>
    <x v="2"/>
    <s v="OFF-FA-10000936"/>
    <x v="1"/>
    <x v="11"/>
    <s v="Acco Hot Clips Clips to Go"/>
    <n v="10.528"/>
    <n v="4"/>
    <n v="0.2"/>
    <n v="3.29"/>
  </r>
  <r>
    <x v="216"/>
    <s v="2020"/>
    <n v="4369"/>
    <x v="922"/>
    <s v="Second Class"/>
    <s v="HA-14920"/>
    <x v="0"/>
    <s v="United States"/>
    <x v="27"/>
    <x v="19"/>
    <n v="60623"/>
    <x v="2"/>
    <s v="OFF-PA-10003657"/>
    <x v="1"/>
    <x v="9"/>
    <s v="Xerox 1927"/>
    <n v="20.544"/>
    <n v="6"/>
    <n v="0.2"/>
    <n v="6.42"/>
  </r>
  <r>
    <x v="216"/>
    <s v="2020"/>
    <n v="5270"/>
    <x v="923"/>
    <s v="Same Day"/>
    <s v="CB-12025"/>
    <x v="0"/>
    <s v="United States"/>
    <x v="7"/>
    <x v="1"/>
    <n v="94110"/>
    <x v="1"/>
    <s v="FUR-FU-10000260"/>
    <x v="0"/>
    <x v="0"/>
    <s v="6&quot; Cubicle Wall Clock, Black"/>
    <n v="32.36"/>
    <n v="4"/>
    <n v="0"/>
    <n v="11.6496"/>
  </r>
  <r>
    <x v="216"/>
    <s v="2020"/>
    <n v="5271"/>
    <x v="923"/>
    <s v="Same Day"/>
    <s v="CB-12025"/>
    <x v="0"/>
    <s v="United States"/>
    <x v="7"/>
    <x v="1"/>
    <n v="94110"/>
    <x v="1"/>
    <s v="OFF-AP-10004487"/>
    <x v="1"/>
    <x v="5"/>
    <s v="Kensington 4 Outlet MasterPiece Compact Power Control Center"/>
    <n v="406.6"/>
    <n v="5"/>
    <n v="0"/>
    <n v="113.848"/>
  </r>
  <r>
    <x v="216"/>
    <s v="2020"/>
    <n v="6232"/>
    <x v="924"/>
    <s v="Same Day"/>
    <s v="JF-15415"/>
    <x v="0"/>
    <s v="United States"/>
    <x v="12"/>
    <x v="8"/>
    <n v="98105"/>
    <x v="1"/>
    <s v="FUR-CH-10003199"/>
    <x v="0"/>
    <x v="3"/>
    <s v="Office Star - Contemporary Task Swivel Chair"/>
    <n v="177.56800000000001"/>
    <n v="2"/>
    <n v="0.2"/>
    <n v="8.8783999999999992"/>
  </r>
  <r>
    <x v="216"/>
    <s v="2020"/>
    <n v="6233"/>
    <x v="924"/>
    <s v="Same Day"/>
    <s v="JF-15415"/>
    <x v="0"/>
    <s v="United States"/>
    <x v="12"/>
    <x v="8"/>
    <n v="98105"/>
    <x v="1"/>
    <s v="OFF-PA-10002005"/>
    <x v="1"/>
    <x v="9"/>
    <s v="Xerox 225"/>
    <n v="19.440000000000001"/>
    <n v="3"/>
    <n v="0"/>
    <n v="9.3312000000000008"/>
  </r>
  <r>
    <x v="216"/>
    <s v="2020"/>
    <n v="6234"/>
    <x v="924"/>
    <s v="Same Day"/>
    <s v="JF-15415"/>
    <x v="0"/>
    <s v="United States"/>
    <x v="12"/>
    <x v="8"/>
    <n v="98105"/>
    <x v="1"/>
    <s v="OFF-PA-10004101"/>
    <x v="1"/>
    <x v="9"/>
    <s v="Xerox 1894"/>
    <n v="71.28"/>
    <n v="11"/>
    <n v="0"/>
    <n v="34.214399999999998"/>
  </r>
  <r>
    <x v="216"/>
    <s v="2020"/>
    <n v="6235"/>
    <x v="924"/>
    <s v="Same Day"/>
    <s v="JF-15415"/>
    <x v="0"/>
    <s v="United States"/>
    <x v="12"/>
    <x v="8"/>
    <n v="98105"/>
    <x v="1"/>
    <s v="OFF-BI-10004600"/>
    <x v="1"/>
    <x v="1"/>
    <s v="Ibico Ibimaster 300 Manual Binding System"/>
    <n v="1471.96"/>
    <n v="5"/>
    <n v="0.2"/>
    <n v="459.98750000000001"/>
  </r>
  <r>
    <x v="216"/>
    <s v="2020"/>
    <n v="6236"/>
    <x v="924"/>
    <s v="Same Day"/>
    <s v="JF-15415"/>
    <x v="0"/>
    <s v="United States"/>
    <x v="12"/>
    <x v="8"/>
    <n v="98105"/>
    <x v="1"/>
    <s v="TEC-PH-10000127"/>
    <x v="2"/>
    <x v="14"/>
    <s v="iOttie XL Car Mount"/>
    <n v="79.959999999999994"/>
    <n v="5"/>
    <n v="0.2"/>
    <n v="-17.991"/>
  </r>
  <r>
    <x v="216"/>
    <s v="2020"/>
    <n v="7493"/>
    <x v="925"/>
    <s v="Standard Class"/>
    <s v="CC-12475"/>
    <x v="0"/>
    <s v="United States"/>
    <x v="34"/>
    <x v="3"/>
    <n v="77070"/>
    <x v="2"/>
    <s v="OFF-PA-10004239"/>
    <x v="1"/>
    <x v="9"/>
    <s v="Xerox 1953"/>
    <n v="10.272"/>
    <n v="3"/>
    <n v="0.2"/>
    <n v="3.21"/>
  </r>
  <r>
    <x v="216"/>
    <s v="2020"/>
    <n v="7494"/>
    <x v="925"/>
    <s v="Standard Class"/>
    <s v="CC-12475"/>
    <x v="0"/>
    <s v="United States"/>
    <x v="34"/>
    <x v="3"/>
    <n v="77070"/>
    <x v="2"/>
    <s v="FUR-TA-10002855"/>
    <x v="0"/>
    <x v="7"/>
    <s v="Bevis Round Conference Table Top &amp; Single Column Base"/>
    <n v="512.19000000000005"/>
    <n v="5"/>
    <n v="0.3"/>
    <n v="-65.852999999999994"/>
  </r>
  <r>
    <x v="216"/>
    <s v="2020"/>
    <n v="7495"/>
    <x v="925"/>
    <s v="Standard Class"/>
    <s v="CC-12475"/>
    <x v="0"/>
    <s v="United States"/>
    <x v="34"/>
    <x v="3"/>
    <n v="77070"/>
    <x v="2"/>
    <s v="OFF-AP-10001626"/>
    <x v="1"/>
    <x v="5"/>
    <s v="Commercial WindTunnel Clean Air Upright Vacuum, Replacement Belts, Filtration Bags"/>
    <n v="1.556"/>
    <n v="2"/>
    <n v="0.8"/>
    <n v="-4.2012"/>
  </r>
  <r>
    <x v="216"/>
    <s v="2020"/>
    <n v="9081"/>
    <x v="926"/>
    <s v="Second Class"/>
    <s v="KH-16630"/>
    <x v="2"/>
    <s v="United States"/>
    <x v="140"/>
    <x v="1"/>
    <n v="92704"/>
    <x v="1"/>
    <s v="TEC-PH-10002564"/>
    <x v="2"/>
    <x v="14"/>
    <s v="OtterBox Defender Series Case - Samsung Galaxy S4"/>
    <n v="143.952"/>
    <n v="6"/>
    <n v="0.2"/>
    <n v="17.994"/>
  </r>
  <r>
    <x v="216"/>
    <s v="2020"/>
    <n v="9082"/>
    <x v="926"/>
    <s v="Second Class"/>
    <s v="KH-16630"/>
    <x v="2"/>
    <s v="United States"/>
    <x v="140"/>
    <x v="1"/>
    <n v="92704"/>
    <x v="1"/>
    <s v="OFF-PA-10002262"/>
    <x v="1"/>
    <x v="9"/>
    <s v="Xerox 192"/>
    <n v="19.440000000000001"/>
    <n v="3"/>
    <n v="0"/>
    <n v="9.3312000000000008"/>
  </r>
  <r>
    <x v="216"/>
    <s v="2020"/>
    <n v="9282"/>
    <x v="927"/>
    <s v="Standard Class"/>
    <s v="CB-12025"/>
    <x v="0"/>
    <s v="United States"/>
    <x v="19"/>
    <x v="25"/>
    <n v="23223"/>
    <x v="3"/>
    <s v="OFF-AP-10000027"/>
    <x v="1"/>
    <x v="5"/>
    <s v="Hoover Commercial SteamVac"/>
    <n v="67.900000000000006"/>
    <n v="5"/>
    <n v="0"/>
    <n v="20.37"/>
  </r>
  <r>
    <x v="216"/>
    <s v="2020"/>
    <n v="9333"/>
    <x v="928"/>
    <s v="Second Class"/>
    <s v="SS-20410"/>
    <x v="0"/>
    <s v="United States"/>
    <x v="250"/>
    <x v="32"/>
    <n v="40324"/>
    <x v="3"/>
    <s v="OFF-AP-10002578"/>
    <x v="1"/>
    <x v="5"/>
    <s v="Fellowes Premier Superior Surge Suppressor, 10-Outlet, With Phone and Remote"/>
    <n v="195.68"/>
    <n v="4"/>
    <n v="0"/>
    <n v="50.876800000000003"/>
  </r>
  <r>
    <x v="216"/>
    <s v="2020"/>
    <n v="9334"/>
    <x v="928"/>
    <s v="Second Class"/>
    <s v="SS-20410"/>
    <x v="0"/>
    <s v="United States"/>
    <x v="250"/>
    <x v="32"/>
    <n v="40324"/>
    <x v="3"/>
    <s v="OFF-FA-10000992"/>
    <x v="1"/>
    <x v="11"/>
    <s v="Acco Clips to Go Binder Clips, 24 Clips in Two Sizes"/>
    <n v="14.2"/>
    <n v="4"/>
    <n v="0"/>
    <n v="6.6740000000000004"/>
  </r>
  <r>
    <x v="217"/>
    <s v="2020"/>
    <n v="1510"/>
    <x v="929"/>
    <s v="First Class"/>
    <s v="JM-15535"/>
    <x v="0"/>
    <s v="United States"/>
    <x v="1"/>
    <x v="1"/>
    <n v="90036"/>
    <x v="1"/>
    <s v="FUR-FU-10004270"/>
    <x v="0"/>
    <x v="0"/>
    <s v="Eldon Image Series Desk Accessories, Burgundy"/>
    <n v="8.36"/>
    <n v="2"/>
    <n v="0"/>
    <n v="3.0095999999999998"/>
  </r>
  <r>
    <x v="217"/>
    <s v="2020"/>
    <n v="2077"/>
    <x v="930"/>
    <s v="First Class"/>
    <s v="BF-11080"/>
    <x v="0"/>
    <s v="United States"/>
    <x v="51"/>
    <x v="26"/>
    <n v="21215"/>
    <x v="0"/>
    <s v="OFF-PA-10004082"/>
    <x v="1"/>
    <x v="9"/>
    <s v="Adams Telephone Message Book w/Frequently-Called Numbers Space, 400 Messages per Book"/>
    <n v="39.9"/>
    <n v="5"/>
    <n v="0"/>
    <n v="19.95"/>
  </r>
  <r>
    <x v="217"/>
    <s v="2020"/>
    <n v="2078"/>
    <x v="930"/>
    <s v="First Class"/>
    <s v="BF-11080"/>
    <x v="0"/>
    <s v="United States"/>
    <x v="51"/>
    <x v="26"/>
    <n v="21215"/>
    <x v="0"/>
    <s v="OFF-AP-10000358"/>
    <x v="1"/>
    <x v="5"/>
    <s v="Fellowes Basic Home/Office Series Surge Protectors"/>
    <n v="90.86"/>
    <n v="7"/>
    <n v="0"/>
    <n v="26.349399999999999"/>
  </r>
  <r>
    <x v="217"/>
    <s v="2020"/>
    <n v="2079"/>
    <x v="930"/>
    <s v="First Class"/>
    <s v="BF-11080"/>
    <x v="0"/>
    <s v="United States"/>
    <x v="51"/>
    <x v="26"/>
    <n v="21215"/>
    <x v="0"/>
    <s v="OFF-PA-10004243"/>
    <x v="1"/>
    <x v="9"/>
    <s v="Xerox 1939"/>
    <n v="94.85"/>
    <n v="5"/>
    <n v="0"/>
    <n v="45.527999999999999"/>
  </r>
  <r>
    <x v="217"/>
    <s v="2020"/>
    <n v="5182"/>
    <x v="931"/>
    <s v="First Class"/>
    <s v="DJ-13510"/>
    <x v="2"/>
    <s v="United States"/>
    <x v="251"/>
    <x v="37"/>
    <n v="2895"/>
    <x v="0"/>
    <s v="OFF-PA-10003797"/>
    <x v="1"/>
    <x v="9"/>
    <s v="Xerox 209"/>
    <n v="45.36"/>
    <n v="7"/>
    <n v="0"/>
    <n v="21.7728"/>
  </r>
  <r>
    <x v="217"/>
    <s v="2020"/>
    <n v="5183"/>
    <x v="931"/>
    <s v="First Class"/>
    <s v="DJ-13510"/>
    <x v="2"/>
    <s v="United States"/>
    <x v="251"/>
    <x v="37"/>
    <n v="2895"/>
    <x v="0"/>
    <s v="OFF-BI-10003707"/>
    <x v="1"/>
    <x v="1"/>
    <s v="Aluminum Screw Posts"/>
    <n v="45.78"/>
    <n v="3"/>
    <n v="0"/>
    <n v="22.89"/>
  </r>
  <r>
    <x v="217"/>
    <s v="2020"/>
    <n v="5225"/>
    <x v="932"/>
    <s v="Second Class"/>
    <s v="JM-15865"/>
    <x v="0"/>
    <s v="United States"/>
    <x v="1"/>
    <x v="1"/>
    <n v="90036"/>
    <x v="1"/>
    <s v="OFF-PA-10004071"/>
    <x v="1"/>
    <x v="9"/>
    <s v="Eaton Premium Continuous-Feed Paper, 25% Cotton, Letter Size, White, 1000 Shts/Box"/>
    <n v="166.44"/>
    <n v="3"/>
    <n v="0"/>
    <n v="79.891199999999998"/>
  </r>
  <r>
    <x v="218"/>
    <s v="2020"/>
    <n v="7664"/>
    <x v="933"/>
    <s v="Standard Class"/>
    <s v="SG-20605"/>
    <x v="0"/>
    <s v="United States"/>
    <x v="252"/>
    <x v="4"/>
    <n v="28806"/>
    <x v="3"/>
    <s v="OFF-AR-10003158"/>
    <x v="1"/>
    <x v="4"/>
    <s v="Fluorescent Highlighters by Dixon"/>
    <n v="15.92"/>
    <n v="5"/>
    <n v="0.2"/>
    <n v="2.786"/>
  </r>
  <r>
    <x v="219"/>
    <s v="2020"/>
    <n v="72"/>
    <x v="934"/>
    <s v="Second Class"/>
    <s v="TB-21520"/>
    <x v="0"/>
    <s v="United States"/>
    <x v="22"/>
    <x v="6"/>
    <n v="49201"/>
    <x v="2"/>
    <s v="OFF-PA-10004675"/>
    <x v="1"/>
    <x v="9"/>
    <s v="Telephone Message Books with Fax/Mobile Section, 5 1/2&quot; x 3 3/16&quot;"/>
    <n v="19.05"/>
    <n v="3"/>
    <n v="0"/>
    <n v="8.7629999999999999"/>
  </r>
  <r>
    <x v="219"/>
    <s v="2020"/>
    <n v="4430"/>
    <x v="935"/>
    <s v="Same Day"/>
    <s v="LT-17110"/>
    <x v="0"/>
    <s v="United States"/>
    <x v="126"/>
    <x v="29"/>
    <n v="7050"/>
    <x v="0"/>
    <s v="OFF-AR-10001725"/>
    <x v="1"/>
    <x v="4"/>
    <s v="Boston Home &amp; Office Model 2000 Electric Pencil Sharpeners"/>
    <n v="70.95"/>
    <n v="3"/>
    <n v="0"/>
    <n v="18.446999999999999"/>
  </r>
  <r>
    <x v="219"/>
    <s v="2020"/>
    <n v="6222"/>
    <x v="936"/>
    <s v="Second Class"/>
    <s v="JB-16000"/>
    <x v="0"/>
    <s v="United States"/>
    <x v="1"/>
    <x v="1"/>
    <n v="90045"/>
    <x v="1"/>
    <s v="OFF-LA-10000121"/>
    <x v="1"/>
    <x v="15"/>
    <s v="Avery 48"/>
    <n v="56.7"/>
    <n v="9"/>
    <n v="0"/>
    <n v="26.082000000000001"/>
  </r>
  <r>
    <x v="219"/>
    <s v="2020"/>
    <n v="6810"/>
    <x v="937"/>
    <s v="First Class"/>
    <s v="PS-18760"/>
    <x v="0"/>
    <s v="United States"/>
    <x v="13"/>
    <x v="9"/>
    <n v="19140"/>
    <x v="0"/>
    <s v="OFF-BI-10000301"/>
    <x v="1"/>
    <x v="1"/>
    <s v="GBC Instant Report Kit"/>
    <n v="3.8820000000000001"/>
    <n v="2"/>
    <n v="0.7"/>
    <n v="-2.5880000000000001"/>
  </r>
  <r>
    <x v="219"/>
    <s v="2020"/>
    <n v="6811"/>
    <x v="937"/>
    <s v="First Class"/>
    <s v="PS-18760"/>
    <x v="0"/>
    <s v="United States"/>
    <x v="13"/>
    <x v="9"/>
    <n v="19140"/>
    <x v="0"/>
    <s v="TEC-MA-10002930"/>
    <x v="2"/>
    <x v="6"/>
    <s v="Ricoh - Ink Collector Unit for GX3000 Series Printers"/>
    <n v="12.585000000000001"/>
    <n v="1"/>
    <n v="0.7"/>
    <n v="-18.038499999999999"/>
  </r>
  <r>
    <x v="219"/>
    <s v="2020"/>
    <n v="6812"/>
    <x v="937"/>
    <s v="First Class"/>
    <s v="PS-18760"/>
    <x v="0"/>
    <s v="United States"/>
    <x v="13"/>
    <x v="9"/>
    <n v="19140"/>
    <x v="0"/>
    <s v="FUR-CH-10002372"/>
    <x v="0"/>
    <x v="3"/>
    <s v="Office Star - Ergonomically Designed Knee Chair"/>
    <n v="113.372"/>
    <n v="2"/>
    <n v="0.3"/>
    <n v="-29.152799999999999"/>
  </r>
  <r>
    <x v="219"/>
    <s v="2020"/>
    <n v="6813"/>
    <x v="937"/>
    <s v="First Class"/>
    <s v="PS-18760"/>
    <x v="0"/>
    <s v="United States"/>
    <x v="13"/>
    <x v="9"/>
    <n v="19140"/>
    <x v="0"/>
    <s v="OFF-BI-10003707"/>
    <x v="1"/>
    <x v="1"/>
    <s v="Aluminum Screw Posts"/>
    <n v="18.312000000000001"/>
    <n v="4"/>
    <n v="0.7"/>
    <n v="-12.208"/>
  </r>
  <r>
    <x v="219"/>
    <s v="2020"/>
    <n v="6814"/>
    <x v="937"/>
    <s v="First Class"/>
    <s v="PS-18760"/>
    <x v="0"/>
    <s v="United States"/>
    <x v="13"/>
    <x v="9"/>
    <n v="19140"/>
    <x v="0"/>
    <s v="FUR-FU-10001057"/>
    <x v="0"/>
    <x v="0"/>
    <s v="Tensor Track Tree Floor Lamp"/>
    <n v="127.93600000000001"/>
    <n v="8"/>
    <n v="0.2"/>
    <n v="4.7976000000000001"/>
  </r>
  <r>
    <x v="219"/>
    <s v="2020"/>
    <n v="6815"/>
    <x v="937"/>
    <s v="First Class"/>
    <s v="PS-18760"/>
    <x v="0"/>
    <s v="United States"/>
    <x v="13"/>
    <x v="9"/>
    <n v="19140"/>
    <x v="0"/>
    <s v="TEC-MA-10001681"/>
    <x v="2"/>
    <x v="6"/>
    <s v="Lexmark MarkNet N8150 Wireless Print Server"/>
    <n v="241.17"/>
    <n v="2"/>
    <n v="0.7"/>
    <n v="-168.81899999999999"/>
  </r>
  <r>
    <x v="219"/>
    <s v="2020"/>
    <n v="8772"/>
    <x v="938"/>
    <s v="First Class"/>
    <s v="DB-13555"/>
    <x v="2"/>
    <s v="United States"/>
    <x v="74"/>
    <x v="4"/>
    <n v="27604"/>
    <x v="3"/>
    <s v="OFF-AP-10002534"/>
    <x v="1"/>
    <x v="5"/>
    <s v="3.6 Cubic Foot Counter Height Office Refrigerator"/>
    <n v="942.78399999999999"/>
    <n v="4"/>
    <n v="0.2"/>
    <n v="94.278400000000005"/>
  </r>
  <r>
    <x v="219"/>
    <s v="2020"/>
    <n v="8773"/>
    <x v="938"/>
    <s v="First Class"/>
    <s v="DB-13555"/>
    <x v="2"/>
    <s v="United States"/>
    <x v="74"/>
    <x v="4"/>
    <n v="27604"/>
    <x v="3"/>
    <s v="OFF-PA-10001125"/>
    <x v="1"/>
    <x v="9"/>
    <s v="Xerox 1988"/>
    <n v="74.352000000000004"/>
    <n v="3"/>
    <n v="0.2"/>
    <n v="23.234999999999999"/>
  </r>
  <r>
    <x v="219"/>
    <s v="2020"/>
    <n v="9579"/>
    <x v="939"/>
    <s v="First Class"/>
    <s v="RB-19705"/>
    <x v="1"/>
    <s v="United States"/>
    <x v="25"/>
    <x v="17"/>
    <n v="10035"/>
    <x v="0"/>
    <s v="TEC-PH-10004586"/>
    <x v="2"/>
    <x v="14"/>
    <s v="Wilson SignalBoost 841262 DB PRO Amplifier Kit"/>
    <n v="1079.8499999999999"/>
    <n v="3"/>
    <n v="0"/>
    <n v="323.95499999999998"/>
  </r>
  <r>
    <x v="219"/>
    <s v="2020"/>
    <n v="9580"/>
    <x v="939"/>
    <s v="First Class"/>
    <s v="RB-19705"/>
    <x v="1"/>
    <s v="United States"/>
    <x v="25"/>
    <x v="17"/>
    <n v="10035"/>
    <x v="0"/>
    <s v="OFF-ST-10001370"/>
    <x v="1"/>
    <x v="2"/>
    <s v="Sensible Storage WireTech Storage Systems"/>
    <n v="70.98"/>
    <n v="1"/>
    <n v="0"/>
    <n v="3.5489999999999999"/>
  </r>
  <r>
    <x v="219"/>
    <s v="2020"/>
    <n v="9581"/>
    <x v="939"/>
    <s v="First Class"/>
    <s v="RB-19705"/>
    <x v="1"/>
    <s v="United States"/>
    <x v="25"/>
    <x v="17"/>
    <n v="10035"/>
    <x v="0"/>
    <s v="OFF-AR-10001988"/>
    <x v="1"/>
    <x v="4"/>
    <s v="Bulldog Table or Wall-Mount Pencil Sharpener"/>
    <n v="29.95"/>
    <n v="5"/>
    <n v="0"/>
    <n v="8.6854999999999993"/>
  </r>
  <r>
    <x v="219"/>
    <s v="2020"/>
    <n v="9582"/>
    <x v="939"/>
    <s v="First Class"/>
    <s v="RB-19705"/>
    <x v="1"/>
    <s v="United States"/>
    <x v="25"/>
    <x v="17"/>
    <n v="10035"/>
    <x v="0"/>
    <s v="FUR-CH-10003298"/>
    <x v="0"/>
    <x v="3"/>
    <s v="Office Star - Contemporary Task Swivel chair with Loop Arms, Charcoal"/>
    <n v="589.41"/>
    <n v="5"/>
    <n v="0.1"/>
    <n v="-6.5490000000000004"/>
  </r>
  <r>
    <x v="219"/>
    <s v="2020"/>
    <n v="9594"/>
    <x v="940"/>
    <s v="Standard Class"/>
    <s v="HZ-14950"/>
    <x v="0"/>
    <s v="United States"/>
    <x v="25"/>
    <x v="17"/>
    <n v="10024"/>
    <x v="0"/>
    <s v="OFF-PA-10002741"/>
    <x v="1"/>
    <x v="9"/>
    <s v="Xerox 1980"/>
    <n v="8.56"/>
    <n v="2"/>
    <n v="0"/>
    <n v="3.8519999999999999"/>
  </r>
  <r>
    <x v="219"/>
    <s v="2020"/>
    <n v="9595"/>
    <x v="940"/>
    <s v="Standard Class"/>
    <s v="HZ-14950"/>
    <x v="0"/>
    <s v="United States"/>
    <x v="25"/>
    <x v="17"/>
    <n v="10024"/>
    <x v="0"/>
    <s v="OFF-PA-10003845"/>
    <x v="1"/>
    <x v="9"/>
    <s v="Xerox 1987"/>
    <n v="11.56"/>
    <n v="2"/>
    <n v="0"/>
    <n v="5.6643999999999997"/>
  </r>
  <r>
    <x v="219"/>
    <s v="2020"/>
    <n v="9834"/>
    <x v="941"/>
    <s v="Standard Class"/>
    <s v="CY-12745"/>
    <x v="2"/>
    <s v="United States"/>
    <x v="16"/>
    <x v="0"/>
    <n v="45503"/>
    <x v="0"/>
    <s v="TEC-AC-10002001"/>
    <x v="2"/>
    <x v="8"/>
    <s v="Logitech Wireless Gaming Headset G930"/>
    <n v="895.94399999999996"/>
    <n v="7"/>
    <n v="0.2"/>
    <n v="190.38810000000001"/>
  </r>
  <r>
    <x v="220"/>
    <s v="2020"/>
    <n v="439"/>
    <x v="942"/>
    <s v="Standard Class"/>
    <s v="BB-11545"/>
    <x v="2"/>
    <s v="United States"/>
    <x v="34"/>
    <x v="3"/>
    <n v="77070"/>
    <x v="2"/>
    <s v="OFF-PA-10002230"/>
    <x v="1"/>
    <x v="9"/>
    <s v="Xerox 1897"/>
    <n v="31.872"/>
    <n v="8"/>
    <n v="0.2"/>
    <n v="11.553599999999999"/>
  </r>
  <r>
    <x v="220"/>
    <s v="2020"/>
    <n v="627"/>
    <x v="943"/>
    <s v="Standard Class"/>
    <s v="MO-17800"/>
    <x v="1"/>
    <s v="United States"/>
    <x v="25"/>
    <x v="17"/>
    <n v="10009"/>
    <x v="0"/>
    <s v="FUR-FU-10000221"/>
    <x v="0"/>
    <x v="0"/>
    <s v="Master Caster Door Stop, Brown"/>
    <n v="35.56"/>
    <n v="7"/>
    <n v="0"/>
    <n v="12.090400000000001"/>
  </r>
  <r>
    <x v="220"/>
    <s v="2020"/>
    <n v="903"/>
    <x v="944"/>
    <s v="First Class"/>
    <s v="DB-13060"/>
    <x v="0"/>
    <s v="United States"/>
    <x v="27"/>
    <x v="19"/>
    <n v="60653"/>
    <x v="2"/>
    <s v="TEC-PH-10004536"/>
    <x v="2"/>
    <x v="14"/>
    <s v="Avaya 5420 Digital phone"/>
    <n v="323.976"/>
    <n v="3"/>
    <n v="0.2"/>
    <n v="20.2485"/>
  </r>
  <r>
    <x v="220"/>
    <s v="2020"/>
    <n v="1538"/>
    <x v="945"/>
    <s v="Second Class"/>
    <s v="CL-11890"/>
    <x v="0"/>
    <s v="United States"/>
    <x v="138"/>
    <x v="15"/>
    <n v="2149"/>
    <x v="0"/>
    <s v="TEC-PH-10000439"/>
    <x v="2"/>
    <x v="14"/>
    <s v="GE DSL Phone Line Filter"/>
    <n v="39.99"/>
    <n v="1"/>
    <n v="0"/>
    <n v="11.597099999999999"/>
  </r>
  <r>
    <x v="220"/>
    <s v="2020"/>
    <n v="1539"/>
    <x v="945"/>
    <s v="Second Class"/>
    <s v="CL-11890"/>
    <x v="0"/>
    <s v="United States"/>
    <x v="138"/>
    <x v="15"/>
    <n v="2149"/>
    <x v="0"/>
    <s v="OFF-AR-10003478"/>
    <x v="1"/>
    <x v="4"/>
    <s v="Avery Hi-Liter EverBold Pen Style Fluorescent Highlighters, 4/Pack"/>
    <n v="16.28"/>
    <n v="2"/>
    <n v="0"/>
    <n v="6.5119999999999996"/>
  </r>
  <r>
    <x v="220"/>
    <s v="2020"/>
    <n v="1540"/>
    <x v="945"/>
    <s v="Second Class"/>
    <s v="CL-11890"/>
    <x v="0"/>
    <s v="United States"/>
    <x v="138"/>
    <x v="15"/>
    <n v="2149"/>
    <x v="0"/>
    <s v="FUR-BO-10002545"/>
    <x v="0"/>
    <x v="13"/>
    <s v="Atlantic Metals Mobile 3-Shelf Bookcases, Custom Colors"/>
    <n v="782.94"/>
    <n v="3"/>
    <n v="0"/>
    <n v="203.56440000000001"/>
  </r>
  <r>
    <x v="220"/>
    <s v="2020"/>
    <n v="1541"/>
    <x v="945"/>
    <s v="Second Class"/>
    <s v="CL-11890"/>
    <x v="0"/>
    <s v="United States"/>
    <x v="138"/>
    <x v="15"/>
    <n v="2149"/>
    <x v="0"/>
    <s v="OFF-BI-10001765"/>
    <x v="1"/>
    <x v="1"/>
    <s v="Wilson Jones Heavy-Duty Casebound Ring Binders with Metal Hinges"/>
    <n v="242.48"/>
    <n v="7"/>
    <n v="0"/>
    <n v="116.3904"/>
  </r>
  <r>
    <x v="220"/>
    <s v="2020"/>
    <n v="5991"/>
    <x v="946"/>
    <s v="Standard Class"/>
    <s v="ES-14020"/>
    <x v="0"/>
    <s v="United States"/>
    <x v="1"/>
    <x v="1"/>
    <n v="90049"/>
    <x v="1"/>
    <s v="OFF-BI-10004390"/>
    <x v="1"/>
    <x v="1"/>
    <s v="GBC DocuBind 200 Manual Binding Machine"/>
    <n v="2357.4879999999998"/>
    <n v="7"/>
    <n v="0.2"/>
    <n v="884.05799999999999"/>
  </r>
  <r>
    <x v="220"/>
    <s v="2020"/>
    <n v="5992"/>
    <x v="946"/>
    <s v="Standard Class"/>
    <s v="ES-14020"/>
    <x v="0"/>
    <s v="United States"/>
    <x v="1"/>
    <x v="1"/>
    <n v="90049"/>
    <x v="1"/>
    <s v="TEC-PH-10001700"/>
    <x v="2"/>
    <x v="14"/>
    <s v="Panasonic KX-TG6844B Expandable Digital Cordless Telephone"/>
    <n v="369.54399999999998"/>
    <n v="7"/>
    <n v="0.2"/>
    <n v="32.335099999999997"/>
  </r>
  <r>
    <x v="220"/>
    <s v="2020"/>
    <n v="5993"/>
    <x v="946"/>
    <s v="Standard Class"/>
    <s v="ES-14020"/>
    <x v="0"/>
    <s v="United States"/>
    <x v="1"/>
    <x v="1"/>
    <n v="90049"/>
    <x v="1"/>
    <s v="FUR-CH-10003396"/>
    <x v="0"/>
    <x v="3"/>
    <s v="Global Deluxe Steno Chair"/>
    <n v="184.75200000000001"/>
    <n v="3"/>
    <n v="0.2"/>
    <n v="-20.784600000000001"/>
  </r>
  <r>
    <x v="220"/>
    <s v="2020"/>
    <n v="6133"/>
    <x v="947"/>
    <s v="Standard Class"/>
    <s v="AB-10165"/>
    <x v="0"/>
    <s v="United States"/>
    <x v="253"/>
    <x v="13"/>
    <n v="37087"/>
    <x v="3"/>
    <s v="OFF-PA-10001033"/>
    <x v="1"/>
    <x v="9"/>
    <s v="Xerox 1893"/>
    <n v="163.96"/>
    <n v="5"/>
    <n v="0.2"/>
    <n v="59.435499999999998"/>
  </r>
  <r>
    <x v="220"/>
    <s v="2020"/>
    <n v="6516"/>
    <x v="948"/>
    <s v="Standard Class"/>
    <s v="RD-19480"/>
    <x v="0"/>
    <s v="United States"/>
    <x v="7"/>
    <x v="1"/>
    <n v="94122"/>
    <x v="1"/>
    <s v="FUR-CH-10002961"/>
    <x v="0"/>
    <x v="3"/>
    <s v="Leather Task Chair, Black"/>
    <n v="218.352"/>
    <n v="3"/>
    <n v="0.2"/>
    <n v="0"/>
  </r>
  <r>
    <x v="220"/>
    <s v="2020"/>
    <n v="6517"/>
    <x v="948"/>
    <s v="Standard Class"/>
    <s v="RD-19480"/>
    <x v="0"/>
    <s v="United States"/>
    <x v="7"/>
    <x v="1"/>
    <n v="94122"/>
    <x v="1"/>
    <s v="FUR-FU-10001488"/>
    <x v="0"/>
    <x v="0"/>
    <s v="Tenex 46&quot; x 60&quot; Computer Anti-Static Chairmat, Rectangular Shaped"/>
    <n v="529.9"/>
    <n v="5"/>
    <n v="0"/>
    <n v="105.98"/>
  </r>
  <r>
    <x v="220"/>
    <s v="2020"/>
    <n v="6518"/>
    <x v="948"/>
    <s v="Standard Class"/>
    <s v="RD-19480"/>
    <x v="0"/>
    <s v="United States"/>
    <x v="7"/>
    <x v="1"/>
    <n v="94122"/>
    <x v="1"/>
    <s v="OFF-AR-10001915"/>
    <x v="1"/>
    <x v="4"/>
    <s v="Peel-Off China Markers"/>
    <n v="99.3"/>
    <n v="10"/>
    <n v="0"/>
    <n v="41.706000000000003"/>
  </r>
  <r>
    <x v="220"/>
    <s v="2020"/>
    <n v="6519"/>
    <x v="948"/>
    <s v="Standard Class"/>
    <s v="RD-19480"/>
    <x v="0"/>
    <s v="United States"/>
    <x v="7"/>
    <x v="1"/>
    <n v="94122"/>
    <x v="1"/>
    <s v="OFF-AP-10001205"/>
    <x v="1"/>
    <x v="5"/>
    <s v="Belkin 5 Outlet SurgeMaster Power Centers"/>
    <n v="108.96"/>
    <n v="2"/>
    <n v="0"/>
    <n v="30.508800000000001"/>
  </r>
  <r>
    <x v="220"/>
    <s v="2020"/>
    <n v="6520"/>
    <x v="948"/>
    <s v="Standard Class"/>
    <s v="RD-19480"/>
    <x v="0"/>
    <s v="United States"/>
    <x v="7"/>
    <x v="1"/>
    <n v="94122"/>
    <x v="1"/>
    <s v="OFF-BI-10004528"/>
    <x v="1"/>
    <x v="1"/>
    <s v="Cardinal Poly Pocket Divider Pockets for Ring Binders"/>
    <n v="2.6880000000000002"/>
    <n v="1"/>
    <n v="0.2"/>
    <n v="0.84"/>
  </r>
  <r>
    <x v="220"/>
    <s v="2020"/>
    <n v="6756"/>
    <x v="949"/>
    <s v="Standard Class"/>
    <s v="TC-21145"/>
    <x v="2"/>
    <s v="United States"/>
    <x v="82"/>
    <x v="29"/>
    <n v="8701"/>
    <x v="0"/>
    <s v="FUR-FU-10002445"/>
    <x v="0"/>
    <x v="0"/>
    <s v="DAX Two-Tone Rosewood/Black Document Frame, Desktop, 5 x 7"/>
    <n v="47.4"/>
    <n v="5"/>
    <n v="0"/>
    <n v="18.96"/>
  </r>
  <r>
    <x v="220"/>
    <s v="2020"/>
    <n v="6757"/>
    <x v="949"/>
    <s v="Standard Class"/>
    <s v="TC-21145"/>
    <x v="2"/>
    <s v="United States"/>
    <x v="82"/>
    <x v="29"/>
    <n v="8701"/>
    <x v="0"/>
    <s v="FUR-CH-10003606"/>
    <x v="0"/>
    <x v="3"/>
    <s v="SAFCO Folding Chair Trolley"/>
    <n v="512.96"/>
    <n v="4"/>
    <n v="0"/>
    <n v="143.62880000000001"/>
  </r>
  <r>
    <x v="220"/>
    <s v="2020"/>
    <n v="6758"/>
    <x v="949"/>
    <s v="Standard Class"/>
    <s v="TC-21145"/>
    <x v="2"/>
    <s v="United States"/>
    <x v="82"/>
    <x v="29"/>
    <n v="8701"/>
    <x v="0"/>
    <s v="TEC-PH-10002115"/>
    <x v="2"/>
    <x v="14"/>
    <s v="Plantronics 81402"/>
    <n v="395.94"/>
    <n v="6"/>
    <n v="0"/>
    <n v="102.9444"/>
  </r>
  <r>
    <x v="220"/>
    <s v="2020"/>
    <n v="6759"/>
    <x v="949"/>
    <s v="Standard Class"/>
    <s v="TC-21145"/>
    <x v="2"/>
    <s v="United States"/>
    <x v="82"/>
    <x v="29"/>
    <n v="8701"/>
    <x v="0"/>
    <s v="OFF-ST-10000934"/>
    <x v="1"/>
    <x v="2"/>
    <s v="Contico 72&quot;H Heavy-Duty Storage System"/>
    <n v="81.96"/>
    <n v="2"/>
    <n v="0"/>
    <n v="0"/>
  </r>
  <r>
    <x v="220"/>
    <s v="2020"/>
    <n v="6975"/>
    <x v="950"/>
    <s v="Standard Class"/>
    <s v="CC-12145"/>
    <x v="0"/>
    <s v="United States"/>
    <x v="34"/>
    <x v="3"/>
    <n v="77095"/>
    <x v="2"/>
    <s v="OFF-AR-10002987"/>
    <x v="1"/>
    <x v="4"/>
    <s v="Prismacolor Color Pencil Set"/>
    <n v="31.744"/>
    <n v="2"/>
    <n v="0.2"/>
    <n v="8.3328000000000007"/>
  </r>
  <r>
    <x v="220"/>
    <s v="2020"/>
    <n v="7735"/>
    <x v="951"/>
    <s v="Standard Class"/>
    <s v="GM-14500"/>
    <x v="0"/>
    <s v="United States"/>
    <x v="12"/>
    <x v="8"/>
    <n v="98103"/>
    <x v="1"/>
    <s v="OFF-AR-10004441"/>
    <x v="1"/>
    <x v="4"/>
    <s v="BIC Brite Liner Highlighters"/>
    <n v="12.42"/>
    <n v="3"/>
    <n v="0"/>
    <n v="5.2164000000000001"/>
  </r>
  <r>
    <x v="220"/>
    <s v="2020"/>
    <n v="7920"/>
    <x v="952"/>
    <s v="Standard Class"/>
    <s v="Dp-13240"/>
    <x v="1"/>
    <s v="United States"/>
    <x v="26"/>
    <x v="18"/>
    <n v="6708"/>
    <x v="0"/>
    <s v="OFF-ST-10000943"/>
    <x v="1"/>
    <x v="2"/>
    <s v="Eldon ProFile File 'N Store Portable File Tub Letter/Legal Size Black"/>
    <n v="38.619999999999997"/>
    <n v="2"/>
    <n v="0"/>
    <n v="10.813599999999999"/>
  </r>
  <r>
    <x v="220"/>
    <s v="2020"/>
    <n v="7921"/>
    <x v="952"/>
    <s v="Standard Class"/>
    <s v="Dp-13240"/>
    <x v="1"/>
    <s v="United States"/>
    <x v="26"/>
    <x v="18"/>
    <n v="6708"/>
    <x v="0"/>
    <s v="TEC-AC-10001090"/>
    <x v="2"/>
    <x v="8"/>
    <s v="Micro Innovations Wireless Classic Keyboard with Mouse"/>
    <n v="59.98"/>
    <n v="2"/>
    <n v="0"/>
    <n v="10.7964"/>
  </r>
  <r>
    <x v="220"/>
    <s v="2020"/>
    <n v="8045"/>
    <x v="953"/>
    <s v="Second Class"/>
    <s v="DO-13645"/>
    <x v="0"/>
    <s v="United States"/>
    <x v="228"/>
    <x v="46"/>
    <n v="84106"/>
    <x v="1"/>
    <s v="OFF-BI-10002794"/>
    <x v="1"/>
    <x v="1"/>
    <s v="Avery Trapezoid Ring Binder, 3&quot; Capacity, Black, 1040 sheets"/>
    <n v="295.05599999999998"/>
    <n v="9"/>
    <n v="0.2"/>
    <n v="106.95780000000001"/>
  </r>
  <r>
    <x v="220"/>
    <s v="2020"/>
    <n v="8696"/>
    <x v="954"/>
    <s v="Second Class"/>
    <s v="CS-12400"/>
    <x v="1"/>
    <s v="United States"/>
    <x v="7"/>
    <x v="1"/>
    <n v="94109"/>
    <x v="1"/>
    <s v="FUR-TA-10003473"/>
    <x v="0"/>
    <x v="7"/>
    <s v="Bretford Rectangular Conference Table Tops"/>
    <n v="300.904"/>
    <n v="1"/>
    <n v="0.2"/>
    <n v="11.283899999999999"/>
  </r>
  <r>
    <x v="221"/>
    <s v="2020"/>
    <n v="275"/>
    <x v="955"/>
    <s v="First Class"/>
    <s v="BB-10990"/>
    <x v="2"/>
    <s v="United States"/>
    <x v="232"/>
    <x v="1"/>
    <n v="90301"/>
    <x v="1"/>
    <s v="OFF-PA-10002615"/>
    <x v="1"/>
    <x v="9"/>
    <s v="Ampad Gold Fibre Wirebound Steno Books, 6&quot; x 9&quot;, Gregg Ruled"/>
    <n v="8.82"/>
    <n v="2"/>
    <n v="0"/>
    <n v="4.0571999999999999"/>
  </r>
  <r>
    <x v="221"/>
    <s v="2020"/>
    <n v="276"/>
    <x v="955"/>
    <s v="First Class"/>
    <s v="BB-10990"/>
    <x v="2"/>
    <s v="United States"/>
    <x v="232"/>
    <x v="1"/>
    <n v="90301"/>
    <x v="1"/>
    <s v="OFF-AR-10001427"/>
    <x v="1"/>
    <x v="4"/>
    <s v="Newell 330"/>
    <n v="5.98"/>
    <n v="1"/>
    <n v="0"/>
    <n v="1.5548"/>
  </r>
  <r>
    <x v="221"/>
    <s v="2020"/>
    <n v="726"/>
    <x v="956"/>
    <s v="Standard Class"/>
    <s v="JF-15355"/>
    <x v="0"/>
    <s v="United States"/>
    <x v="21"/>
    <x v="3"/>
    <n v="78745"/>
    <x v="2"/>
    <s v="OFF-EN-10001141"/>
    <x v="1"/>
    <x v="12"/>
    <s v="Manila Recycled Extra-Heavyweight Clasp Envelopes, 6&quot; x 9&quot;"/>
    <n v="17.568000000000001"/>
    <n v="2"/>
    <n v="0.2"/>
    <n v="6.3684000000000003"/>
  </r>
  <r>
    <x v="221"/>
    <s v="2020"/>
    <n v="727"/>
    <x v="956"/>
    <s v="Standard Class"/>
    <s v="JF-15355"/>
    <x v="0"/>
    <s v="United States"/>
    <x v="21"/>
    <x v="3"/>
    <n v="78745"/>
    <x v="2"/>
    <s v="TEC-PH-10002170"/>
    <x v="2"/>
    <x v="14"/>
    <s v="ClearSounds CSC500 Amplified Spirit Phone Corded phone"/>
    <n v="55.991999999999997"/>
    <n v="1"/>
    <n v="0.2"/>
    <n v="5.5991999999999997"/>
  </r>
  <r>
    <x v="221"/>
    <s v="2020"/>
    <n v="3034"/>
    <x v="957"/>
    <s v="Standard Class"/>
    <s v="AB-10060"/>
    <x v="1"/>
    <s v="United States"/>
    <x v="13"/>
    <x v="9"/>
    <n v="19143"/>
    <x v="0"/>
    <s v="OFF-PA-10004355"/>
    <x v="1"/>
    <x v="9"/>
    <s v="Xerox 231"/>
    <n v="20.736000000000001"/>
    <n v="4"/>
    <n v="0.2"/>
    <n v="7.2576000000000001"/>
  </r>
  <r>
    <x v="221"/>
    <s v="2020"/>
    <n v="3457"/>
    <x v="958"/>
    <s v="First Class"/>
    <s v="AS-10090"/>
    <x v="0"/>
    <s v="United States"/>
    <x v="13"/>
    <x v="9"/>
    <n v="19143"/>
    <x v="0"/>
    <s v="TEC-AC-10001109"/>
    <x v="2"/>
    <x v="8"/>
    <s v="Logitech Trackman Marble Mouse"/>
    <n v="71.975999999999999"/>
    <n v="3"/>
    <n v="0.2"/>
    <n v="19.793399999999998"/>
  </r>
  <r>
    <x v="221"/>
    <s v="2020"/>
    <n v="3458"/>
    <x v="958"/>
    <s v="First Class"/>
    <s v="AS-10090"/>
    <x v="0"/>
    <s v="United States"/>
    <x v="13"/>
    <x v="9"/>
    <n v="19143"/>
    <x v="0"/>
    <s v="FUR-FU-10003832"/>
    <x v="0"/>
    <x v="0"/>
    <s v="Eldon Expressions Punched Metal &amp; Wood Desk Accessories, Black &amp; Cherry"/>
    <n v="22.512"/>
    <n v="3"/>
    <n v="0.2"/>
    <n v="2.2511999999999999"/>
  </r>
  <r>
    <x v="221"/>
    <s v="2020"/>
    <n v="3459"/>
    <x v="958"/>
    <s v="First Class"/>
    <s v="AS-10090"/>
    <x v="0"/>
    <s v="United States"/>
    <x v="13"/>
    <x v="9"/>
    <n v="19143"/>
    <x v="0"/>
    <s v="OFF-BI-10002393"/>
    <x v="1"/>
    <x v="1"/>
    <s v="Binder Posts"/>
    <n v="3.444"/>
    <n v="2"/>
    <n v="0.7"/>
    <n v="-2.7551999999999999"/>
  </r>
  <r>
    <x v="221"/>
    <s v="2020"/>
    <n v="3460"/>
    <x v="958"/>
    <s v="First Class"/>
    <s v="AS-10090"/>
    <x v="0"/>
    <s v="United States"/>
    <x v="13"/>
    <x v="9"/>
    <n v="19143"/>
    <x v="0"/>
    <s v="OFF-BI-10001359"/>
    <x v="1"/>
    <x v="1"/>
    <s v="GBC DocuBind TL300 Electric Binding System"/>
    <n v="538.19399999999996"/>
    <n v="2"/>
    <n v="0.7"/>
    <n v="-412.61540000000002"/>
  </r>
  <r>
    <x v="221"/>
    <s v="2020"/>
    <n v="3461"/>
    <x v="958"/>
    <s v="First Class"/>
    <s v="AS-10090"/>
    <x v="0"/>
    <s v="United States"/>
    <x v="13"/>
    <x v="9"/>
    <n v="19143"/>
    <x v="0"/>
    <s v="TEC-AC-10003628"/>
    <x v="2"/>
    <x v="8"/>
    <s v="Logitech 910-002974 M325 Wireless Mouse for Web Scrolling"/>
    <n v="47.984000000000002"/>
    <n v="2"/>
    <n v="0.2"/>
    <n v="14.395200000000001"/>
  </r>
  <r>
    <x v="221"/>
    <s v="2020"/>
    <n v="5984"/>
    <x v="959"/>
    <s v="Second Class"/>
    <s v="EH-14185"/>
    <x v="0"/>
    <s v="United States"/>
    <x v="13"/>
    <x v="9"/>
    <n v="19143"/>
    <x v="0"/>
    <s v="OFF-PA-10003657"/>
    <x v="1"/>
    <x v="9"/>
    <s v="Xerox 1927"/>
    <n v="20.544"/>
    <n v="6"/>
    <n v="0.2"/>
    <n v="6.42"/>
  </r>
  <r>
    <x v="221"/>
    <s v="2020"/>
    <n v="9337"/>
    <x v="960"/>
    <s v="Standard Class"/>
    <s v="CY-12745"/>
    <x v="2"/>
    <s v="United States"/>
    <x v="7"/>
    <x v="1"/>
    <n v="94110"/>
    <x v="1"/>
    <s v="OFF-FA-10000621"/>
    <x v="1"/>
    <x v="11"/>
    <s v="OIC Colored Binder Clips, Assorted Sizes"/>
    <n v="17.899999999999999"/>
    <n v="5"/>
    <n v="0"/>
    <n v="8.7710000000000008"/>
  </r>
  <r>
    <x v="221"/>
    <s v="2020"/>
    <n v="9961"/>
    <x v="961"/>
    <s v="Second Class"/>
    <s v="CL-12700"/>
    <x v="1"/>
    <s v="United States"/>
    <x v="98"/>
    <x v="32"/>
    <n v="41042"/>
    <x v="3"/>
    <s v="TEC-AC-10002305"/>
    <x v="2"/>
    <x v="8"/>
    <s v="KeyTronic E03601U1 - Keyboard - Beige"/>
    <n v="18"/>
    <n v="1"/>
    <n v="0"/>
    <n v="3.24"/>
  </r>
  <r>
    <x v="222"/>
    <s v="2020"/>
    <n v="2268"/>
    <x v="962"/>
    <s v="Same Day"/>
    <s v="TP-21415"/>
    <x v="0"/>
    <s v="United States"/>
    <x v="12"/>
    <x v="8"/>
    <n v="98115"/>
    <x v="1"/>
    <s v="OFF-PA-10002001"/>
    <x v="1"/>
    <x v="9"/>
    <s v="Xerox 1984"/>
    <n v="12.96"/>
    <n v="2"/>
    <n v="0"/>
    <n v="6.3503999999999996"/>
  </r>
  <r>
    <x v="222"/>
    <s v="2020"/>
    <n v="2304"/>
    <x v="963"/>
    <s v="Second Class"/>
    <s v="MO-17800"/>
    <x v="1"/>
    <s v="United States"/>
    <x v="58"/>
    <x v="22"/>
    <n v="30076"/>
    <x v="3"/>
    <s v="FUR-CH-10000785"/>
    <x v="0"/>
    <x v="3"/>
    <s v="Global Ergonomic Managers Chair"/>
    <n v="723.92"/>
    <n v="4"/>
    <n v="0"/>
    <n v="188.2192"/>
  </r>
  <r>
    <x v="222"/>
    <s v="2020"/>
    <n v="2305"/>
    <x v="963"/>
    <s v="Second Class"/>
    <s v="MO-17800"/>
    <x v="1"/>
    <s v="United States"/>
    <x v="58"/>
    <x v="22"/>
    <n v="30076"/>
    <x v="3"/>
    <s v="OFF-PA-10000474"/>
    <x v="1"/>
    <x v="9"/>
    <s v="Easy-staple paper"/>
    <n v="106.32"/>
    <n v="3"/>
    <n v="0"/>
    <n v="49.970399999999998"/>
  </r>
  <r>
    <x v="222"/>
    <s v="2020"/>
    <n v="2652"/>
    <x v="964"/>
    <s v="Second Class"/>
    <s v="AS-10225"/>
    <x v="2"/>
    <s v="United States"/>
    <x v="254"/>
    <x v="46"/>
    <n v="84604"/>
    <x v="1"/>
    <s v="OFF-BI-10000829"/>
    <x v="1"/>
    <x v="1"/>
    <s v="Avery Non-Stick Binders"/>
    <n v="10.776"/>
    <n v="3"/>
    <n v="0.2"/>
    <n v="3.5022000000000002"/>
  </r>
  <r>
    <x v="222"/>
    <s v="2020"/>
    <n v="2653"/>
    <x v="964"/>
    <s v="Second Class"/>
    <s v="AS-10225"/>
    <x v="2"/>
    <s v="United States"/>
    <x v="254"/>
    <x v="46"/>
    <n v="84604"/>
    <x v="1"/>
    <s v="OFF-BI-10003712"/>
    <x v="1"/>
    <x v="1"/>
    <s v="Acco Pressboard Covers with Storage Hooks, 14 7/8&quot; x 11&quot;, Light Blue"/>
    <n v="11.784000000000001"/>
    <n v="3"/>
    <n v="0.2"/>
    <n v="4.2717000000000001"/>
  </r>
  <r>
    <x v="222"/>
    <s v="2020"/>
    <n v="2654"/>
    <x v="964"/>
    <s v="Second Class"/>
    <s v="AS-10225"/>
    <x v="2"/>
    <s v="United States"/>
    <x v="254"/>
    <x v="46"/>
    <n v="84604"/>
    <x v="1"/>
    <s v="OFF-PA-10000062"/>
    <x v="1"/>
    <x v="9"/>
    <s v="Green Bar Computer Printout Paper"/>
    <n v="164.88"/>
    <n v="3"/>
    <n v="0"/>
    <n v="80.791200000000003"/>
  </r>
  <r>
    <x v="222"/>
    <s v="2020"/>
    <n v="2655"/>
    <x v="964"/>
    <s v="Second Class"/>
    <s v="AS-10225"/>
    <x v="2"/>
    <s v="United States"/>
    <x v="254"/>
    <x v="46"/>
    <n v="84604"/>
    <x v="1"/>
    <s v="FUR-BO-10003404"/>
    <x v="0"/>
    <x v="13"/>
    <s v="Global Adaptabilites Bookcase, Cherry/Storm Gray Finish"/>
    <n v="1292.94"/>
    <n v="3"/>
    <n v="0"/>
    <n v="77.576400000000007"/>
  </r>
  <r>
    <x v="222"/>
    <s v="2020"/>
    <n v="2656"/>
    <x v="964"/>
    <s v="Second Class"/>
    <s v="AS-10225"/>
    <x v="2"/>
    <s v="United States"/>
    <x v="254"/>
    <x v="46"/>
    <n v="84604"/>
    <x v="1"/>
    <s v="OFF-BI-10004233"/>
    <x v="1"/>
    <x v="1"/>
    <s v="GBC Pre-Punched Binding Paper, Plastic, White, 8-1/2&quot; x 11&quot;"/>
    <n v="25.584"/>
    <n v="2"/>
    <n v="0.2"/>
    <n v="8.9543999999999997"/>
  </r>
  <r>
    <x v="222"/>
    <s v="2020"/>
    <n v="2657"/>
    <x v="964"/>
    <s v="Second Class"/>
    <s v="AS-10225"/>
    <x v="2"/>
    <s v="United States"/>
    <x v="254"/>
    <x v="46"/>
    <n v="84604"/>
    <x v="1"/>
    <s v="OFF-ST-10001272"/>
    <x v="1"/>
    <x v="2"/>
    <s v="Mini 13-1/2 Capacity Data Binder Rack, Pearl"/>
    <n v="261.74"/>
    <n v="2"/>
    <n v="0"/>
    <n v="65.435000000000002"/>
  </r>
  <r>
    <x v="222"/>
    <s v="2020"/>
    <n v="2658"/>
    <x v="964"/>
    <s v="Second Class"/>
    <s v="AS-10225"/>
    <x v="2"/>
    <s v="United States"/>
    <x v="254"/>
    <x v="46"/>
    <n v="84604"/>
    <x v="1"/>
    <s v="OFF-LA-10001175"/>
    <x v="1"/>
    <x v="15"/>
    <s v="Avery 514"/>
    <n v="14.4"/>
    <n v="5"/>
    <n v="0"/>
    <n v="7.056"/>
  </r>
  <r>
    <x v="222"/>
    <s v="2020"/>
    <n v="7450"/>
    <x v="965"/>
    <s v="Second Class"/>
    <s v="SJ-20125"/>
    <x v="1"/>
    <s v="United States"/>
    <x v="34"/>
    <x v="3"/>
    <n v="77036"/>
    <x v="2"/>
    <s v="OFF-AR-10000390"/>
    <x v="1"/>
    <x v="4"/>
    <s v="Newell Chalk Holder"/>
    <n v="9.9120000000000008"/>
    <n v="3"/>
    <n v="0.2"/>
    <n v="3.2214"/>
  </r>
  <r>
    <x v="222"/>
    <s v="2020"/>
    <n v="7451"/>
    <x v="965"/>
    <s v="Second Class"/>
    <s v="SJ-20125"/>
    <x v="1"/>
    <s v="United States"/>
    <x v="34"/>
    <x v="3"/>
    <n v="77036"/>
    <x v="2"/>
    <s v="FUR-CH-10003774"/>
    <x v="0"/>
    <x v="3"/>
    <s v="Global Wood Trimmed Manager's Task Chair, Khaki"/>
    <n v="318.43"/>
    <n v="5"/>
    <n v="0.3"/>
    <n v="-77.332999999999998"/>
  </r>
  <r>
    <x v="222"/>
    <s v="2020"/>
    <n v="7452"/>
    <x v="965"/>
    <s v="Second Class"/>
    <s v="SJ-20125"/>
    <x v="1"/>
    <s v="United States"/>
    <x v="34"/>
    <x v="3"/>
    <n v="77036"/>
    <x v="2"/>
    <s v="OFF-BI-10002412"/>
    <x v="1"/>
    <x v="1"/>
    <s v="Wilson Jones “Snap” Scratch Pad Binder Tool for Ring Binders"/>
    <n v="5.8"/>
    <n v="5"/>
    <n v="0.8"/>
    <n v="-10.15"/>
  </r>
  <r>
    <x v="222"/>
    <s v="2020"/>
    <n v="7453"/>
    <x v="965"/>
    <s v="Second Class"/>
    <s v="SJ-20125"/>
    <x v="1"/>
    <s v="United States"/>
    <x v="34"/>
    <x v="3"/>
    <n v="77036"/>
    <x v="2"/>
    <s v="TEC-PH-10002415"/>
    <x v="2"/>
    <x v="14"/>
    <s v="Polycom VoiceStation 500 Conference phone"/>
    <n v="1415.76"/>
    <n v="6"/>
    <n v="0.2"/>
    <n v="88.484999999999999"/>
  </r>
  <r>
    <x v="222"/>
    <s v="2020"/>
    <n v="8878"/>
    <x v="966"/>
    <s v="Standard Class"/>
    <s v="GZ-14470"/>
    <x v="0"/>
    <s v="United States"/>
    <x v="113"/>
    <x v="29"/>
    <n v="7960"/>
    <x v="0"/>
    <s v="TEC-MA-10004626"/>
    <x v="2"/>
    <x v="6"/>
    <s v="Lexmark 20R1285 X6650 Wireless All-in-One Printer"/>
    <n v="480"/>
    <n v="4"/>
    <n v="0"/>
    <n v="225.6"/>
  </r>
  <r>
    <x v="222"/>
    <s v="2020"/>
    <n v="8879"/>
    <x v="966"/>
    <s v="Standard Class"/>
    <s v="GZ-14470"/>
    <x v="0"/>
    <s v="United States"/>
    <x v="113"/>
    <x v="29"/>
    <n v="7960"/>
    <x v="0"/>
    <s v="OFF-ST-10000615"/>
    <x v="1"/>
    <x v="2"/>
    <s v="SimpliFile Personal File, Black Granite, 15w x 6-15/16d x 11-1/4h"/>
    <n v="34.049999999999997"/>
    <n v="3"/>
    <n v="0"/>
    <n v="9.5340000000000007"/>
  </r>
  <r>
    <x v="222"/>
    <s v="2020"/>
    <n v="9726"/>
    <x v="967"/>
    <s v="First Class"/>
    <s v="SC-20380"/>
    <x v="0"/>
    <s v="United States"/>
    <x v="255"/>
    <x v="41"/>
    <n v="83704"/>
    <x v="1"/>
    <s v="TEC-AC-10001109"/>
    <x v="2"/>
    <x v="8"/>
    <s v="Logitech Trackman Marble Mouse"/>
    <n v="89.97"/>
    <n v="3"/>
    <n v="0"/>
    <n v="37.787399999999998"/>
  </r>
  <r>
    <x v="223"/>
    <s v="2020"/>
    <n v="142"/>
    <x v="968"/>
    <s v="Standard Class"/>
    <s v="SH-19975"/>
    <x v="2"/>
    <s v="United States"/>
    <x v="7"/>
    <x v="1"/>
    <n v="94122"/>
    <x v="1"/>
    <s v="OFF-AR-10000940"/>
    <x v="1"/>
    <x v="4"/>
    <s v="Newell 343"/>
    <n v="8.82"/>
    <n v="3"/>
    <n v="0"/>
    <n v="2.3814000000000002"/>
  </r>
  <r>
    <x v="223"/>
    <s v="2020"/>
    <n v="143"/>
    <x v="968"/>
    <s v="Standard Class"/>
    <s v="SH-19975"/>
    <x v="2"/>
    <s v="United States"/>
    <x v="7"/>
    <x v="1"/>
    <n v="94122"/>
    <x v="1"/>
    <s v="OFF-EN-10004030"/>
    <x v="1"/>
    <x v="12"/>
    <s v="Convenience Packs of Business Envelopes"/>
    <n v="10.86"/>
    <n v="3"/>
    <n v="0"/>
    <n v="5.1041999999999996"/>
  </r>
  <r>
    <x v="223"/>
    <s v="2020"/>
    <n v="144"/>
    <x v="968"/>
    <s v="Standard Class"/>
    <s v="SH-19975"/>
    <x v="2"/>
    <s v="United States"/>
    <x v="7"/>
    <x v="1"/>
    <n v="94122"/>
    <x v="1"/>
    <s v="OFF-PA-10004327"/>
    <x v="1"/>
    <x v="9"/>
    <s v="Xerox 1911"/>
    <n v="143.69999999999999"/>
    <n v="3"/>
    <n v="0"/>
    <n v="68.975999999999999"/>
  </r>
  <r>
    <x v="223"/>
    <s v="2020"/>
    <n v="760"/>
    <x v="969"/>
    <s v="Standard Class"/>
    <s v="BF-11020"/>
    <x v="2"/>
    <s v="United States"/>
    <x v="256"/>
    <x v="2"/>
    <n v="54302"/>
    <x v="2"/>
    <s v="OFF-PA-10002377"/>
    <x v="1"/>
    <x v="9"/>
    <s v="Adams Telephone Message Book W/Dividers/Space For Phone Numbers, 5 1/4&quot;X8 1/2&quot;, 200/Messages"/>
    <n v="22.72"/>
    <n v="4"/>
    <n v="0"/>
    <n v="10.224"/>
  </r>
  <r>
    <x v="223"/>
    <s v="2020"/>
    <n v="2823"/>
    <x v="970"/>
    <s v="First Class"/>
    <s v="DC-12850"/>
    <x v="0"/>
    <s v="United States"/>
    <x v="48"/>
    <x v="3"/>
    <n v="76017"/>
    <x v="2"/>
    <s v="OFF-AR-10000122"/>
    <x v="1"/>
    <x v="4"/>
    <s v="Newell 314"/>
    <n v="8.9280000000000008"/>
    <n v="2"/>
    <n v="0.2"/>
    <n v="0.55800000000000005"/>
  </r>
  <r>
    <x v="223"/>
    <s v="2020"/>
    <n v="2824"/>
    <x v="970"/>
    <s v="First Class"/>
    <s v="DC-12850"/>
    <x v="0"/>
    <s v="United States"/>
    <x v="48"/>
    <x v="3"/>
    <n v="76017"/>
    <x v="2"/>
    <s v="OFF-ST-10000352"/>
    <x v="1"/>
    <x v="2"/>
    <s v="Acco Perma 2700 Stacking Storage Drawers"/>
    <n v="47.584000000000003"/>
    <n v="2"/>
    <n v="0.2"/>
    <n v="-2.9740000000000002"/>
  </r>
  <r>
    <x v="223"/>
    <s v="2020"/>
    <n v="3913"/>
    <x v="971"/>
    <s v="Standard Class"/>
    <s v="MM-18280"/>
    <x v="2"/>
    <s v="United States"/>
    <x v="25"/>
    <x v="17"/>
    <n v="10035"/>
    <x v="0"/>
    <s v="OFF-PA-10001639"/>
    <x v="1"/>
    <x v="9"/>
    <s v="Xerox 203"/>
    <n v="19.440000000000001"/>
    <n v="3"/>
    <n v="0"/>
    <n v="9.3312000000000008"/>
  </r>
  <r>
    <x v="223"/>
    <s v="2020"/>
    <n v="3914"/>
    <x v="971"/>
    <s v="Standard Class"/>
    <s v="MM-18280"/>
    <x v="2"/>
    <s v="United States"/>
    <x v="25"/>
    <x v="17"/>
    <n v="10035"/>
    <x v="0"/>
    <s v="FUR-FU-10002268"/>
    <x v="0"/>
    <x v="0"/>
    <s v="Ultra Door Push Plate"/>
    <n v="9.82"/>
    <n v="2"/>
    <n v="0"/>
    <n v="3.2406000000000001"/>
  </r>
  <r>
    <x v="223"/>
    <s v="2020"/>
    <n v="5324"/>
    <x v="972"/>
    <s v="Second Class"/>
    <s v="TM-21010"/>
    <x v="0"/>
    <s v="United States"/>
    <x v="257"/>
    <x v="43"/>
    <n v="68801"/>
    <x v="2"/>
    <s v="OFF-PA-10004082"/>
    <x v="1"/>
    <x v="9"/>
    <s v="Adams Telephone Message Book w/Frequently-Called Numbers Space, 400 Messages per Book"/>
    <n v="15.96"/>
    <n v="2"/>
    <n v="0"/>
    <n v="7.98"/>
  </r>
  <r>
    <x v="223"/>
    <s v="2020"/>
    <n v="5412"/>
    <x v="973"/>
    <s v="Standard Class"/>
    <s v="TS-21505"/>
    <x v="0"/>
    <s v="United States"/>
    <x v="258"/>
    <x v="35"/>
    <n v="88101"/>
    <x v="1"/>
    <s v="OFF-BI-10002012"/>
    <x v="1"/>
    <x v="1"/>
    <s v="Wilson Jones Easy Flow II Sheet Lifters"/>
    <n v="10.08"/>
    <n v="7"/>
    <n v="0.2"/>
    <n v="3.528"/>
  </r>
  <r>
    <x v="223"/>
    <s v="2020"/>
    <n v="5413"/>
    <x v="973"/>
    <s v="Standard Class"/>
    <s v="TS-21505"/>
    <x v="0"/>
    <s v="United States"/>
    <x v="258"/>
    <x v="35"/>
    <n v="88101"/>
    <x v="1"/>
    <s v="TEC-AC-10004992"/>
    <x v="2"/>
    <x v="8"/>
    <s v="Kingston Digital DataTraveler 64GB USB 2.0"/>
    <n v="101.34"/>
    <n v="3"/>
    <n v="0"/>
    <n v="8.1072000000000006"/>
  </r>
  <r>
    <x v="223"/>
    <s v="2020"/>
    <n v="6890"/>
    <x v="974"/>
    <s v="Standard Class"/>
    <s v="SS-20140"/>
    <x v="2"/>
    <s v="United States"/>
    <x v="35"/>
    <x v="22"/>
    <n v="31907"/>
    <x v="3"/>
    <s v="TEC-PH-10001552"/>
    <x v="2"/>
    <x v="14"/>
    <s v="I Need's 3d Hello Kitty Hybrid Silicone Case Cover for HTC One X 4g with 3d Hello Kitty Stylus Pen Green/pink"/>
    <n v="95.68"/>
    <n v="8"/>
    <n v="0"/>
    <n v="26.790400000000002"/>
  </r>
  <r>
    <x v="223"/>
    <s v="2020"/>
    <n v="6891"/>
    <x v="974"/>
    <s v="Standard Class"/>
    <s v="SS-20140"/>
    <x v="2"/>
    <s v="United States"/>
    <x v="35"/>
    <x v="22"/>
    <n v="31907"/>
    <x v="3"/>
    <s v="OFF-PA-10000673"/>
    <x v="1"/>
    <x v="9"/>
    <s v="Post-it “Important Message” Note Pad, Neon Colors, 50 Sheets/Pad"/>
    <n v="50.96"/>
    <n v="7"/>
    <n v="0"/>
    <n v="24.460799999999999"/>
  </r>
  <r>
    <x v="223"/>
    <s v="2020"/>
    <n v="6892"/>
    <x v="974"/>
    <s v="Standard Class"/>
    <s v="SS-20140"/>
    <x v="2"/>
    <s v="United States"/>
    <x v="35"/>
    <x v="22"/>
    <n v="31907"/>
    <x v="3"/>
    <s v="OFF-AR-10000380"/>
    <x v="1"/>
    <x v="4"/>
    <s v="Hunt PowerHouse Electric Pencil Sharpener, Blue"/>
    <n v="113.94"/>
    <n v="3"/>
    <n v="0"/>
    <n v="34.182000000000002"/>
  </r>
  <r>
    <x v="223"/>
    <s v="2020"/>
    <n v="6893"/>
    <x v="974"/>
    <s v="Standard Class"/>
    <s v="SS-20140"/>
    <x v="2"/>
    <s v="United States"/>
    <x v="35"/>
    <x v="22"/>
    <n v="31907"/>
    <x v="3"/>
    <s v="OFF-PA-10003848"/>
    <x v="1"/>
    <x v="9"/>
    <s v="Xerox 1997"/>
    <n v="25.92"/>
    <n v="4"/>
    <n v="0"/>
    <n v="12.441599999999999"/>
  </r>
  <r>
    <x v="223"/>
    <s v="2020"/>
    <n v="6894"/>
    <x v="974"/>
    <s v="Standard Class"/>
    <s v="SS-20140"/>
    <x v="2"/>
    <s v="United States"/>
    <x v="35"/>
    <x v="22"/>
    <n v="31907"/>
    <x v="3"/>
    <s v="FUR-FU-10002963"/>
    <x v="0"/>
    <x v="0"/>
    <s v="Master Caster Door Stop, Gray"/>
    <n v="20.32"/>
    <n v="4"/>
    <n v="0"/>
    <n v="6.9088000000000003"/>
  </r>
  <r>
    <x v="223"/>
    <s v="2020"/>
    <n v="6895"/>
    <x v="974"/>
    <s v="Standard Class"/>
    <s v="SS-20140"/>
    <x v="2"/>
    <s v="United States"/>
    <x v="35"/>
    <x v="22"/>
    <n v="31907"/>
    <x v="3"/>
    <s v="TEC-PH-10002447"/>
    <x v="2"/>
    <x v="14"/>
    <s v="AT&amp;T CL83451 4-Handset Telephone"/>
    <n v="411.98"/>
    <n v="2"/>
    <n v="0"/>
    <n v="119.4742"/>
  </r>
  <r>
    <x v="223"/>
    <s v="2020"/>
    <n v="6896"/>
    <x v="974"/>
    <s v="Standard Class"/>
    <s v="SS-20140"/>
    <x v="2"/>
    <s v="United States"/>
    <x v="35"/>
    <x v="22"/>
    <n v="31907"/>
    <x v="3"/>
    <s v="OFF-SU-10004261"/>
    <x v="1"/>
    <x v="10"/>
    <s v="Fiskars 8&quot; Scissors, 2/Pack"/>
    <n v="34.479999999999997"/>
    <n v="2"/>
    <n v="0"/>
    <n v="9.9992000000000001"/>
  </r>
  <r>
    <x v="223"/>
    <s v="2020"/>
    <n v="6897"/>
    <x v="974"/>
    <s v="Standard Class"/>
    <s v="SS-20140"/>
    <x v="2"/>
    <s v="United States"/>
    <x v="35"/>
    <x v="22"/>
    <n v="31907"/>
    <x v="3"/>
    <s v="OFF-PA-10003228"/>
    <x v="1"/>
    <x v="9"/>
    <s v="Xerox 1917"/>
    <n v="244.55"/>
    <n v="5"/>
    <n v="0"/>
    <n v="114.9385"/>
  </r>
  <r>
    <x v="223"/>
    <s v="2020"/>
    <n v="7732"/>
    <x v="975"/>
    <s v="First Class"/>
    <s v="PA-19060"/>
    <x v="1"/>
    <s v="United States"/>
    <x v="15"/>
    <x v="3"/>
    <n v="75220"/>
    <x v="2"/>
    <s v="OFF-EN-10000927"/>
    <x v="1"/>
    <x v="12"/>
    <s v="Jet-Pak Recycled Peel 'N' Seal Padded Mailers"/>
    <n v="114.848"/>
    <n v="4"/>
    <n v="0.2"/>
    <n v="35.89"/>
  </r>
  <r>
    <x v="224"/>
    <s v="2020"/>
    <n v="44"/>
    <x v="976"/>
    <s v="Standard Class"/>
    <s v="ES-14080"/>
    <x v="2"/>
    <s v="United States"/>
    <x v="259"/>
    <x v="7"/>
    <n v="32935"/>
    <x v="3"/>
    <s v="OFF-ST-10003282"/>
    <x v="1"/>
    <x v="2"/>
    <s v="Advantus 10-Drawer Portable Organizer, Chrome Metal Frame, Smoke Drawers"/>
    <n v="95.616"/>
    <n v="2"/>
    <n v="0.2"/>
    <n v="9.5616000000000003"/>
  </r>
  <r>
    <x v="224"/>
    <s v="2020"/>
    <n v="6119"/>
    <x v="977"/>
    <s v="Standard Class"/>
    <s v="JR-16210"/>
    <x v="2"/>
    <s v="United States"/>
    <x v="16"/>
    <x v="39"/>
    <n v="97477"/>
    <x v="1"/>
    <s v="TEC-PH-10001425"/>
    <x v="2"/>
    <x v="14"/>
    <s v="Mophie Juice Pack Helium for iPhone"/>
    <n v="191.976"/>
    <n v="3"/>
    <n v="0.2"/>
    <n v="19.197600000000001"/>
  </r>
  <r>
    <x v="224"/>
    <s v="2020"/>
    <n v="6120"/>
    <x v="977"/>
    <s v="Standard Class"/>
    <s v="JR-16210"/>
    <x v="2"/>
    <s v="United States"/>
    <x v="16"/>
    <x v="39"/>
    <n v="97477"/>
    <x v="1"/>
    <s v="OFF-AR-10001915"/>
    <x v="1"/>
    <x v="4"/>
    <s v="Peel-Off China Markers"/>
    <n v="23.832000000000001"/>
    <n v="3"/>
    <n v="0.2"/>
    <n v="6.5537999999999998"/>
  </r>
  <r>
    <x v="224"/>
    <s v="2020"/>
    <n v="6121"/>
    <x v="977"/>
    <s v="Standard Class"/>
    <s v="JR-16210"/>
    <x v="2"/>
    <s v="United States"/>
    <x v="16"/>
    <x v="39"/>
    <n v="97477"/>
    <x v="1"/>
    <s v="FUR-FU-10004864"/>
    <x v="0"/>
    <x v="0"/>
    <s v="Howard Miller 14-1/2&quot; Diameter Chrome Round Wall Clock"/>
    <n v="409.21600000000001"/>
    <n v="8"/>
    <n v="0.2"/>
    <n v="61.382399999999997"/>
  </r>
  <r>
    <x v="224"/>
    <s v="2020"/>
    <n v="6122"/>
    <x v="977"/>
    <s v="Standard Class"/>
    <s v="JR-16210"/>
    <x v="2"/>
    <s v="United States"/>
    <x v="16"/>
    <x v="39"/>
    <n v="97477"/>
    <x v="1"/>
    <s v="FUR-BO-10001972"/>
    <x v="0"/>
    <x v="13"/>
    <s v="O'Sullivan 4-Shelf Bookcase in Odessa Pine"/>
    <n v="72.587999999999994"/>
    <n v="2"/>
    <n v="0.7"/>
    <n v="-128.2388"/>
  </r>
  <r>
    <x v="224"/>
    <s v="2020"/>
    <n v="6490"/>
    <x v="978"/>
    <s v="Standard Class"/>
    <s v="JM-15535"/>
    <x v="0"/>
    <s v="United States"/>
    <x v="25"/>
    <x v="17"/>
    <n v="10011"/>
    <x v="0"/>
    <s v="OFF-PA-10004782"/>
    <x v="1"/>
    <x v="9"/>
    <s v="Xerox 228"/>
    <n v="32.4"/>
    <n v="5"/>
    <n v="0"/>
    <n v="15.552"/>
  </r>
  <r>
    <x v="224"/>
    <s v="2020"/>
    <n v="6721"/>
    <x v="979"/>
    <s v="Standard Class"/>
    <s v="DP-13105"/>
    <x v="2"/>
    <s v="United States"/>
    <x v="1"/>
    <x v="1"/>
    <n v="90032"/>
    <x v="1"/>
    <s v="TEC-AC-10000057"/>
    <x v="2"/>
    <x v="8"/>
    <s v="Microsoft Natural Ergonomic Keyboard 4000"/>
    <n v="149.94999999999999"/>
    <n v="5"/>
    <n v="0"/>
    <n v="31.4895"/>
  </r>
  <r>
    <x v="224"/>
    <s v="2020"/>
    <n v="6722"/>
    <x v="979"/>
    <s v="Standard Class"/>
    <s v="DP-13105"/>
    <x v="2"/>
    <s v="United States"/>
    <x v="1"/>
    <x v="1"/>
    <n v="90032"/>
    <x v="1"/>
    <s v="OFF-AR-10000914"/>
    <x v="1"/>
    <x v="4"/>
    <s v="Boston 16765 Mini Stand Up Battery Pencil Sharpener"/>
    <n v="23.32"/>
    <n v="2"/>
    <n v="0"/>
    <n v="6.0632000000000001"/>
  </r>
  <r>
    <x v="224"/>
    <s v="2020"/>
    <n v="6723"/>
    <x v="979"/>
    <s v="Standard Class"/>
    <s v="DP-13105"/>
    <x v="2"/>
    <s v="United States"/>
    <x v="1"/>
    <x v="1"/>
    <n v="90032"/>
    <x v="1"/>
    <s v="OFF-AR-10004956"/>
    <x v="1"/>
    <x v="4"/>
    <s v="Newell 33"/>
    <n v="16.739999999999998"/>
    <n v="3"/>
    <n v="0"/>
    <n v="4.8545999999999996"/>
  </r>
  <r>
    <x v="224"/>
    <s v="2020"/>
    <n v="6770"/>
    <x v="980"/>
    <s v="Standard Class"/>
    <s v="JP-16135"/>
    <x v="1"/>
    <s v="United States"/>
    <x v="35"/>
    <x v="22"/>
    <n v="31907"/>
    <x v="3"/>
    <s v="OFF-AR-10002445"/>
    <x v="1"/>
    <x v="4"/>
    <s v="SANFORD Major Accent Highlighters"/>
    <n v="35.4"/>
    <n v="5"/>
    <n v="0"/>
    <n v="13.452"/>
  </r>
  <r>
    <x v="224"/>
    <s v="2020"/>
    <n v="6971"/>
    <x v="981"/>
    <s v="Standard Class"/>
    <s v="AB-10105"/>
    <x v="0"/>
    <s v="United States"/>
    <x v="137"/>
    <x v="21"/>
    <n v="85023"/>
    <x v="1"/>
    <s v="OFF-ST-10000321"/>
    <x v="1"/>
    <x v="2"/>
    <s v="Akro Stacking Bins"/>
    <n v="12.624000000000001"/>
    <n v="2"/>
    <n v="0.2"/>
    <n v="-2.5247999999999999"/>
  </r>
  <r>
    <x v="224"/>
    <s v="2020"/>
    <n v="6972"/>
    <x v="981"/>
    <s v="Standard Class"/>
    <s v="AB-10105"/>
    <x v="0"/>
    <s v="United States"/>
    <x v="137"/>
    <x v="21"/>
    <n v="85023"/>
    <x v="1"/>
    <s v="TEC-AC-10000109"/>
    <x v="2"/>
    <x v="8"/>
    <s v="Sony Micro Vault Click 16 GB USB 2.0 Flash Drive"/>
    <n v="89.584000000000003"/>
    <n v="2"/>
    <n v="0.2"/>
    <n v="4.4791999999999996"/>
  </r>
  <r>
    <x v="224"/>
    <s v="2020"/>
    <n v="6973"/>
    <x v="981"/>
    <s v="Standard Class"/>
    <s v="AB-10105"/>
    <x v="0"/>
    <s v="United States"/>
    <x v="137"/>
    <x v="21"/>
    <n v="85023"/>
    <x v="1"/>
    <s v="TEC-PH-10002415"/>
    <x v="2"/>
    <x v="14"/>
    <s v="Polycom VoiceStation 500 Conference phone"/>
    <n v="471.92"/>
    <n v="2"/>
    <n v="0.2"/>
    <n v="29.495000000000001"/>
  </r>
  <r>
    <x v="224"/>
    <s v="2020"/>
    <n v="6974"/>
    <x v="981"/>
    <s v="Standard Class"/>
    <s v="AB-10105"/>
    <x v="0"/>
    <s v="United States"/>
    <x v="137"/>
    <x v="21"/>
    <n v="85023"/>
    <x v="1"/>
    <s v="OFF-BI-10001460"/>
    <x v="1"/>
    <x v="1"/>
    <s v="Plastic Binding Combs"/>
    <n v="18.18"/>
    <n v="4"/>
    <n v="0.7"/>
    <n v="-13.938000000000001"/>
  </r>
  <r>
    <x v="224"/>
    <s v="2020"/>
    <n v="7791"/>
    <x v="982"/>
    <s v="Same Day"/>
    <s v="FG-14260"/>
    <x v="1"/>
    <s v="United States"/>
    <x v="13"/>
    <x v="9"/>
    <n v="19120"/>
    <x v="0"/>
    <s v="OFF-BI-10001132"/>
    <x v="1"/>
    <x v="1"/>
    <s v="Acco PRESSTEX Data Binder with Storage Hooks, Dark Blue, 9 1/2&quot; X 11&quot;"/>
    <n v="4.8419999999999996"/>
    <n v="3"/>
    <n v="0.7"/>
    <n v="-3.3894000000000002"/>
  </r>
  <r>
    <x v="225"/>
    <s v="2020"/>
    <n v="6091"/>
    <x v="983"/>
    <s v="Standard Class"/>
    <s v="SV-20365"/>
    <x v="0"/>
    <s v="United States"/>
    <x v="25"/>
    <x v="17"/>
    <n v="10035"/>
    <x v="0"/>
    <s v="FUR-CH-10003846"/>
    <x v="0"/>
    <x v="3"/>
    <s v="Hon Valutask Swivel Chairs"/>
    <n v="272.64600000000002"/>
    <n v="3"/>
    <n v="0.1"/>
    <n v="18.176400000000001"/>
  </r>
  <r>
    <x v="225"/>
    <s v="2020"/>
    <n v="6092"/>
    <x v="983"/>
    <s v="Standard Class"/>
    <s v="SV-20365"/>
    <x v="0"/>
    <s v="United States"/>
    <x v="25"/>
    <x v="17"/>
    <n v="10035"/>
    <x v="0"/>
    <s v="TEC-AC-10002647"/>
    <x v="2"/>
    <x v="8"/>
    <s v="Logitech Wireless Boombox Speaker - portable - wireless, wired"/>
    <n v="212.8"/>
    <n v="2"/>
    <n v="0"/>
    <n v="95.76"/>
  </r>
  <r>
    <x v="225"/>
    <s v="2020"/>
    <n v="6093"/>
    <x v="983"/>
    <s v="Standard Class"/>
    <s v="SV-20365"/>
    <x v="0"/>
    <s v="United States"/>
    <x v="25"/>
    <x v="17"/>
    <n v="10035"/>
    <x v="0"/>
    <s v="OFF-PA-10000807"/>
    <x v="1"/>
    <x v="9"/>
    <s v="TOPS &quot;Important Message&quot; Pads, Canary, 4-1/4 x 5-1/2, 50 Sheets per Pad"/>
    <n v="38.520000000000003"/>
    <n v="9"/>
    <n v="0"/>
    <n v="18.104399999999998"/>
  </r>
  <r>
    <x v="225"/>
    <s v="2020"/>
    <n v="6094"/>
    <x v="983"/>
    <s v="Standard Class"/>
    <s v="SV-20365"/>
    <x v="0"/>
    <s v="United States"/>
    <x v="25"/>
    <x v="17"/>
    <n v="10035"/>
    <x v="0"/>
    <s v="TEC-AC-10001465"/>
    <x v="2"/>
    <x v="8"/>
    <s v="SanDisk Cruzer 64 GB USB Flash Drive"/>
    <n v="72.64"/>
    <n v="2"/>
    <n v="0"/>
    <n v="21.792000000000002"/>
  </r>
  <r>
    <x v="225"/>
    <s v="2020"/>
    <n v="6095"/>
    <x v="983"/>
    <s v="Standard Class"/>
    <s v="SV-20365"/>
    <x v="0"/>
    <s v="United States"/>
    <x v="25"/>
    <x v="17"/>
    <n v="10035"/>
    <x v="0"/>
    <s v="OFF-ST-10000615"/>
    <x v="1"/>
    <x v="2"/>
    <s v="SimpliFile Personal File, Black Granite, 15w x 6-15/16d x 11-1/4h"/>
    <n v="45.4"/>
    <n v="4"/>
    <n v="0"/>
    <n v="12.712"/>
  </r>
  <r>
    <x v="225"/>
    <s v="2020"/>
    <n v="6096"/>
    <x v="983"/>
    <s v="Standard Class"/>
    <s v="SV-20365"/>
    <x v="0"/>
    <s v="United States"/>
    <x v="25"/>
    <x v="17"/>
    <n v="10035"/>
    <x v="0"/>
    <s v="OFF-PA-10002713"/>
    <x v="1"/>
    <x v="9"/>
    <s v="Adams Phone Message Book, 200 Message Capacity, 8 1/16” x 11”"/>
    <n v="13.76"/>
    <n v="2"/>
    <n v="0"/>
    <n v="6.3296000000000001"/>
  </r>
  <r>
    <x v="225"/>
    <s v="2020"/>
    <n v="6097"/>
    <x v="983"/>
    <s v="Standard Class"/>
    <s v="SV-20365"/>
    <x v="0"/>
    <s v="United States"/>
    <x v="25"/>
    <x v="17"/>
    <n v="10035"/>
    <x v="0"/>
    <s v="FUR-CH-10003061"/>
    <x v="0"/>
    <x v="3"/>
    <s v="Global Leather Task Chair, Black"/>
    <n v="80.991"/>
    <n v="1"/>
    <n v="0.1"/>
    <n v="8.0991"/>
  </r>
  <r>
    <x v="225"/>
    <s v="2020"/>
    <n v="6098"/>
    <x v="983"/>
    <s v="Standard Class"/>
    <s v="SV-20365"/>
    <x v="0"/>
    <s v="United States"/>
    <x v="25"/>
    <x v="17"/>
    <n v="10035"/>
    <x v="0"/>
    <s v="OFF-BI-10000343"/>
    <x v="1"/>
    <x v="1"/>
    <s v="Pressboard Covers with Storage Hooks, 9 1/2&quot; x 11&quot;, Light Blue"/>
    <n v="11.784000000000001"/>
    <n v="3"/>
    <n v="0.2"/>
    <n v="3.9771000000000001"/>
  </r>
  <r>
    <x v="225"/>
    <s v="2020"/>
    <n v="6099"/>
    <x v="983"/>
    <s v="Standard Class"/>
    <s v="SV-20365"/>
    <x v="0"/>
    <s v="United States"/>
    <x v="25"/>
    <x v="17"/>
    <n v="10035"/>
    <x v="0"/>
    <s v="OFF-FA-10000304"/>
    <x v="1"/>
    <x v="11"/>
    <s v="Advantus Push Pins"/>
    <n v="4.3600000000000003"/>
    <n v="2"/>
    <n v="0"/>
    <n v="1.7876000000000001"/>
  </r>
  <r>
    <x v="225"/>
    <s v="2020"/>
    <n v="6100"/>
    <x v="983"/>
    <s v="Standard Class"/>
    <s v="SV-20365"/>
    <x v="0"/>
    <s v="United States"/>
    <x v="25"/>
    <x v="17"/>
    <n v="10035"/>
    <x v="0"/>
    <s v="FUR-CH-10004086"/>
    <x v="0"/>
    <x v="3"/>
    <s v="Hon 4070 Series Pagoda Armless Upholstered Stacking Chairs"/>
    <n v="2888.127"/>
    <n v="11"/>
    <n v="0.1"/>
    <n v="609.71569999999997"/>
  </r>
  <r>
    <x v="225"/>
    <s v="2020"/>
    <n v="6101"/>
    <x v="983"/>
    <s v="Standard Class"/>
    <s v="SV-20365"/>
    <x v="0"/>
    <s v="United States"/>
    <x v="25"/>
    <x v="17"/>
    <n v="10035"/>
    <x v="0"/>
    <s v="TEC-PH-10002885"/>
    <x v="2"/>
    <x v="14"/>
    <s v="Apple iPhone 5"/>
    <n v="1299.6600000000001"/>
    <n v="2"/>
    <n v="0"/>
    <n v="350.90820000000002"/>
  </r>
  <r>
    <x v="225"/>
    <s v="2020"/>
    <n v="6102"/>
    <x v="983"/>
    <s v="Standard Class"/>
    <s v="SV-20365"/>
    <x v="0"/>
    <s v="United States"/>
    <x v="25"/>
    <x v="17"/>
    <n v="10035"/>
    <x v="0"/>
    <s v="FUR-CH-10001215"/>
    <x v="0"/>
    <x v="3"/>
    <s v="Global Troy Executive Leather Low-Back Tilter"/>
    <n v="2254.41"/>
    <n v="5"/>
    <n v="0.1"/>
    <n v="375.73500000000001"/>
  </r>
  <r>
    <x v="225"/>
    <s v="2020"/>
    <n v="6103"/>
    <x v="983"/>
    <s v="Standard Class"/>
    <s v="SV-20365"/>
    <x v="0"/>
    <s v="United States"/>
    <x v="25"/>
    <x v="17"/>
    <n v="10035"/>
    <x v="0"/>
    <s v="TEC-PH-10000215"/>
    <x v="2"/>
    <x v="14"/>
    <s v="Plantronics Cordless Phone Headset with In-line Volume - M214C"/>
    <n v="104.85"/>
    <n v="3"/>
    <n v="0"/>
    <n v="28.3095"/>
  </r>
  <r>
    <x v="225"/>
    <s v="2020"/>
    <n v="6104"/>
    <x v="983"/>
    <s v="Standard Class"/>
    <s v="SV-20365"/>
    <x v="0"/>
    <s v="United States"/>
    <x v="25"/>
    <x v="17"/>
    <n v="10035"/>
    <x v="0"/>
    <s v="TEC-AC-10001998"/>
    <x v="2"/>
    <x v="8"/>
    <s v="Logitech LS21 Speaker System - PC Multimedia - 2.1-CH - Wired"/>
    <n v="59.97"/>
    <n v="3"/>
    <n v="0"/>
    <n v="20.389800000000001"/>
  </r>
  <r>
    <x v="226"/>
    <s v="2020"/>
    <n v="796"/>
    <x v="984"/>
    <s v="Standard Class"/>
    <s v="RH-19495"/>
    <x v="0"/>
    <s v="United States"/>
    <x v="45"/>
    <x v="27"/>
    <n v="55901"/>
    <x v="2"/>
    <s v="OFF-BI-10000546"/>
    <x v="1"/>
    <x v="1"/>
    <s v="Avery Durable Binders"/>
    <n v="20.16"/>
    <n v="7"/>
    <n v="0"/>
    <n v="9.8783999999999992"/>
  </r>
  <r>
    <x v="226"/>
    <s v="2020"/>
    <n v="4263"/>
    <x v="985"/>
    <s v="Standard Class"/>
    <s v="KT-16480"/>
    <x v="0"/>
    <s v="United States"/>
    <x v="35"/>
    <x v="22"/>
    <n v="31907"/>
    <x v="3"/>
    <s v="OFF-AP-10001242"/>
    <x v="1"/>
    <x v="5"/>
    <s v="APC 7 Outlet Network SurgeArrest Surge Protector"/>
    <n v="80.48"/>
    <n v="1"/>
    <n v="0"/>
    <n v="24.143999999999998"/>
  </r>
  <r>
    <x v="226"/>
    <s v="2020"/>
    <n v="4757"/>
    <x v="986"/>
    <s v="Standard Class"/>
    <s v="EB-13870"/>
    <x v="0"/>
    <s v="United States"/>
    <x v="13"/>
    <x v="9"/>
    <n v="19143"/>
    <x v="0"/>
    <s v="OFF-BI-10004141"/>
    <x v="1"/>
    <x v="1"/>
    <s v="Insertable Tab Indexes For Data Binders"/>
    <n v="1.9079999999999999"/>
    <n v="2"/>
    <n v="0.7"/>
    <n v="-1.5264"/>
  </r>
  <r>
    <x v="226"/>
    <s v="2020"/>
    <n v="5401"/>
    <x v="987"/>
    <s v="First Class"/>
    <s v="ML-18265"/>
    <x v="0"/>
    <s v="United States"/>
    <x v="12"/>
    <x v="8"/>
    <n v="98103"/>
    <x v="1"/>
    <s v="TEC-AC-10000158"/>
    <x v="2"/>
    <x v="8"/>
    <s v="Sony 64GB Class 10 Micro SDHC R40 Memory Card"/>
    <n v="71.98"/>
    <n v="2"/>
    <n v="0"/>
    <n v="15.1158"/>
  </r>
  <r>
    <x v="226"/>
    <s v="2020"/>
    <n v="5402"/>
    <x v="987"/>
    <s v="First Class"/>
    <s v="ML-18265"/>
    <x v="0"/>
    <s v="United States"/>
    <x v="12"/>
    <x v="8"/>
    <n v="98103"/>
    <x v="1"/>
    <s v="TEC-AC-10000303"/>
    <x v="2"/>
    <x v="8"/>
    <s v="Logitech M510 Wireless Mouse"/>
    <n v="79.98"/>
    <n v="2"/>
    <n v="0"/>
    <n v="26.3934"/>
  </r>
  <r>
    <x v="226"/>
    <s v="2020"/>
    <n v="6004"/>
    <x v="988"/>
    <s v="Standard Class"/>
    <s v="DL-12865"/>
    <x v="0"/>
    <s v="United States"/>
    <x v="41"/>
    <x v="7"/>
    <n v="33142"/>
    <x v="3"/>
    <s v="OFF-BI-10002794"/>
    <x v="1"/>
    <x v="1"/>
    <s v="Avery Trapezoid Ring Binder, 3&quot; Capacity, Black, 1040 sheets"/>
    <n v="12.294"/>
    <n v="1"/>
    <n v="0.7"/>
    <n v="-8.6058000000000003"/>
  </r>
  <r>
    <x v="226"/>
    <s v="2020"/>
    <n v="7338"/>
    <x v="989"/>
    <s v="First Class"/>
    <s v="BM-11575"/>
    <x v="2"/>
    <s v="United States"/>
    <x v="1"/>
    <x v="1"/>
    <n v="90045"/>
    <x v="1"/>
    <s v="OFF-ST-10004950"/>
    <x v="1"/>
    <x v="2"/>
    <s v="Tenex Personal Filing Tote With Secure Closure Lid, Black/Frost"/>
    <n v="15.51"/>
    <n v="1"/>
    <n v="0"/>
    <n v="3.8774999999999999"/>
  </r>
  <r>
    <x v="226"/>
    <s v="2020"/>
    <n v="8524"/>
    <x v="990"/>
    <s v="Standard Class"/>
    <s v="DB-13615"/>
    <x v="0"/>
    <s v="United States"/>
    <x v="7"/>
    <x v="1"/>
    <n v="94109"/>
    <x v="1"/>
    <s v="OFF-PA-10004082"/>
    <x v="1"/>
    <x v="9"/>
    <s v="Adams Telephone Message Book w/Frequently-Called Numbers Space, 400 Messages per Book"/>
    <n v="55.86"/>
    <n v="7"/>
    <n v="0"/>
    <n v="27.93"/>
  </r>
  <r>
    <x v="227"/>
    <s v="2020"/>
    <n v="1784"/>
    <x v="991"/>
    <s v="Standard Class"/>
    <s v="JE-15610"/>
    <x v="2"/>
    <s v="United States"/>
    <x v="70"/>
    <x v="2"/>
    <n v="53209"/>
    <x v="2"/>
    <s v="OFF-PA-10004475"/>
    <x v="1"/>
    <x v="9"/>
    <s v="Xerox 1940"/>
    <n v="219.84"/>
    <n v="4"/>
    <n v="0"/>
    <n v="107.7216"/>
  </r>
  <r>
    <x v="227"/>
    <s v="2020"/>
    <n v="1785"/>
    <x v="991"/>
    <s v="Standard Class"/>
    <s v="JE-15610"/>
    <x v="2"/>
    <s v="United States"/>
    <x v="70"/>
    <x v="2"/>
    <n v="53209"/>
    <x v="2"/>
    <s v="TEC-AC-10004510"/>
    <x v="2"/>
    <x v="8"/>
    <s v="Logitech Desktop MK120 Mouse and keyboard Combo"/>
    <n v="98.16"/>
    <n v="6"/>
    <n v="0"/>
    <n v="9.8160000000000007"/>
  </r>
  <r>
    <x v="227"/>
    <s v="2020"/>
    <n v="1786"/>
    <x v="991"/>
    <s v="Standard Class"/>
    <s v="JE-15610"/>
    <x v="2"/>
    <s v="United States"/>
    <x v="70"/>
    <x v="2"/>
    <n v="53209"/>
    <x v="2"/>
    <s v="OFF-BI-10002976"/>
    <x v="1"/>
    <x v="1"/>
    <s v="ACCOHIDE Binder by Acco"/>
    <n v="33.04"/>
    <n v="8"/>
    <n v="0"/>
    <n v="15.5288"/>
  </r>
  <r>
    <x v="227"/>
    <s v="2020"/>
    <n v="1787"/>
    <x v="991"/>
    <s v="Standard Class"/>
    <s v="JE-15610"/>
    <x v="2"/>
    <s v="United States"/>
    <x v="70"/>
    <x v="2"/>
    <n v="53209"/>
    <x v="2"/>
    <s v="TEC-PH-10001615"/>
    <x v="2"/>
    <x v="14"/>
    <s v="AT&amp;T CL82213"/>
    <n v="86.97"/>
    <n v="3"/>
    <n v="0"/>
    <n v="25.221299999999999"/>
  </r>
  <r>
    <x v="227"/>
    <s v="2020"/>
    <n v="1803"/>
    <x v="992"/>
    <s v="Second Class"/>
    <s v="JA-15970"/>
    <x v="0"/>
    <s v="United States"/>
    <x v="13"/>
    <x v="9"/>
    <n v="19134"/>
    <x v="0"/>
    <s v="OFF-BI-10002498"/>
    <x v="1"/>
    <x v="1"/>
    <s v="Clear Mylar Reinforcing Strips"/>
    <n v="5.6070000000000002"/>
    <n v="1"/>
    <n v="0.7"/>
    <n v="-4.2987000000000002"/>
  </r>
  <r>
    <x v="227"/>
    <s v="2020"/>
    <n v="1804"/>
    <x v="992"/>
    <s v="Second Class"/>
    <s v="JA-15970"/>
    <x v="0"/>
    <s v="United States"/>
    <x v="13"/>
    <x v="9"/>
    <n v="19134"/>
    <x v="0"/>
    <s v="OFF-SU-10002881"/>
    <x v="1"/>
    <x v="10"/>
    <s v="Martin Yale Chadless Opener Electric Letter Opener"/>
    <n v="4663.7359999999999"/>
    <n v="7"/>
    <n v="0.2"/>
    <n v="-1049.3406"/>
  </r>
  <r>
    <x v="227"/>
    <s v="2020"/>
    <n v="1805"/>
    <x v="992"/>
    <s v="Second Class"/>
    <s v="JA-15970"/>
    <x v="0"/>
    <s v="United States"/>
    <x v="13"/>
    <x v="9"/>
    <n v="19134"/>
    <x v="0"/>
    <s v="TEC-AC-10002926"/>
    <x v="2"/>
    <x v="8"/>
    <s v="Logitech Wireless Marathon Mouse M705"/>
    <n v="79.983999999999995"/>
    <n v="2"/>
    <n v="0.2"/>
    <n v="22.9954"/>
  </r>
  <r>
    <x v="227"/>
    <s v="2020"/>
    <n v="2123"/>
    <x v="993"/>
    <s v="Second Class"/>
    <s v="EH-14005"/>
    <x v="1"/>
    <s v="United States"/>
    <x v="260"/>
    <x v="6"/>
    <n v="48911"/>
    <x v="2"/>
    <s v="FUR-BO-10001972"/>
    <x v="0"/>
    <x v="13"/>
    <s v="O'Sullivan 4-Shelf Bookcase in Odessa Pine"/>
    <n v="241.96"/>
    <n v="2"/>
    <n v="0"/>
    <n v="41.133200000000002"/>
  </r>
  <r>
    <x v="227"/>
    <s v="2020"/>
    <n v="2124"/>
    <x v="993"/>
    <s v="Second Class"/>
    <s v="EH-14005"/>
    <x v="1"/>
    <s v="United States"/>
    <x v="260"/>
    <x v="6"/>
    <n v="48911"/>
    <x v="2"/>
    <s v="OFF-LA-10000134"/>
    <x v="1"/>
    <x v="15"/>
    <s v="Avery 511"/>
    <n v="27.72"/>
    <n v="9"/>
    <n v="0"/>
    <n v="13.3056"/>
  </r>
  <r>
    <x v="227"/>
    <s v="2020"/>
    <n v="3211"/>
    <x v="994"/>
    <s v="Standard Class"/>
    <s v="SH-19975"/>
    <x v="2"/>
    <s v="United States"/>
    <x v="171"/>
    <x v="3"/>
    <n v="77581"/>
    <x v="2"/>
    <s v="OFF-EN-10001415"/>
    <x v="1"/>
    <x v="12"/>
    <s v="Staple envelope"/>
    <n v="13.391999999999999"/>
    <n v="3"/>
    <n v="0.2"/>
    <n v="5.0220000000000002"/>
  </r>
  <r>
    <x v="227"/>
    <s v="2020"/>
    <n v="3212"/>
    <x v="994"/>
    <s v="Standard Class"/>
    <s v="SH-19975"/>
    <x v="2"/>
    <s v="United States"/>
    <x v="171"/>
    <x v="3"/>
    <n v="77581"/>
    <x v="2"/>
    <s v="OFF-BI-10000773"/>
    <x v="1"/>
    <x v="1"/>
    <s v="Insertable Tab Post Binder Dividers"/>
    <n v="11.228"/>
    <n v="7"/>
    <n v="0.8"/>
    <n v="-18.526199999999999"/>
  </r>
  <r>
    <x v="227"/>
    <s v="2020"/>
    <n v="3849"/>
    <x v="995"/>
    <s v="First Class"/>
    <s v="JE-15745"/>
    <x v="0"/>
    <s v="United States"/>
    <x v="112"/>
    <x v="34"/>
    <n v="72701"/>
    <x v="3"/>
    <s v="OFF-BI-10004318"/>
    <x v="1"/>
    <x v="1"/>
    <s v="Ibico EB-19 Dual Function Manual Binding System"/>
    <n v="691.96"/>
    <n v="4"/>
    <n v="0"/>
    <n v="318.30160000000001"/>
  </r>
  <r>
    <x v="227"/>
    <s v="2020"/>
    <n v="3850"/>
    <x v="995"/>
    <s v="First Class"/>
    <s v="JE-15745"/>
    <x v="0"/>
    <s v="United States"/>
    <x v="112"/>
    <x v="34"/>
    <n v="72701"/>
    <x v="3"/>
    <s v="TEC-AC-10004633"/>
    <x v="2"/>
    <x v="8"/>
    <s v="Verbatim 25 GB 6x Blu-ray Single Layer Recordable Disc, 3/Pack"/>
    <n v="34.950000000000003"/>
    <n v="5"/>
    <n v="0"/>
    <n v="15.378"/>
  </r>
  <r>
    <x v="227"/>
    <s v="2020"/>
    <n v="4428"/>
    <x v="996"/>
    <s v="Standard Class"/>
    <s v="DW-13195"/>
    <x v="2"/>
    <s v="United States"/>
    <x v="79"/>
    <x v="35"/>
    <n v="87105"/>
    <x v="1"/>
    <s v="OFF-PA-10002666"/>
    <x v="1"/>
    <x v="9"/>
    <s v="Southworth 25% Cotton Linen-Finish Paper &amp; Envelopes"/>
    <n v="27.18"/>
    <n v="3"/>
    <n v="0"/>
    <n v="12.231"/>
  </r>
  <r>
    <x v="227"/>
    <s v="2020"/>
    <n v="5065"/>
    <x v="997"/>
    <s v="First Class"/>
    <s v="CA-12265"/>
    <x v="0"/>
    <s v="United States"/>
    <x v="123"/>
    <x v="31"/>
    <n v="19805"/>
    <x v="0"/>
    <s v="TEC-PH-10004977"/>
    <x v="2"/>
    <x v="14"/>
    <s v="GE 30524EE4"/>
    <n v="391.98"/>
    <n v="2"/>
    <n v="0"/>
    <n v="113.6742"/>
  </r>
  <r>
    <x v="227"/>
    <s v="2020"/>
    <n v="5546"/>
    <x v="998"/>
    <s v="Standard Class"/>
    <s v="MG-17890"/>
    <x v="1"/>
    <s v="United States"/>
    <x v="114"/>
    <x v="42"/>
    <n v="3301"/>
    <x v="0"/>
    <s v="OFF-ST-10001590"/>
    <x v="1"/>
    <x v="2"/>
    <s v="Tenex Personal Project File with Scoop Front Design, Black"/>
    <n v="67.400000000000006"/>
    <n v="5"/>
    <n v="0"/>
    <n v="17.524000000000001"/>
  </r>
  <r>
    <x v="227"/>
    <s v="2020"/>
    <n v="5707"/>
    <x v="999"/>
    <s v="Second Class"/>
    <s v="SC-20440"/>
    <x v="2"/>
    <s v="United States"/>
    <x v="25"/>
    <x v="17"/>
    <n v="10009"/>
    <x v="0"/>
    <s v="OFF-BI-10004828"/>
    <x v="1"/>
    <x v="1"/>
    <s v="GBC Poly Designer Binding Covers"/>
    <n v="40.176000000000002"/>
    <n v="3"/>
    <n v="0.2"/>
    <n v="14.563800000000001"/>
  </r>
  <r>
    <x v="227"/>
    <s v="2020"/>
    <n v="7038"/>
    <x v="1000"/>
    <s v="Standard Class"/>
    <s v="PB-19105"/>
    <x v="0"/>
    <s v="United States"/>
    <x v="31"/>
    <x v="22"/>
    <n v="30080"/>
    <x v="3"/>
    <s v="OFF-PA-10004255"/>
    <x v="1"/>
    <x v="9"/>
    <s v="Xerox 219"/>
    <n v="12.96"/>
    <n v="2"/>
    <n v="0"/>
    <n v="6.2207999999999997"/>
  </r>
  <r>
    <x v="227"/>
    <s v="2020"/>
    <n v="7039"/>
    <x v="1000"/>
    <s v="Standard Class"/>
    <s v="PB-19105"/>
    <x v="0"/>
    <s v="United States"/>
    <x v="31"/>
    <x v="22"/>
    <n v="30080"/>
    <x v="3"/>
    <s v="OFF-AR-10003896"/>
    <x v="1"/>
    <x v="4"/>
    <s v="Stride Job 150 Highlighters, Chisel Tip, Assorted Colors"/>
    <n v="17.940000000000001"/>
    <n v="3"/>
    <n v="0"/>
    <n v="6.4584000000000001"/>
  </r>
  <r>
    <x v="227"/>
    <s v="2020"/>
    <n v="9055"/>
    <x v="1001"/>
    <s v="Standard Class"/>
    <s v="BK-11260"/>
    <x v="0"/>
    <s v="United States"/>
    <x v="140"/>
    <x v="1"/>
    <n v="92704"/>
    <x v="1"/>
    <s v="OFF-SU-10001218"/>
    <x v="1"/>
    <x v="10"/>
    <s v="Fiskars Softgrip Scissors"/>
    <n v="21.96"/>
    <n v="2"/>
    <n v="0"/>
    <n v="6.1487999999999996"/>
  </r>
  <r>
    <x v="227"/>
    <s v="2020"/>
    <n v="9408"/>
    <x v="1002"/>
    <s v="Second Class"/>
    <s v="LC-17140"/>
    <x v="0"/>
    <s v="United States"/>
    <x v="25"/>
    <x v="17"/>
    <n v="10035"/>
    <x v="0"/>
    <s v="TEC-AC-10002842"/>
    <x v="2"/>
    <x v="8"/>
    <s v="WD My Passport Ultra 2TB Portable External Hard Drive"/>
    <n v="1071"/>
    <n v="9"/>
    <n v="0"/>
    <n v="171.36"/>
  </r>
  <r>
    <x v="227"/>
    <s v="2020"/>
    <n v="9409"/>
    <x v="1002"/>
    <s v="Second Class"/>
    <s v="LC-17140"/>
    <x v="0"/>
    <s v="United States"/>
    <x v="25"/>
    <x v="17"/>
    <n v="10035"/>
    <x v="0"/>
    <s v="FUR-FU-10004864"/>
    <x v="0"/>
    <x v="0"/>
    <s v="Eldon 500 Class Desk Accessories"/>
    <n v="12.07"/>
    <n v="1"/>
    <n v="0"/>
    <n v="3.9830999999999999"/>
  </r>
  <r>
    <x v="228"/>
    <s v="2020"/>
    <n v="1078"/>
    <x v="1003"/>
    <s v="Second Class"/>
    <s v="DW-13540"/>
    <x v="0"/>
    <s v="United States"/>
    <x v="12"/>
    <x v="8"/>
    <n v="98105"/>
    <x v="1"/>
    <s v="OFF-AP-10002191"/>
    <x v="1"/>
    <x v="5"/>
    <s v="Belkin 8 Outlet SurgeMaster II Gold Surge Protector"/>
    <n v="119.96"/>
    <n v="2"/>
    <n v="0"/>
    <n v="33.588799999999999"/>
  </r>
  <r>
    <x v="228"/>
    <s v="2020"/>
    <n v="1079"/>
    <x v="1003"/>
    <s v="Second Class"/>
    <s v="DW-13540"/>
    <x v="0"/>
    <s v="United States"/>
    <x v="12"/>
    <x v="8"/>
    <n v="98105"/>
    <x v="1"/>
    <s v="OFF-ST-10001325"/>
    <x v="1"/>
    <x v="2"/>
    <s v="Sterilite Officeware Hinged File Box"/>
    <n v="31.44"/>
    <n v="3"/>
    <n v="0"/>
    <n v="8.4887999999999995"/>
  </r>
  <r>
    <x v="228"/>
    <s v="2020"/>
    <n v="1080"/>
    <x v="1003"/>
    <s v="Second Class"/>
    <s v="DW-13540"/>
    <x v="0"/>
    <s v="United States"/>
    <x v="12"/>
    <x v="8"/>
    <n v="98105"/>
    <x v="1"/>
    <s v="OFF-BI-10000404"/>
    <x v="1"/>
    <x v="1"/>
    <s v="Avery Printable Repositionable Plastic Tabs"/>
    <n v="6.88"/>
    <n v="1"/>
    <n v="0.2"/>
    <n v="2.3220000000000001"/>
  </r>
  <r>
    <x v="228"/>
    <s v="2020"/>
    <n v="1269"/>
    <x v="1004"/>
    <s v="Standard Class"/>
    <s v="BG-11695"/>
    <x v="2"/>
    <s v="United States"/>
    <x v="60"/>
    <x v="12"/>
    <n v="80027"/>
    <x v="1"/>
    <s v="FUR-FU-10000246"/>
    <x v="0"/>
    <x v="0"/>
    <s v="Aluminum Document Frame"/>
    <n v="29.327999999999999"/>
    <n v="3"/>
    <n v="0.2"/>
    <n v="3.6659999999999999"/>
  </r>
  <r>
    <x v="228"/>
    <s v="2020"/>
    <n v="1970"/>
    <x v="1005"/>
    <s v="Standard Class"/>
    <s v="BD-11320"/>
    <x v="0"/>
    <s v="United States"/>
    <x v="87"/>
    <x v="30"/>
    <n v="74133"/>
    <x v="2"/>
    <s v="TEC-AC-10004659"/>
    <x v="2"/>
    <x v="8"/>
    <s v="Imation Secure+ Hardware Encrypted USB 2.0 Flash Drive; 16GB"/>
    <n v="291.95999999999998"/>
    <n v="4"/>
    <n v="0"/>
    <n v="102.18600000000001"/>
  </r>
  <r>
    <x v="228"/>
    <s v="2020"/>
    <n v="2329"/>
    <x v="1006"/>
    <s v="First Class"/>
    <s v="KN-16705"/>
    <x v="1"/>
    <s v="United States"/>
    <x v="237"/>
    <x v="12"/>
    <n v="80525"/>
    <x v="1"/>
    <s v="OFF-EN-10004147"/>
    <x v="1"/>
    <x v="12"/>
    <s v="Wausau Papers Astrobrights Colored Envelopes"/>
    <n v="14.352"/>
    <n v="3"/>
    <n v="0.2"/>
    <n v="5.2026000000000003"/>
  </r>
  <r>
    <x v="228"/>
    <s v="2020"/>
    <n v="3176"/>
    <x v="1007"/>
    <s v="Standard Class"/>
    <s v="AP-10915"/>
    <x v="0"/>
    <s v="United States"/>
    <x v="237"/>
    <x v="12"/>
    <n v="80525"/>
    <x v="1"/>
    <s v="FUR-BO-10001811"/>
    <x v="0"/>
    <x v="13"/>
    <s v="Atlantic Metals Mobile 5-Shelf Bookcases, Custom Colors"/>
    <n v="180.58799999999999"/>
    <n v="2"/>
    <n v="0.7"/>
    <n v="-240.78399999999999"/>
  </r>
  <r>
    <x v="228"/>
    <s v="2020"/>
    <n v="3177"/>
    <x v="1007"/>
    <s v="Standard Class"/>
    <s v="AP-10915"/>
    <x v="0"/>
    <s v="United States"/>
    <x v="237"/>
    <x v="12"/>
    <n v="80525"/>
    <x v="1"/>
    <s v="TEC-AC-10003280"/>
    <x v="2"/>
    <x v="8"/>
    <s v="Belkin F8E887 USB Wired Ergonomic Keyboard"/>
    <n v="47.984000000000002"/>
    <n v="2"/>
    <n v="0.2"/>
    <n v="0.5998"/>
  </r>
  <r>
    <x v="228"/>
    <s v="2020"/>
    <n v="3372"/>
    <x v="1008"/>
    <s v="Standard Class"/>
    <s v="BS-11755"/>
    <x v="0"/>
    <s v="United States"/>
    <x v="7"/>
    <x v="1"/>
    <n v="94122"/>
    <x v="1"/>
    <s v="OFF-BI-10000822"/>
    <x v="1"/>
    <x v="1"/>
    <s v="Acco PRESSTEX Data Binder with Storage Hooks, Light Blue, 9 1/2&quot; X 11&quot;"/>
    <n v="25.824000000000002"/>
    <n v="6"/>
    <n v="0.2"/>
    <n v="9.0383999999999993"/>
  </r>
  <r>
    <x v="228"/>
    <s v="2020"/>
    <n v="3373"/>
    <x v="1008"/>
    <s v="Standard Class"/>
    <s v="BS-11755"/>
    <x v="0"/>
    <s v="United States"/>
    <x v="7"/>
    <x v="1"/>
    <n v="94122"/>
    <x v="1"/>
    <s v="OFF-AP-10001242"/>
    <x v="1"/>
    <x v="5"/>
    <s v="APC 7 Outlet Network SurgeArrest Surge Protector"/>
    <n v="160.96"/>
    <n v="2"/>
    <n v="0"/>
    <n v="48.287999999999997"/>
  </r>
  <r>
    <x v="228"/>
    <s v="2020"/>
    <n v="3798"/>
    <x v="1009"/>
    <s v="First Class"/>
    <s v="BE-11410"/>
    <x v="0"/>
    <s v="United States"/>
    <x v="41"/>
    <x v="7"/>
    <n v="33178"/>
    <x v="3"/>
    <s v="OFF-PA-10003395"/>
    <x v="1"/>
    <x v="9"/>
    <s v="Xerox 1941"/>
    <n v="251.64"/>
    <n v="3"/>
    <n v="0.2"/>
    <n v="88.073999999999998"/>
  </r>
  <r>
    <x v="228"/>
    <s v="2020"/>
    <n v="5415"/>
    <x v="1010"/>
    <s v="Standard Class"/>
    <s v="LC-16870"/>
    <x v="0"/>
    <s v="United States"/>
    <x v="27"/>
    <x v="19"/>
    <n v="60653"/>
    <x v="2"/>
    <s v="OFF-AP-10000390"/>
    <x v="1"/>
    <x v="5"/>
    <s v="Euro Pro Shark Stick Mini Vacuum"/>
    <n v="73.176000000000002"/>
    <n v="6"/>
    <n v="0.8"/>
    <n v="-197.5752"/>
  </r>
  <r>
    <x v="228"/>
    <s v="2020"/>
    <n v="5416"/>
    <x v="1010"/>
    <s v="Standard Class"/>
    <s v="LC-16870"/>
    <x v="0"/>
    <s v="United States"/>
    <x v="27"/>
    <x v="19"/>
    <n v="60653"/>
    <x v="2"/>
    <s v="OFF-PA-10004888"/>
    <x v="1"/>
    <x v="9"/>
    <s v="Xerox 217"/>
    <n v="20.736000000000001"/>
    <n v="4"/>
    <n v="0.2"/>
    <n v="7.2576000000000001"/>
  </r>
  <r>
    <x v="228"/>
    <s v="2020"/>
    <n v="5417"/>
    <x v="1010"/>
    <s v="Standard Class"/>
    <s v="LC-16870"/>
    <x v="0"/>
    <s v="United States"/>
    <x v="27"/>
    <x v="19"/>
    <n v="60653"/>
    <x v="2"/>
    <s v="TEC-PH-10004188"/>
    <x v="2"/>
    <x v="14"/>
    <s v="OtterBox Commuter Series Case - Samsung Galaxy S4"/>
    <n v="39.984000000000002"/>
    <n v="2"/>
    <n v="0.2"/>
    <n v="-8.9963999999999995"/>
  </r>
  <r>
    <x v="228"/>
    <s v="2020"/>
    <n v="9253"/>
    <x v="1011"/>
    <s v="Second Class"/>
    <s v="DO-13645"/>
    <x v="0"/>
    <s v="United States"/>
    <x v="261"/>
    <x v="34"/>
    <n v="71603"/>
    <x v="3"/>
    <s v="TEC-AC-10001114"/>
    <x v="2"/>
    <x v="8"/>
    <s v="Microsoft Wireless Mobile Mouse 4000"/>
    <n v="199.95"/>
    <n v="5"/>
    <n v="0"/>
    <n v="63.984000000000002"/>
  </r>
  <r>
    <x v="228"/>
    <s v="2020"/>
    <n v="9254"/>
    <x v="1011"/>
    <s v="Second Class"/>
    <s v="DO-13645"/>
    <x v="0"/>
    <s v="United States"/>
    <x v="261"/>
    <x v="34"/>
    <n v="71603"/>
    <x v="3"/>
    <s v="OFF-PA-10002005"/>
    <x v="1"/>
    <x v="9"/>
    <s v="Xerox 225"/>
    <n v="12.96"/>
    <n v="2"/>
    <n v="0"/>
    <n v="6.2207999999999997"/>
  </r>
  <r>
    <x v="228"/>
    <s v="2020"/>
    <n v="9324"/>
    <x v="1012"/>
    <s v="Standard Class"/>
    <s v="DB-13660"/>
    <x v="0"/>
    <s v="United States"/>
    <x v="1"/>
    <x v="1"/>
    <n v="90036"/>
    <x v="1"/>
    <s v="OFF-PA-10003641"/>
    <x v="1"/>
    <x v="9"/>
    <s v="Xerox 1909"/>
    <n v="211.04"/>
    <n v="8"/>
    <n v="0"/>
    <n v="97.078400000000002"/>
  </r>
  <r>
    <x v="228"/>
    <s v="2020"/>
    <n v="9325"/>
    <x v="1012"/>
    <s v="Standard Class"/>
    <s v="DB-13660"/>
    <x v="0"/>
    <s v="United States"/>
    <x v="1"/>
    <x v="1"/>
    <n v="90036"/>
    <x v="1"/>
    <s v="FUR-CH-10003973"/>
    <x v="0"/>
    <x v="3"/>
    <s v="GuestStacker Chair with Chrome Finish Legs"/>
    <n v="594.81600000000003"/>
    <n v="2"/>
    <n v="0.2"/>
    <n v="59.4816"/>
  </r>
  <r>
    <x v="228"/>
    <s v="2020"/>
    <n v="9326"/>
    <x v="1012"/>
    <s v="Standard Class"/>
    <s v="DB-13660"/>
    <x v="0"/>
    <s v="United States"/>
    <x v="1"/>
    <x v="1"/>
    <n v="90036"/>
    <x v="1"/>
    <s v="OFF-BI-10000977"/>
    <x v="1"/>
    <x v="1"/>
    <s v="Ibico Plastic Spiral Binding Combs"/>
    <n v="72.959999999999994"/>
    <n v="3"/>
    <n v="0.2"/>
    <n v="23.712"/>
  </r>
  <r>
    <x v="228"/>
    <s v="2020"/>
    <n v="9627"/>
    <x v="1013"/>
    <s v="First Class"/>
    <s v="MH-17785"/>
    <x v="2"/>
    <s v="United States"/>
    <x v="108"/>
    <x v="3"/>
    <n v="79424"/>
    <x v="2"/>
    <s v="OFF-PA-10001846"/>
    <x v="1"/>
    <x v="9"/>
    <s v="Xerox 1899"/>
    <n v="9.2479999999999993"/>
    <n v="2"/>
    <n v="0.2"/>
    <n v="3.3523999999999998"/>
  </r>
  <r>
    <x v="229"/>
    <s v="2020"/>
    <n v="634"/>
    <x v="1014"/>
    <s v="Second Class"/>
    <s v="BD-11605"/>
    <x v="0"/>
    <s v="United States"/>
    <x v="41"/>
    <x v="7"/>
    <n v="33180"/>
    <x v="3"/>
    <s v="TEC-AC-10002857"/>
    <x v="2"/>
    <x v="8"/>
    <s v="Verbatim 25 GB 6x Blu-ray Single Layer Recordable Disc, 1/Pack"/>
    <n v="17.88"/>
    <n v="3"/>
    <n v="0.2"/>
    <n v="2.4584999999999999"/>
  </r>
  <r>
    <x v="229"/>
    <s v="2020"/>
    <n v="635"/>
    <x v="1014"/>
    <s v="Second Class"/>
    <s v="BD-11605"/>
    <x v="0"/>
    <s v="United States"/>
    <x v="41"/>
    <x v="7"/>
    <n v="33180"/>
    <x v="3"/>
    <s v="OFF-LA-10003930"/>
    <x v="1"/>
    <x v="15"/>
    <s v="Dot Matrix Printer Tape Reel Labels, White, 5000/Box"/>
    <n v="235.94399999999999"/>
    <n v="3"/>
    <n v="0.2"/>
    <n v="85.529700000000005"/>
  </r>
  <r>
    <x v="229"/>
    <s v="2020"/>
    <n v="718"/>
    <x v="1015"/>
    <s v="Standard Class"/>
    <s v="KC-16540"/>
    <x v="0"/>
    <s v="United States"/>
    <x v="66"/>
    <x v="0"/>
    <n v="43055"/>
    <x v="0"/>
    <s v="FUR-FU-10002253"/>
    <x v="0"/>
    <x v="0"/>
    <s v="Howard Miller 13&quot; Diameter Pewter Finish Round Wall Clock"/>
    <n v="103.056"/>
    <n v="3"/>
    <n v="0.2"/>
    <n v="24.4758"/>
  </r>
  <r>
    <x v="229"/>
    <s v="2020"/>
    <n v="3494"/>
    <x v="1016"/>
    <s v="Standard Class"/>
    <s v="KB-16240"/>
    <x v="2"/>
    <s v="United States"/>
    <x v="262"/>
    <x v="27"/>
    <n v="56301"/>
    <x v="2"/>
    <s v="TEC-AC-10002305"/>
    <x v="2"/>
    <x v="8"/>
    <s v="KeyTronic E03601U1 - Keyboard - Beige"/>
    <n v="72"/>
    <n v="4"/>
    <n v="0"/>
    <n v="12.96"/>
  </r>
  <r>
    <x v="229"/>
    <s v="2020"/>
    <n v="3495"/>
    <x v="1016"/>
    <s v="Standard Class"/>
    <s v="KB-16240"/>
    <x v="2"/>
    <s v="United States"/>
    <x v="262"/>
    <x v="27"/>
    <n v="56301"/>
    <x v="2"/>
    <s v="TEC-AC-10000990"/>
    <x v="2"/>
    <x v="8"/>
    <s v="Imation Bio 2GB USB Flash Drive Imation Corp"/>
    <n v="655.9"/>
    <n v="5"/>
    <n v="0"/>
    <n v="275.47800000000001"/>
  </r>
  <r>
    <x v="229"/>
    <s v="2020"/>
    <n v="3496"/>
    <x v="1016"/>
    <s v="Standard Class"/>
    <s v="KB-16240"/>
    <x v="2"/>
    <s v="United States"/>
    <x v="262"/>
    <x v="27"/>
    <n v="56301"/>
    <x v="2"/>
    <s v="FUR-CH-10000665"/>
    <x v="0"/>
    <x v="3"/>
    <s v="Global Airflow Leather Mesh Back Chair, Black"/>
    <n v="603.91999999999996"/>
    <n v="4"/>
    <n v="0"/>
    <n v="181.17599999999999"/>
  </r>
  <r>
    <x v="229"/>
    <s v="2020"/>
    <n v="3588"/>
    <x v="1017"/>
    <s v="Standard Class"/>
    <s v="MH-18115"/>
    <x v="1"/>
    <s v="United States"/>
    <x v="83"/>
    <x v="0"/>
    <n v="43130"/>
    <x v="0"/>
    <s v="TEC-PH-10002885"/>
    <x v="2"/>
    <x v="14"/>
    <s v="Apple iPhone 5"/>
    <n v="1169.694"/>
    <n v="3"/>
    <n v="0.4"/>
    <n v="-253.43369999999999"/>
  </r>
  <r>
    <x v="229"/>
    <s v="2020"/>
    <n v="5184"/>
    <x v="1018"/>
    <s v="First Class"/>
    <s v="AG-10675"/>
    <x v="0"/>
    <s v="United States"/>
    <x v="35"/>
    <x v="22"/>
    <n v="31907"/>
    <x v="3"/>
    <s v="OFF-ST-10000885"/>
    <x v="1"/>
    <x v="2"/>
    <s v="Fellowes Desktop Hanging File Manager"/>
    <n v="40.29"/>
    <n v="3"/>
    <n v="0"/>
    <n v="10.0725"/>
  </r>
  <r>
    <x v="229"/>
    <s v="2020"/>
    <n v="5185"/>
    <x v="1018"/>
    <s v="First Class"/>
    <s v="AG-10675"/>
    <x v="0"/>
    <s v="United States"/>
    <x v="35"/>
    <x v="22"/>
    <n v="31907"/>
    <x v="3"/>
    <s v="OFF-BI-10002827"/>
    <x v="1"/>
    <x v="1"/>
    <s v="Avery Durable Poly Binders"/>
    <n v="38.71"/>
    <n v="7"/>
    <n v="0"/>
    <n v="17.8066"/>
  </r>
  <r>
    <x v="229"/>
    <s v="2020"/>
    <n v="5595"/>
    <x v="1019"/>
    <s v="Same Day"/>
    <s v="BP-11095"/>
    <x v="2"/>
    <s v="United States"/>
    <x v="116"/>
    <x v="15"/>
    <n v="1841"/>
    <x v="0"/>
    <s v="TEC-PH-10000984"/>
    <x v="2"/>
    <x v="14"/>
    <s v="Panasonic KX-TG9471B"/>
    <n v="391.98"/>
    <n v="2"/>
    <n v="0"/>
    <n v="109.7544"/>
  </r>
  <r>
    <x v="229"/>
    <s v="2020"/>
    <n v="5596"/>
    <x v="1019"/>
    <s v="Same Day"/>
    <s v="BP-11095"/>
    <x v="2"/>
    <s v="United States"/>
    <x v="116"/>
    <x v="15"/>
    <n v="1841"/>
    <x v="0"/>
    <s v="TEC-PH-10001944"/>
    <x v="2"/>
    <x v="14"/>
    <s v="Wi-Ex zBoost YX540 Cellular Phone Signal Booster"/>
    <n v="437.85"/>
    <n v="3"/>
    <n v="0"/>
    <n v="131.35499999999999"/>
  </r>
  <r>
    <x v="229"/>
    <s v="2020"/>
    <n v="6041"/>
    <x v="1020"/>
    <s v="Standard Class"/>
    <s v="FA-14230"/>
    <x v="2"/>
    <s v="United States"/>
    <x v="1"/>
    <x v="1"/>
    <n v="90008"/>
    <x v="1"/>
    <s v="TEC-PH-10001817"/>
    <x v="2"/>
    <x v="14"/>
    <s v="Wilson Electronics DB Pro Signal Booster"/>
    <n v="859.2"/>
    <n v="3"/>
    <n v="0.2"/>
    <n v="75.180000000000007"/>
  </r>
  <r>
    <x v="229"/>
    <s v="2020"/>
    <n v="6042"/>
    <x v="1020"/>
    <s v="Standard Class"/>
    <s v="FA-14230"/>
    <x v="2"/>
    <s v="United States"/>
    <x v="1"/>
    <x v="1"/>
    <n v="90008"/>
    <x v="1"/>
    <s v="TEC-MA-10001031"/>
    <x v="2"/>
    <x v="6"/>
    <s v="Socket Bluetooth Cordless Hand Scanner (CHS)"/>
    <n v="506.28"/>
    <n v="3"/>
    <n v="0.2"/>
    <n v="177.19800000000001"/>
  </r>
  <r>
    <x v="229"/>
    <s v="2020"/>
    <n v="7923"/>
    <x v="1021"/>
    <s v="Standard Class"/>
    <s v="PP-18955"/>
    <x v="1"/>
    <s v="United States"/>
    <x v="263"/>
    <x v="7"/>
    <n v="33021"/>
    <x v="3"/>
    <s v="TEC-PH-10000526"/>
    <x v="2"/>
    <x v="14"/>
    <s v="Vtech CS6719"/>
    <n v="383.96"/>
    <n v="5"/>
    <n v="0.2"/>
    <n v="38.396000000000001"/>
  </r>
  <r>
    <x v="229"/>
    <s v="2020"/>
    <n v="7924"/>
    <x v="1021"/>
    <s v="Standard Class"/>
    <s v="PP-18955"/>
    <x v="1"/>
    <s v="United States"/>
    <x v="263"/>
    <x v="7"/>
    <n v="33021"/>
    <x v="3"/>
    <s v="OFF-BI-10004002"/>
    <x v="1"/>
    <x v="1"/>
    <s v="Wilson Jones International Size A4 Ring Binders"/>
    <n v="15.57"/>
    <n v="3"/>
    <n v="0.7"/>
    <n v="-11.417999999999999"/>
  </r>
  <r>
    <x v="229"/>
    <s v="2020"/>
    <n v="8485"/>
    <x v="1022"/>
    <s v="Same Day"/>
    <s v="PB-19150"/>
    <x v="0"/>
    <s v="United States"/>
    <x v="12"/>
    <x v="8"/>
    <n v="98115"/>
    <x v="1"/>
    <s v="FUR-FU-10002759"/>
    <x v="0"/>
    <x v="0"/>
    <s v="12-1/2 Diameter Round Wall Clock"/>
    <n v="199.8"/>
    <n v="10"/>
    <n v="0"/>
    <n v="71.927999999999997"/>
  </r>
  <r>
    <x v="229"/>
    <s v="2020"/>
    <n v="8834"/>
    <x v="1023"/>
    <s v="Standard Class"/>
    <s v="KF-16285"/>
    <x v="1"/>
    <s v="United States"/>
    <x v="144"/>
    <x v="22"/>
    <n v="30328"/>
    <x v="3"/>
    <s v="OFF-ST-10004950"/>
    <x v="1"/>
    <x v="2"/>
    <s v="Tenex Personal Filing Tote With Secure Closure Lid, Black/Frost"/>
    <n v="15.51"/>
    <n v="1"/>
    <n v="0"/>
    <n v="3.8774999999999999"/>
  </r>
  <r>
    <x v="229"/>
    <s v="2020"/>
    <n v="8835"/>
    <x v="1023"/>
    <s v="Standard Class"/>
    <s v="KF-16285"/>
    <x v="1"/>
    <s v="United States"/>
    <x v="144"/>
    <x v="22"/>
    <n v="30328"/>
    <x v="3"/>
    <s v="TEC-PH-10003171"/>
    <x v="2"/>
    <x v="14"/>
    <s v="Plantronics Encore H101 Dual Earpieces Headset"/>
    <n v="89.9"/>
    <n v="2"/>
    <n v="0"/>
    <n v="25.172000000000001"/>
  </r>
  <r>
    <x v="229"/>
    <s v="2020"/>
    <n v="8836"/>
    <x v="1023"/>
    <s v="Standard Class"/>
    <s v="KF-16285"/>
    <x v="1"/>
    <s v="United States"/>
    <x v="144"/>
    <x v="22"/>
    <n v="30328"/>
    <x v="3"/>
    <s v="OFF-AR-10000614"/>
    <x v="1"/>
    <x v="4"/>
    <s v="Barrel Sharpener"/>
    <n v="14.28"/>
    <n v="4"/>
    <n v="0"/>
    <n v="3.7128000000000001"/>
  </r>
  <r>
    <x v="229"/>
    <s v="2020"/>
    <n v="8837"/>
    <x v="1023"/>
    <s v="Standard Class"/>
    <s v="KF-16285"/>
    <x v="1"/>
    <s v="United States"/>
    <x v="144"/>
    <x v="22"/>
    <n v="30328"/>
    <x v="3"/>
    <s v="OFF-AR-10000034"/>
    <x v="1"/>
    <x v="4"/>
    <s v="BIC Brite Liner Grip Highlighters, Assorted, 5/Pack"/>
    <n v="12.72"/>
    <n v="3"/>
    <n v="0"/>
    <n v="4.9607999999999999"/>
  </r>
  <r>
    <x v="229"/>
    <s v="2020"/>
    <n v="8838"/>
    <x v="1023"/>
    <s v="Standard Class"/>
    <s v="KF-16285"/>
    <x v="1"/>
    <s v="United States"/>
    <x v="144"/>
    <x v="22"/>
    <n v="30328"/>
    <x v="3"/>
    <s v="OFF-LA-10003766"/>
    <x v="1"/>
    <x v="15"/>
    <s v="Self-Adhesive Removable Labels"/>
    <n v="15.75"/>
    <n v="5"/>
    <n v="0"/>
    <n v="7.56"/>
  </r>
  <r>
    <x v="229"/>
    <s v="2020"/>
    <n v="9353"/>
    <x v="1024"/>
    <s v="First Class"/>
    <s v="RO-19780"/>
    <x v="0"/>
    <s v="United States"/>
    <x v="27"/>
    <x v="19"/>
    <n v="60623"/>
    <x v="2"/>
    <s v="FUR-CH-10003973"/>
    <x v="0"/>
    <x v="3"/>
    <s v="GuestStacker Chair with Chrome Finish Legs"/>
    <n v="520.46400000000006"/>
    <n v="2"/>
    <n v="0.3"/>
    <n v="-14.8704"/>
  </r>
  <r>
    <x v="229"/>
    <s v="2020"/>
    <n v="9354"/>
    <x v="1024"/>
    <s v="First Class"/>
    <s v="RO-19780"/>
    <x v="0"/>
    <s v="United States"/>
    <x v="27"/>
    <x v="19"/>
    <n v="60623"/>
    <x v="2"/>
    <s v="OFF-PA-10002109"/>
    <x v="1"/>
    <x v="9"/>
    <s v="Wirebound Voice Message Log Book"/>
    <n v="11.423999999999999"/>
    <n v="3"/>
    <n v="0.2"/>
    <n v="3.7128000000000001"/>
  </r>
  <r>
    <x v="229"/>
    <s v="2020"/>
    <n v="9694"/>
    <x v="1025"/>
    <s v="Second Class"/>
    <s v="NK-18490"/>
    <x v="1"/>
    <s v="United States"/>
    <x v="7"/>
    <x v="1"/>
    <n v="94110"/>
    <x v="1"/>
    <s v="OFF-PA-10000551"/>
    <x v="1"/>
    <x v="9"/>
    <s v="Array Memo Cubes"/>
    <n v="31.08"/>
    <n v="6"/>
    <n v="0"/>
    <n v="15.229200000000001"/>
  </r>
  <r>
    <x v="229"/>
    <s v="2020"/>
    <n v="9695"/>
    <x v="1025"/>
    <s v="Second Class"/>
    <s v="NK-18490"/>
    <x v="1"/>
    <s v="United States"/>
    <x v="7"/>
    <x v="1"/>
    <n v="94110"/>
    <x v="1"/>
    <s v="OFF-SU-10001574"/>
    <x v="1"/>
    <x v="10"/>
    <s v="Acme Value Line Scissors"/>
    <n v="7.3"/>
    <n v="2"/>
    <n v="0"/>
    <n v="2.19"/>
  </r>
  <r>
    <x v="230"/>
    <s v="2020"/>
    <n v="362"/>
    <x v="1026"/>
    <s v="Standard Class"/>
    <s v="KW-16435"/>
    <x v="0"/>
    <s v="United States"/>
    <x v="25"/>
    <x v="17"/>
    <n v="10009"/>
    <x v="0"/>
    <s v="OFF-LA-10001158"/>
    <x v="1"/>
    <x v="15"/>
    <s v="Avery Address/Shipping Labels for Typewriters, 4&quot; x 2&quot;"/>
    <n v="20.7"/>
    <n v="2"/>
    <n v="0"/>
    <n v="9.9359999999999999"/>
  </r>
  <r>
    <x v="230"/>
    <s v="2020"/>
    <n v="363"/>
    <x v="1026"/>
    <s v="Standard Class"/>
    <s v="KW-16435"/>
    <x v="0"/>
    <s v="United States"/>
    <x v="25"/>
    <x v="17"/>
    <n v="10009"/>
    <x v="0"/>
    <s v="FUR-CH-10000785"/>
    <x v="0"/>
    <x v="3"/>
    <s v="Global Ergonomic Managers Chair"/>
    <n v="488.64600000000002"/>
    <n v="3"/>
    <n v="0.1"/>
    <n v="86.870400000000004"/>
  </r>
  <r>
    <x v="230"/>
    <s v="2020"/>
    <n v="364"/>
    <x v="1026"/>
    <s v="Standard Class"/>
    <s v="KW-16435"/>
    <x v="0"/>
    <s v="United States"/>
    <x v="25"/>
    <x v="17"/>
    <n v="10009"/>
    <x v="0"/>
    <s v="OFF-AR-10003732"/>
    <x v="1"/>
    <x v="4"/>
    <s v="Newell 333"/>
    <n v="5.56"/>
    <n v="2"/>
    <n v="0"/>
    <n v="1.4456"/>
  </r>
  <r>
    <x v="230"/>
    <s v="2020"/>
    <n v="365"/>
    <x v="1026"/>
    <s v="Standard Class"/>
    <s v="KW-16435"/>
    <x v="0"/>
    <s v="United States"/>
    <x v="25"/>
    <x v="17"/>
    <n v="10009"/>
    <x v="0"/>
    <s v="FUR-FU-10000023"/>
    <x v="0"/>
    <x v="0"/>
    <s v="Eldon Wave Desk Accessories"/>
    <n v="47.12"/>
    <n v="8"/>
    <n v="0"/>
    <n v="20.732800000000001"/>
  </r>
  <r>
    <x v="230"/>
    <s v="2020"/>
    <n v="2035"/>
    <x v="1027"/>
    <s v="Standard Class"/>
    <s v="CT-11995"/>
    <x v="0"/>
    <s v="United States"/>
    <x v="45"/>
    <x v="27"/>
    <n v="55901"/>
    <x v="2"/>
    <s v="OFF-BI-10002976"/>
    <x v="1"/>
    <x v="1"/>
    <s v="ACCOHIDE Binder by Acco"/>
    <n v="8.26"/>
    <n v="2"/>
    <n v="0"/>
    <n v="3.8822000000000001"/>
  </r>
  <r>
    <x v="230"/>
    <s v="2020"/>
    <n v="2036"/>
    <x v="1027"/>
    <s v="Standard Class"/>
    <s v="CT-11995"/>
    <x v="0"/>
    <s v="United States"/>
    <x v="45"/>
    <x v="27"/>
    <n v="55901"/>
    <x v="2"/>
    <s v="FUR-CH-10003061"/>
    <x v="0"/>
    <x v="3"/>
    <s v="Global Leather Task Chair, Black"/>
    <n v="269.97000000000003"/>
    <n v="3"/>
    <n v="0"/>
    <n v="51.2943"/>
  </r>
  <r>
    <x v="230"/>
    <s v="2020"/>
    <n v="3143"/>
    <x v="1028"/>
    <s v="Second Class"/>
    <s v="RB-19360"/>
    <x v="0"/>
    <s v="United States"/>
    <x v="43"/>
    <x v="0"/>
    <n v="45231"/>
    <x v="0"/>
    <s v="TEC-AC-10003628"/>
    <x v="2"/>
    <x v="8"/>
    <s v="Logitech 910-002974 M325 Wireless Mouse for Web Scrolling"/>
    <n v="119.96"/>
    <n v="5"/>
    <n v="0.2"/>
    <n v="35.988"/>
  </r>
  <r>
    <x v="230"/>
    <s v="2020"/>
    <n v="3144"/>
    <x v="1028"/>
    <s v="Second Class"/>
    <s v="RB-19360"/>
    <x v="0"/>
    <s v="United States"/>
    <x v="43"/>
    <x v="0"/>
    <n v="45231"/>
    <x v="0"/>
    <s v="OFF-AR-10001547"/>
    <x v="1"/>
    <x v="4"/>
    <s v="Newell 311"/>
    <n v="10.608000000000001"/>
    <n v="6"/>
    <n v="0.2"/>
    <n v="0.92820000000000003"/>
  </r>
  <r>
    <x v="230"/>
    <s v="2020"/>
    <n v="5152"/>
    <x v="1029"/>
    <s v="First Class"/>
    <s v="LS-17200"/>
    <x v="2"/>
    <s v="United States"/>
    <x v="264"/>
    <x v="20"/>
    <n v="59601"/>
    <x v="1"/>
    <s v="OFF-ST-10002352"/>
    <x v="1"/>
    <x v="2"/>
    <s v="Iris Project Case"/>
    <n v="39.9"/>
    <n v="5"/>
    <n v="0"/>
    <n v="10.374000000000001"/>
  </r>
  <r>
    <x v="230"/>
    <s v="2020"/>
    <n v="5715"/>
    <x v="1030"/>
    <s v="Standard Class"/>
    <s v="AG-10900"/>
    <x v="0"/>
    <s v="United States"/>
    <x v="19"/>
    <x v="25"/>
    <n v="23223"/>
    <x v="3"/>
    <s v="OFF-ST-10001476"/>
    <x v="1"/>
    <x v="2"/>
    <s v="Steel Personal Filing/Posting Tote"/>
    <n v="177.55"/>
    <n v="5"/>
    <n v="0"/>
    <n v="47.938499999999998"/>
  </r>
  <r>
    <x v="230"/>
    <s v="2020"/>
    <n v="7086"/>
    <x v="1031"/>
    <s v="First Class"/>
    <s v="AH-10075"/>
    <x v="2"/>
    <s v="United States"/>
    <x v="73"/>
    <x v="9"/>
    <n v="19013"/>
    <x v="0"/>
    <s v="OFF-BI-10003476"/>
    <x v="1"/>
    <x v="1"/>
    <s v="Avery Metallic Poly Binders"/>
    <n v="8.5950000000000006"/>
    <n v="5"/>
    <n v="0.7"/>
    <n v="-6.3029999999999999"/>
  </r>
  <r>
    <x v="230"/>
    <s v="2020"/>
    <n v="7087"/>
    <x v="1031"/>
    <s v="First Class"/>
    <s v="AH-10075"/>
    <x v="2"/>
    <s v="United States"/>
    <x v="73"/>
    <x v="9"/>
    <n v="19013"/>
    <x v="0"/>
    <s v="OFF-SU-10000157"/>
    <x v="1"/>
    <x v="10"/>
    <s v="Compact Automatic Electric Letter Opener"/>
    <n v="190.89599999999999"/>
    <n v="2"/>
    <n v="0.2"/>
    <n v="-42.951599999999999"/>
  </r>
  <r>
    <x v="230"/>
    <s v="2020"/>
    <n v="7871"/>
    <x v="1032"/>
    <s v="Standard Class"/>
    <s v="CA-11965"/>
    <x v="2"/>
    <s v="United States"/>
    <x v="82"/>
    <x v="0"/>
    <n v="44107"/>
    <x v="0"/>
    <s v="OFF-EN-10004459"/>
    <x v="1"/>
    <x v="12"/>
    <s v="Security-Tint Envelopes"/>
    <n v="24.448"/>
    <n v="4"/>
    <n v="0.2"/>
    <n v="8.8623999999999992"/>
  </r>
  <r>
    <x v="231"/>
    <s v="2020"/>
    <n v="4564"/>
    <x v="1033"/>
    <s v="Standard Class"/>
    <s v="SJ-20125"/>
    <x v="1"/>
    <s v="United States"/>
    <x v="265"/>
    <x v="7"/>
    <n v="33023"/>
    <x v="3"/>
    <s v="FUR-CH-10003298"/>
    <x v="0"/>
    <x v="3"/>
    <s v="Office Star - Contemporary Task Swivel chair with Loop Arms, Charcoal"/>
    <n v="419.13600000000002"/>
    <n v="4"/>
    <n v="0.2"/>
    <n v="-57.6312"/>
  </r>
  <r>
    <x v="231"/>
    <s v="2020"/>
    <n v="7527"/>
    <x v="1034"/>
    <s v="Same Day"/>
    <s v="RA-19885"/>
    <x v="2"/>
    <s v="United States"/>
    <x v="7"/>
    <x v="1"/>
    <n v="94109"/>
    <x v="1"/>
    <s v="OFF-EN-10001028"/>
    <x v="1"/>
    <x v="12"/>
    <s v="Staple envelope"/>
    <n v="71.88"/>
    <n v="6"/>
    <n v="0"/>
    <n v="33.064799999999998"/>
  </r>
  <r>
    <x v="231"/>
    <s v="2020"/>
    <n v="7528"/>
    <x v="1034"/>
    <s v="Same Day"/>
    <s v="RA-19885"/>
    <x v="2"/>
    <s v="United States"/>
    <x v="7"/>
    <x v="1"/>
    <n v="94109"/>
    <x v="1"/>
    <s v="FUR-FU-10003829"/>
    <x v="0"/>
    <x v="0"/>
    <s v="Stackable Trays"/>
    <n v="9.24"/>
    <n v="3"/>
    <n v="0"/>
    <n v="2.9567999999999999"/>
  </r>
  <r>
    <x v="231"/>
    <s v="2020"/>
    <n v="7529"/>
    <x v="1034"/>
    <s v="Same Day"/>
    <s v="RA-19885"/>
    <x v="2"/>
    <s v="United States"/>
    <x v="7"/>
    <x v="1"/>
    <n v="94109"/>
    <x v="1"/>
    <s v="OFF-PA-10002245"/>
    <x v="1"/>
    <x v="9"/>
    <s v="Xerox 1895"/>
    <n v="35.880000000000003"/>
    <n v="6"/>
    <n v="0"/>
    <n v="16.146000000000001"/>
  </r>
  <r>
    <x v="231"/>
    <s v="2020"/>
    <n v="7530"/>
    <x v="1034"/>
    <s v="Same Day"/>
    <s v="RA-19885"/>
    <x v="2"/>
    <s v="United States"/>
    <x v="7"/>
    <x v="1"/>
    <n v="94109"/>
    <x v="1"/>
    <s v="OFF-BI-10002215"/>
    <x v="1"/>
    <x v="1"/>
    <s v="Wilson Jones Hanging View Binder, White, 1&quot;"/>
    <n v="17.04"/>
    <n v="3"/>
    <n v="0.2"/>
    <n v="5.5380000000000003"/>
  </r>
  <r>
    <x v="231"/>
    <s v="2020"/>
    <n v="7531"/>
    <x v="1034"/>
    <s v="Same Day"/>
    <s v="RA-19885"/>
    <x v="2"/>
    <s v="United States"/>
    <x v="7"/>
    <x v="1"/>
    <n v="94109"/>
    <x v="1"/>
    <s v="OFF-BI-10003925"/>
    <x v="1"/>
    <x v="1"/>
    <s v="Fellowes PB300 Plastic Comb Binding Machine"/>
    <n v="931.17600000000004"/>
    <n v="3"/>
    <n v="0.2"/>
    <n v="314.27190000000002"/>
  </r>
  <r>
    <x v="231"/>
    <s v="2020"/>
    <n v="7763"/>
    <x v="1035"/>
    <s v="First Class"/>
    <s v="SL-20155"/>
    <x v="1"/>
    <s v="United States"/>
    <x v="176"/>
    <x v="39"/>
    <n v="97301"/>
    <x v="1"/>
    <s v="OFF-AR-10003251"/>
    <x v="1"/>
    <x v="4"/>
    <s v="Prang Drawing Pencil Set"/>
    <n v="2.2240000000000002"/>
    <n v="1"/>
    <n v="0.2"/>
    <n v="0.55600000000000005"/>
  </r>
  <r>
    <x v="232"/>
    <s v="2020"/>
    <n v="1069"/>
    <x v="1036"/>
    <s v="Second Class"/>
    <s v="CM-12160"/>
    <x v="0"/>
    <s v="United States"/>
    <x v="266"/>
    <x v="3"/>
    <n v="78521"/>
    <x v="2"/>
    <s v="OFF-SU-10001935"/>
    <x v="1"/>
    <x v="10"/>
    <s v="Staple remover"/>
    <n v="1.744"/>
    <n v="1"/>
    <n v="0.2"/>
    <n v="-0.3488"/>
  </r>
  <r>
    <x v="232"/>
    <s v="2020"/>
    <n v="4460"/>
    <x v="1037"/>
    <s v="First Class"/>
    <s v="DS-13030"/>
    <x v="1"/>
    <s v="United States"/>
    <x v="17"/>
    <x v="12"/>
    <n v="80013"/>
    <x v="1"/>
    <s v="FUR-FU-10001979"/>
    <x v="0"/>
    <x v="0"/>
    <s v="Dana Halogen Swing-Arm Architect Lamp"/>
    <n v="32.776000000000003"/>
    <n v="1"/>
    <n v="0.2"/>
    <n v="3.2776000000000001"/>
  </r>
  <r>
    <x v="232"/>
    <s v="2020"/>
    <n v="4461"/>
    <x v="1037"/>
    <s v="First Class"/>
    <s v="DS-13030"/>
    <x v="1"/>
    <s v="United States"/>
    <x v="17"/>
    <x v="12"/>
    <n v="80013"/>
    <x v="1"/>
    <s v="OFF-ST-10001522"/>
    <x v="1"/>
    <x v="2"/>
    <s v="Gould Plastics 18-Pocket Panel Bin, 34w x 5-1/4d x 20-1/2h"/>
    <n v="147.184"/>
    <n v="2"/>
    <n v="0.2"/>
    <n v="-29.436800000000002"/>
  </r>
  <r>
    <x v="232"/>
    <s v="2020"/>
    <n v="4462"/>
    <x v="1037"/>
    <s v="First Class"/>
    <s v="DS-13030"/>
    <x v="1"/>
    <s v="United States"/>
    <x v="17"/>
    <x v="12"/>
    <n v="80013"/>
    <x v="1"/>
    <s v="TEC-AC-10003657"/>
    <x v="2"/>
    <x v="8"/>
    <s v="Lenovo 17-Key USB Numeric Keypad"/>
    <n v="54.384"/>
    <n v="2"/>
    <n v="0.2"/>
    <n v="1.3595999999999999"/>
  </r>
  <r>
    <x v="232"/>
    <s v="2020"/>
    <n v="4463"/>
    <x v="1037"/>
    <s v="First Class"/>
    <s v="DS-13030"/>
    <x v="1"/>
    <s v="United States"/>
    <x v="17"/>
    <x v="12"/>
    <n v="80013"/>
    <x v="1"/>
    <s v="OFF-BI-10001718"/>
    <x v="1"/>
    <x v="1"/>
    <s v="GBC DocuBind P50 Personal Binding Machine"/>
    <n v="76.775999999999996"/>
    <n v="4"/>
    <n v="0.7"/>
    <n v="-58.861600000000003"/>
  </r>
  <r>
    <x v="232"/>
    <s v="2020"/>
    <n v="4464"/>
    <x v="1037"/>
    <s v="First Class"/>
    <s v="DS-13030"/>
    <x v="1"/>
    <s v="United States"/>
    <x v="17"/>
    <x v="12"/>
    <n v="80013"/>
    <x v="1"/>
    <s v="OFF-PA-10003022"/>
    <x v="1"/>
    <x v="9"/>
    <s v="Xerox 1992"/>
    <n v="14.352"/>
    <n v="3"/>
    <n v="0.2"/>
    <n v="5.2026000000000003"/>
  </r>
  <r>
    <x v="232"/>
    <s v="2020"/>
    <n v="4465"/>
    <x v="1037"/>
    <s v="First Class"/>
    <s v="DS-13030"/>
    <x v="1"/>
    <s v="United States"/>
    <x v="17"/>
    <x v="12"/>
    <n v="80013"/>
    <x v="1"/>
    <s v="OFF-AP-10000891"/>
    <x v="1"/>
    <x v="5"/>
    <s v="Kensington 7 Outlet MasterPiece HOMEOFFICE Power Control Center"/>
    <n v="209.792"/>
    <n v="2"/>
    <n v="0.2"/>
    <n v="26.224"/>
  </r>
  <r>
    <x v="232"/>
    <s v="2020"/>
    <n v="5462"/>
    <x v="1038"/>
    <s v="Standard Class"/>
    <s v="BD-11725"/>
    <x v="0"/>
    <s v="United States"/>
    <x v="1"/>
    <x v="1"/>
    <n v="90032"/>
    <x v="1"/>
    <s v="FUR-FU-10001706"/>
    <x v="0"/>
    <x v="0"/>
    <s v="Longer-Life Soft White Bulbs"/>
    <n v="9.24"/>
    <n v="3"/>
    <n v="0"/>
    <n v="4.4352"/>
  </r>
  <r>
    <x v="232"/>
    <s v="2020"/>
    <n v="6321"/>
    <x v="1039"/>
    <s v="Standard Class"/>
    <s v="SP-20860"/>
    <x v="2"/>
    <s v="United States"/>
    <x v="4"/>
    <x v="7"/>
    <n v="32216"/>
    <x v="3"/>
    <s v="OFF-PA-10001800"/>
    <x v="1"/>
    <x v="9"/>
    <s v="Xerox 220"/>
    <n v="10.368"/>
    <n v="2"/>
    <n v="0.2"/>
    <n v="3.6288"/>
  </r>
  <r>
    <x v="232"/>
    <s v="2020"/>
    <n v="8054"/>
    <x v="1040"/>
    <s v="Standard Class"/>
    <s v="SF-20965"/>
    <x v="2"/>
    <s v="United States"/>
    <x v="13"/>
    <x v="9"/>
    <n v="19134"/>
    <x v="0"/>
    <s v="OFF-BI-10004094"/>
    <x v="1"/>
    <x v="1"/>
    <s v="GBC Standard Plastic Binding Systems Combs"/>
    <n v="2.6549999999999998"/>
    <n v="1"/>
    <n v="0.7"/>
    <n v="-1.8585"/>
  </r>
  <r>
    <x v="233"/>
    <s v="2020"/>
    <n v="985"/>
    <x v="1041"/>
    <s v="Standard Class"/>
    <s v="AS-10630"/>
    <x v="1"/>
    <s v="United States"/>
    <x v="107"/>
    <x v="3"/>
    <n v="77506"/>
    <x v="2"/>
    <s v="OFF-LA-10001569"/>
    <x v="1"/>
    <x v="15"/>
    <s v="Avery 499"/>
    <n v="7.968"/>
    <n v="2"/>
    <n v="0.2"/>
    <n v="2.5895999999999999"/>
  </r>
  <r>
    <x v="233"/>
    <s v="2020"/>
    <n v="986"/>
    <x v="1041"/>
    <s v="Standard Class"/>
    <s v="AS-10630"/>
    <x v="1"/>
    <s v="United States"/>
    <x v="107"/>
    <x v="3"/>
    <n v="77506"/>
    <x v="2"/>
    <s v="OFF-EN-10000461"/>
    <x v="1"/>
    <x v="12"/>
    <s v="#10- 4 1/8&quot; x 9 1/2&quot; Recycled Envelopes"/>
    <n v="27.968"/>
    <n v="4"/>
    <n v="0.2"/>
    <n v="9.4391999999999996"/>
  </r>
  <r>
    <x v="233"/>
    <s v="2020"/>
    <n v="987"/>
    <x v="1041"/>
    <s v="Standard Class"/>
    <s v="AS-10630"/>
    <x v="1"/>
    <s v="United States"/>
    <x v="107"/>
    <x v="3"/>
    <n v="77506"/>
    <x v="2"/>
    <s v="TEC-MA-10003066"/>
    <x v="2"/>
    <x v="6"/>
    <s v="Wasp CCD Handheld Bar Code Reader"/>
    <n v="336.51"/>
    <n v="3"/>
    <n v="0.4"/>
    <n v="44.868000000000002"/>
  </r>
  <r>
    <x v="233"/>
    <s v="2020"/>
    <n v="4472"/>
    <x v="1042"/>
    <s v="Same Day"/>
    <s v="MG-17680"/>
    <x v="1"/>
    <s v="United States"/>
    <x v="267"/>
    <x v="0"/>
    <n v="44060"/>
    <x v="0"/>
    <s v="FUR-CH-10003774"/>
    <x v="0"/>
    <x v="3"/>
    <s v="Global Wood Trimmed Manager's Task Chair, Khaki"/>
    <n v="63.686"/>
    <n v="1"/>
    <n v="0.3"/>
    <n v="-15.4666"/>
  </r>
  <r>
    <x v="233"/>
    <s v="2020"/>
    <n v="4473"/>
    <x v="1042"/>
    <s v="Same Day"/>
    <s v="MG-17680"/>
    <x v="1"/>
    <s v="United States"/>
    <x v="267"/>
    <x v="0"/>
    <n v="44060"/>
    <x v="0"/>
    <s v="TEC-AC-10004571"/>
    <x v="2"/>
    <x v="8"/>
    <s v="Logitech G700s Rechargeable Gaming Mouse"/>
    <n v="239.976"/>
    <n v="3"/>
    <n v="0.2"/>
    <n v="65.993399999999994"/>
  </r>
  <r>
    <x v="233"/>
    <s v="2020"/>
    <n v="4474"/>
    <x v="1042"/>
    <s v="Same Day"/>
    <s v="MG-17680"/>
    <x v="1"/>
    <s v="United States"/>
    <x v="267"/>
    <x v="0"/>
    <n v="44060"/>
    <x v="0"/>
    <s v="FUR-TA-10004442"/>
    <x v="0"/>
    <x v="7"/>
    <s v="Riverside Furniture Stanwyck Manor Table Series"/>
    <n v="344.22"/>
    <n v="2"/>
    <n v="0.4"/>
    <n v="-189.321"/>
  </r>
  <r>
    <x v="233"/>
    <s v="2020"/>
    <n v="4475"/>
    <x v="1042"/>
    <s v="Same Day"/>
    <s v="MG-17680"/>
    <x v="1"/>
    <s v="United States"/>
    <x v="267"/>
    <x v="0"/>
    <n v="44060"/>
    <x v="0"/>
    <s v="OFF-PA-10002787"/>
    <x v="1"/>
    <x v="9"/>
    <s v="Xerox 227"/>
    <n v="15.552"/>
    <n v="3"/>
    <n v="0.2"/>
    <n v="5.4432"/>
  </r>
  <r>
    <x v="233"/>
    <s v="2020"/>
    <n v="4476"/>
    <x v="1042"/>
    <s v="Same Day"/>
    <s v="MG-17680"/>
    <x v="1"/>
    <s v="United States"/>
    <x v="267"/>
    <x v="0"/>
    <n v="44060"/>
    <x v="0"/>
    <s v="FUR-FU-10004586"/>
    <x v="0"/>
    <x v="0"/>
    <s v="G.E. Longer-Life Indoor Recessed Floodlight Bulbs"/>
    <n v="21.248000000000001"/>
    <n v="4"/>
    <n v="0.2"/>
    <n v="7.4367999999999999"/>
  </r>
  <r>
    <x v="233"/>
    <s v="2020"/>
    <n v="4477"/>
    <x v="1042"/>
    <s v="Same Day"/>
    <s v="MG-17680"/>
    <x v="1"/>
    <s v="United States"/>
    <x v="267"/>
    <x v="0"/>
    <n v="44060"/>
    <x v="0"/>
    <s v="OFF-PA-10002606"/>
    <x v="1"/>
    <x v="9"/>
    <s v="Xerox 1928"/>
    <n v="8.4480000000000004"/>
    <n v="2"/>
    <n v="0.2"/>
    <n v="2.64"/>
  </r>
  <r>
    <x v="233"/>
    <s v="2020"/>
    <n v="4843"/>
    <x v="1043"/>
    <s v="Standard Class"/>
    <s v="JO-15280"/>
    <x v="0"/>
    <s v="United States"/>
    <x v="155"/>
    <x v="13"/>
    <n v="38109"/>
    <x v="3"/>
    <s v="OFF-ST-10001418"/>
    <x v="1"/>
    <x v="2"/>
    <s v="Carina Media Storage Towers in Natural &amp; Black"/>
    <n v="243.92"/>
    <n v="5"/>
    <n v="0.2"/>
    <n v="-54.881999999999998"/>
  </r>
  <r>
    <x v="233"/>
    <s v="2020"/>
    <n v="5139"/>
    <x v="1044"/>
    <s v="Standard Class"/>
    <s v="JA-15970"/>
    <x v="0"/>
    <s v="United States"/>
    <x v="146"/>
    <x v="17"/>
    <n v="10550"/>
    <x v="0"/>
    <s v="OFF-EN-10001539"/>
    <x v="1"/>
    <x v="12"/>
    <s v="Staple envelope"/>
    <n v="23.34"/>
    <n v="3"/>
    <n v="0"/>
    <n v="10.969799999999999"/>
  </r>
  <r>
    <x v="233"/>
    <s v="2020"/>
    <n v="5140"/>
    <x v="1044"/>
    <s v="Standard Class"/>
    <s v="JA-15970"/>
    <x v="0"/>
    <s v="United States"/>
    <x v="146"/>
    <x v="17"/>
    <n v="10550"/>
    <x v="0"/>
    <s v="OFF-PA-10004996"/>
    <x v="1"/>
    <x v="9"/>
    <s v="Speediset Carbonless Redi-Letter 7&quot; x 8 1/2&quot;"/>
    <n v="51.55"/>
    <n v="5"/>
    <n v="0"/>
    <n v="24.2285"/>
  </r>
  <r>
    <x v="233"/>
    <s v="2020"/>
    <n v="5791"/>
    <x v="1045"/>
    <s v="First Class"/>
    <s v="PG-18820"/>
    <x v="0"/>
    <s v="United States"/>
    <x v="236"/>
    <x v="1"/>
    <n v="93309"/>
    <x v="1"/>
    <s v="OFF-FA-10002280"/>
    <x v="1"/>
    <x v="11"/>
    <s v="Advantus Plastic Paper Clips"/>
    <n v="35"/>
    <n v="7"/>
    <n v="0"/>
    <n v="16.8"/>
  </r>
  <r>
    <x v="233"/>
    <s v="2020"/>
    <n v="5792"/>
    <x v="1045"/>
    <s v="First Class"/>
    <s v="PG-18820"/>
    <x v="0"/>
    <s v="United States"/>
    <x v="236"/>
    <x v="1"/>
    <n v="93309"/>
    <x v="1"/>
    <s v="FUR-CH-10002961"/>
    <x v="0"/>
    <x v="3"/>
    <s v="Leather Task Chair, Black"/>
    <n v="72.784000000000006"/>
    <n v="1"/>
    <n v="0.2"/>
    <n v="0"/>
  </r>
  <r>
    <x v="233"/>
    <s v="2020"/>
    <n v="5793"/>
    <x v="1045"/>
    <s v="First Class"/>
    <s v="PG-18820"/>
    <x v="0"/>
    <s v="United States"/>
    <x v="236"/>
    <x v="1"/>
    <n v="93309"/>
    <x v="1"/>
    <s v="OFF-AP-10002578"/>
    <x v="1"/>
    <x v="5"/>
    <s v="Fellowes Premier Superior Surge Suppressor, 10-Outlet, With Phone and Remote"/>
    <n v="97.84"/>
    <n v="2"/>
    <n v="0"/>
    <n v="25.438400000000001"/>
  </r>
  <r>
    <x v="233"/>
    <s v="2020"/>
    <n v="5794"/>
    <x v="1045"/>
    <s v="First Class"/>
    <s v="PG-18820"/>
    <x v="0"/>
    <s v="United States"/>
    <x v="236"/>
    <x v="1"/>
    <n v="93309"/>
    <x v="1"/>
    <s v="FUR-FU-10004848"/>
    <x v="0"/>
    <x v="0"/>
    <s v="Howard Miller 13-3/4&quot; Diameter Brushed Chrome Round Wall Clock"/>
    <n v="51.75"/>
    <n v="1"/>
    <n v="0"/>
    <n v="15.525"/>
  </r>
  <r>
    <x v="233"/>
    <s v="2020"/>
    <n v="5795"/>
    <x v="1045"/>
    <s v="First Class"/>
    <s v="PG-18820"/>
    <x v="0"/>
    <s v="United States"/>
    <x v="236"/>
    <x v="1"/>
    <n v="93309"/>
    <x v="1"/>
    <s v="OFF-BI-10003364"/>
    <x v="1"/>
    <x v="1"/>
    <s v="Binding Machine Supplies"/>
    <n v="46.671999999999997"/>
    <n v="2"/>
    <n v="0.2"/>
    <n v="16.3352"/>
  </r>
  <r>
    <x v="233"/>
    <s v="2020"/>
    <n v="6209"/>
    <x v="1046"/>
    <s v="Standard Class"/>
    <s v="ME-18010"/>
    <x v="2"/>
    <s v="United States"/>
    <x v="39"/>
    <x v="0"/>
    <n v="43302"/>
    <x v="0"/>
    <s v="OFF-ST-10000563"/>
    <x v="1"/>
    <x v="2"/>
    <s v="Fellowes Bankers Box Stor/Drawer Steel Plus"/>
    <n v="51.167999999999999"/>
    <n v="2"/>
    <n v="0.2"/>
    <n v="-6.3959999999999999"/>
  </r>
  <r>
    <x v="233"/>
    <s v="2020"/>
    <n v="7663"/>
    <x v="1047"/>
    <s v="First Class"/>
    <s v="SC-20575"/>
    <x v="0"/>
    <s v="United States"/>
    <x v="1"/>
    <x v="1"/>
    <n v="90036"/>
    <x v="1"/>
    <s v="OFF-AR-10002067"/>
    <x v="1"/>
    <x v="4"/>
    <s v="Newell 334"/>
    <n v="99.2"/>
    <n v="5"/>
    <n v="0"/>
    <n v="25.792000000000002"/>
  </r>
  <r>
    <x v="233"/>
    <s v="2020"/>
    <n v="8591"/>
    <x v="1048"/>
    <s v="First Class"/>
    <s v="FH-14365"/>
    <x v="2"/>
    <s v="United States"/>
    <x v="268"/>
    <x v="17"/>
    <n v="11550"/>
    <x v="0"/>
    <s v="OFF-EN-10004846"/>
    <x v="1"/>
    <x v="12"/>
    <s v="Letter or Legal Size Expandable Poly String Tie Envelopes"/>
    <n v="7.98"/>
    <n v="3"/>
    <n v="0"/>
    <n v="3.9102000000000001"/>
  </r>
  <r>
    <x v="233"/>
    <s v="2020"/>
    <n v="9802"/>
    <x v="1049"/>
    <s v="Standard Class"/>
    <s v="JK-15730"/>
    <x v="0"/>
    <s v="United States"/>
    <x v="269"/>
    <x v="1"/>
    <n v="95240"/>
    <x v="1"/>
    <s v="OFF-SU-10000898"/>
    <x v="1"/>
    <x v="10"/>
    <s v="Acme Hot Forged Carbon Steel Scissors with Nickel-Plated Handles, 3 7/8&quot; Cut, 8&quot;L"/>
    <n v="97.3"/>
    <n v="7"/>
    <n v="0"/>
    <n v="28.216999999999999"/>
  </r>
  <r>
    <x v="234"/>
    <s v="2020"/>
    <n v="5266"/>
    <x v="1050"/>
    <s v="First Class"/>
    <s v="CS-11845"/>
    <x v="2"/>
    <s v="United States"/>
    <x v="12"/>
    <x v="8"/>
    <n v="98103"/>
    <x v="1"/>
    <s v="OFF-PA-10001838"/>
    <x v="1"/>
    <x v="9"/>
    <s v="Adams Telephone Message Book W/Dividers/Space For Phone Numbers, 5 1/4&quot;X8 1/2&quot;, 300/Messages"/>
    <n v="11.76"/>
    <n v="2"/>
    <n v="0"/>
    <n v="5.7624000000000004"/>
  </r>
  <r>
    <x v="234"/>
    <s v="2020"/>
    <n v="5267"/>
    <x v="1050"/>
    <s v="First Class"/>
    <s v="CS-11845"/>
    <x v="2"/>
    <s v="United States"/>
    <x v="12"/>
    <x v="8"/>
    <n v="98103"/>
    <x v="1"/>
    <s v="OFF-PA-10004039"/>
    <x v="1"/>
    <x v="9"/>
    <s v="Xerox 1882"/>
    <n v="167.94"/>
    <n v="3"/>
    <n v="0"/>
    <n v="82.290599999999998"/>
  </r>
  <r>
    <x v="234"/>
    <s v="2020"/>
    <n v="5268"/>
    <x v="1050"/>
    <s v="First Class"/>
    <s v="CS-11845"/>
    <x v="2"/>
    <s v="United States"/>
    <x v="12"/>
    <x v="8"/>
    <n v="98103"/>
    <x v="1"/>
    <s v="OFF-AP-10001626"/>
    <x v="1"/>
    <x v="5"/>
    <s v="Commercial WindTunnel Clean Air Upright Vacuum, Replacement Belts, Filtration Bags"/>
    <n v="3.89"/>
    <n v="1"/>
    <n v="0"/>
    <n v="1.0114000000000001"/>
  </r>
  <r>
    <x v="234"/>
    <s v="2020"/>
    <n v="6694"/>
    <x v="1051"/>
    <s v="Second Class"/>
    <s v="CC-12475"/>
    <x v="0"/>
    <s v="United States"/>
    <x v="51"/>
    <x v="26"/>
    <n v="21215"/>
    <x v="0"/>
    <s v="OFF-PA-10000062"/>
    <x v="1"/>
    <x v="9"/>
    <s v="Green Bar Computer Printout Paper"/>
    <n v="164.88"/>
    <n v="3"/>
    <n v="0"/>
    <n v="80.791200000000003"/>
  </r>
  <r>
    <x v="234"/>
    <s v="2020"/>
    <n v="9141"/>
    <x v="1052"/>
    <s v="Second Class"/>
    <s v="BT-11530"/>
    <x v="1"/>
    <s v="United States"/>
    <x v="1"/>
    <x v="1"/>
    <n v="90049"/>
    <x v="1"/>
    <s v="TEC-AC-10002402"/>
    <x v="2"/>
    <x v="8"/>
    <s v="Razer Kraken PRO Over Ear PC and Music Headset"/>
    <n v="159.97999999999999"/>
    <n v="2"/>
    <n v="0"/>
    <n v="47.994"/>
  </r>
  <r>
    <x v="234"/>
    <s v="2020"/>
    <n v="9215"/>
    <x v="1053"/>
    <s v="First Class"/>
    <s v="BF-10975"/>
    <x v="2"/>
    <s v="United States"/>
    <x v="13"/>
    <x v="9"/>
    <n v="19120"/>
    <x v="0"/>
    <s v="OFF-LA-10004677"/>
    <x v="1"/>
    <x v="15"/>
    <s v="Self-Adhesive Address Labels for Typewriters with Dispenser Box"/>
    <n v="20.664000000000001"/>
    <n v="7"/>
    <n v="0.2"/>
    <n v="6.9741"/>
  </r>
  <r>
    <x v="234"/>
    <s v="2020"/>
    <n v="9688"/>
    <x v="1054"/>
    <s v="Standard Class"/>
    <s v="SC-20050"/>
    <x v="1"/>
    <s v="United States"/>
    <x v="48"/>
    <x v="3"/>
    <n v="76017"/>
    <x v="2"/>
    <s v="OFF-BI-10000301"/>
    <x v="1"/>
    <x v="1"/>
    <s v="GBC Instant Report Kit"/>
    <n v="11.646000000000001"/>
    <n v="9"/>
    <n v="0.8"/>
    <n v="-17.469000000000001"/>
  </r>
  <r>
    <x v="235"/>
    <s v="2020"/>
    <n v="429"/>
    <x v="1055"/>
    <s v="Standard Class"/>
    <s v="KH-16630"/>
    <x v="2"/>
    <s v="United States"/>
    <x v="91"/>
    <x v="3"/>
    <n v="78207"/>
    <x v="2"/>
    <s v="OFF-AR-10000369"/>
    <x v="1"/>
    <x v="4"/>
    <s v="Design Ebony Sketching Pencil"/>
    <n v="6.6719999999999997"/>
    <n v="6"/>
    <n v="0.2"/>
    <n v="0.50039999999999996"/>
  </r>
  <r>
    <x v="235"/>
    <s v="2020"/>
    <n v="567"/>
    <x v="1056"/>
    <s v="Standard Class"/>
    <s v="EB-13840"/>
    <x v="2"/>
    <s v="United States"/>
    <x v="12"/>
    <x v="8"/>
    <n v="98105"/>
    <x v="1"/>
    <s v="OFF-PA-10004530"/>
    <x v="1"/>
    <x v="9"/>
    <s v="Personal Creations Ink Jet Cards and Labels"/>
    <n v="91.84"/>
    <n v="8"/>
    <n v="0"/>
    <n v="45.001600000000003"/>
  </r>
  <r>
    <x v="235"/>
    <s v="2020"/>
    <n v="568"/>
    <x v="1056"/>
    <s v="Standard Class"/>
    <s v="EB-13840"/>
    <x v="2"/>
    <s v="United States"/>
    <x v="12"/>
    <x v="8"/>
    <n v="98105"/>
    <x v="1"/>
    <s v="OFF-BI-10001107"/>
    <x v="1"/>
    <x v="1"/>
    <s v="GBC White Gloss Covers, Plain Front"/>
    <n v="81.087999999999994"/>
    <n v="7"/>
    <n v="0.2"/>
    <n v="27.3672"/>
  </r>
  <r>
    <x v="235"/>
    <s v="2020"/>
    <n v="569"/>
    <x v="1056"/>
    <s v="Standard Class"/>
    <s v="EB-13840"/>
    <x v="2"/>
    <s v="United States"/>
    <x v="12"/>
    <x v="8"/>
    <n v="98105"/>
    <x v="1"/>
    <s v="OFF-PA-10004451"/>
    <x v="1"/>
    <x v="9"/>
    <s v="Xerox 222"/>
    <n v="19.440000000000001"/>
    <n v="3"/>
    <n v="0"/>
    <n v="9.3312000000000008"/>
  </r>
  <r>
    <x v="235"/>
    <s v="2020"/>
    <n v="570"/>
    <x v="1056"/>
    <s v="Standard Class"/>
    <s v="EB-13840"/>
    <x v="2"/>
    <s v="United States"/>
    <x v="12"/>
    <x v="8"/>
    <n v="98105"/>
    <x v="1"/>
    <s v="FUR-CH-10004997"/>
    <x v="0"/>
    <x v="3"/>
    <s v="Hon Every-Day Series Multi-Task Chairs"/>
    <n v="451.15199999999999"/>
    <n v="3"/>
    <n v="0.2"/>
    <n v="0"/>
  </r>
  <r>
    <x v="235"/>
    <s v="2020"/>
    <n v="2214"/>
    <x v="1057"/>
    <s v="First Class"/>
    <s v="NS-18505"/>
    <x v="0"/>
    <s v="United States"/>
    <x v="32"/>
    <x v="1"/>
    <n v="95123"/>
    <x v="1"/>
    <s v="OFF-BI-10002012"/>
    <x v="1"/>
    <x v="1"/>
    <s v="Wilson Jones Easy Flow II Sheet Lifters"/>
    <n v="1.44"/>
    <n v="1"/>
    <n v="0.2"/>
    <n v="0.504"/>
  </r>
  <r>
    <x v="235"/>
    <s v="2020"/>
    <n v="2215"/>
    <x v="1057"/>
    <s v="First Class"/>
    <s v="NS-18505"/>
    <x v="0"/>
    <s v="United States"/>
    <x v="32"/>
    <x v="1"/>
    <n v="95123"/>
    <x v="1"/>
    <s v="OFF-BI-10001922"/>
    <x v="1"/>
    <x v="1"/>
    <s v="Storex Dura Pro Binders"/>
    <n v="61.776000000000003"/>
    <n v="13"/>
    <n v="0.2"/>
    <n v="20.849399999999999"/>
  </r>
  <r>
    <x v="235"/>
    <s v="2020"/>
    <n v="2216"/>
    <x v="1057"/>
    <s v="First Class"/>
    <s v="NS-18505"/>
    <x v="0"/>
    <s v="United States"/>
    <x v="32"/>
    <x v="1"/>
    <n v="95123"/>
    <x v="1"/>
    <s v="OFF-AP-10000576"/>
    <x v="1"/>
    <x v="5"/>
    <s v="Belkin 325VA UPS Surge Protector, 6'"/>
    <n v="241.96"/>
    <n v="2"/>
    <n v="0"/>
    <n v="60.49"/>
  </r>
  <r>
    <x v="235"/>
    <s v="2020"/>
    <n v="2217"/>
    <x v="1057"/>
    <s v="First Class"/>
    <s v="NS-18505"/>
    <x v="0"/>
    <s v="United States"/>
    <x v="32"/>
    <x v="1"/>
    <n v="95123"/>
    <x v="1"/>
    <s v="FUR-CH-10000553"/>
    <x v="0"/>
    <x v="3"/>
    <s v="Metal Folding Chairs, Beige, 4/Carton"/>
    <n v="108.608"/>
    <n v="4"/>
    <n v="0.2"/>
    <n v="9.5031999999999996"/>
  </r>
  <r>
    <x v="235"/>
    <s v="2020"/>
    <n v="3296"/>
    <x v="1058"/>
    <s v="First Class"/>
    <s v="CM-12655"/>
    <x v="1"/>
    <s v="United States"/>
    <x v="25"/>
    <x v="17"/>
    <n v="10035"/>
    <x v="0"/>
    <s v="TEC-MA-10002428"/>
    <x v="2"/>
    <x v="6"/>
    <s v="Fellowes Powershred HS-440 4-Sheet High Security Shredder"/>
    <n v="1704.89"/>
    <n v="11"/>
    <n v="0"/>
    <n v="767.20050000000003"/>
  </r>
  <r>
    <x v="235"/>
    <s v="2020"/>
    <n v="3582"/>
    <x v="1059"/>
    <s v="Standard Class"/>
    <s v="DK-13090"/>
    <x v="0"/>
    <s v="United States"/>
    <x v="162"/>
    <x v="43"/>
    <n v="68025"/>
    <x v="2"/>
    <s v="OFF-PA-10000994"/>
    <x v="1"/>
    <x v="9"/>
    <s v="Xerox 1915"/>
    <n v="104.85"/>
    <n v="1"/>
    <n v="0"/>
    <n v="50.328000000000003"/>
  </r>
  <r>
    <x v="235"/>
    <s v="2020"/>
    <n v="8992"/>
    <x v="1060"/>
    <s v="Standard Class"/>
    <s v="TN-21040"/>
    <x v="1"/>
    <s v="United States"/>
    <x v="7"/>
    <x v="1"/>
    <n v="94110"/>
    <x v="1"/>
    <s v="TEC-AC-10004708"/>
    <x v="2"/>
    <x v="8"/>
    <s v="Sony 32GB Class 10 Micro SDHC R40 Memory Card"/>
    <n v="104.75"/>
    <n v="5"/>
    <n v="0"/>
    <n v="21.997499999999999"/>
  </r>
  <r>
    <x v="236"/>
    <s v="2020"/>
    <n v="750"/>
    <x v="1061"/>
    <s v="Standard Class"/>
    <s v="RF-19735"/>
    <x v="0"/>
    <s v="United States"/>
    <x v="150"/>
    <x v="6"/>
    <n v="48183"/>
    <x v="2"/>
    <s v="OFF-BI-10003638"/>
    <x v="1"/>
    <x v="1"/>
    <s v="GBC Durable Plastic Covers"/>
    <n v="58.05"/>
    <n v="3"/>
    <n v="0"/>
    <n v="26.702999999999999"/>
  </r>
  <r>
    <x v="236"/>
    <s v="2020"/>
    <n v="751"/>
    <x v="1061"/>
    <s v="Standard Class"/>
    <s v="RF-19735"/>
    <x v="0"/>
    <s v="United States"/>
    <x v="150"/>
    <x v="6"/>
    <n v="48183"/>
    <x v="2"/>
    <s v="FUR-FU-10003577"/>
    <x v="0"/>
    <x v="0"/>
    <s v="Nu-Dell Leatherette Frames"/>
    <n v="157.74"/>
    <n v="11"/>
    <n v="0"/>
    <n v="56.7864"/>
  </r>
  <r>
    <x v="236"/>
    <s v="2020"/>
    <n v="752"/>
    <x v="1061"/>
    <s v="Standard Class"/>
    <s v="RF-19735"/>
    <x v="0"/>
    <s v="United States"/>
    <x v="150"/>
    <x v="6"/>
    <n v="48183"/>
    <x v="2"/>
    <s v="OFF-AR-10003478"/>
    <x v="1"/>
    <x v="4"/>
    <s v="Avery Hi-Liter EverBold Pen Style Fluorescent Highlighters, 4/Pack"/>
    <n v="56.98"/>
    <n v="7"/>
    <n v="0"/>
    <n v="22.792000000000002"/>
  </r>
  <r>
    <x v="236"/>
    <s v="2020"/>
    <n v="753"/>
    <x v="1061"/>
    <s v="Standard Class"/>
    <s v="RF-19735"/>
    <x v="0"/>
    <s v="United States"/>
    <x v="150"/>
    <x v="6"/>
    <n v="48183"/>
    <x v="2"/>
    <s v="OFF-BI-10000546"/>
    <x v="1"/>
    <x v="1"/>
    <s v="Avery Durable Binders"/>
    <n v="2.88"/>
    <n v="1"/>
    <n v="0"/>
    <n v="1.4112"/>
  </r>
  <r>
    <x v="236"/>
    <s v="2020"/>
    <n v="3128"/>
    <x v="1062"/>
    <s v="Standard Class"/>
    <s v="BP-11155"/>
    <x v="0"/>
    <s v="United States"/>
    <x v="25"/>
    <x v="17"/>
    <n v="10011"/>
    <x v="0"/>
    <s v="OFF-PA-10004438"/>
    <x v="1"/>
    <x v="9"/>
    <s v="Xerox 1907"/>
    <n v="49.12"/>
    <n v="4"/>
    <n v="0"/>
    <n v="23.086400000000001"/>
  </r>
  <r>
    <x v="236"/>
    <s v="2020"/>
    <n v="3192"/>
    <x v="1063"/>
    <s v="Standard Class"/>
    <s v="RW-19630"/>
    <x v="2"/>
    <s v="United States"/>
    <x v="25"/>
    <x v="17"/>
    <n v="10035"/>
    <x v="0"/>
    <s v="TEC-PH-10002115"/>
    <x v="2"/>
    <x v="14"/>
    <s v="Plantronics 81402"/>
    <n v="65.989999999999995"/>
    <n v="1"/>
    <n v="0"/>
    <n v="17.157399999999999"/>
  </r>
  <r>
    <x v="236"/>
    <s v="2020"/>
    <n v="3978"/>
    <x v="1064"/>
    <s v="Standard Class"/>
    <s v="FG-14260"/>
    <x v="1"/>
    <s v="United States"/>
    <x v="12"/>
    <x v="8"/>
    <n v="98105"/>
    <x v="1"/>
    <s v="OFF-FA-10002780"/>
    <x v="1"/>
    <x v="11"/>
    <s v="Staples"/>
    <n v="8.94"/>
    <n v="3"/>
    <n v="0"/>
    <n v="4.1124000000000001"/>
  </r>
  <r>
    <x v="236"/>
    <s v="2020"/>
    <n v="3979"/>
    <x v="1064"/>
    <s v="Standard Class"/>
    <s v="FG-14260"/>
    <x v="1"/>
    <s v="United States"/>
    <x v="12"/>
    <x v="8"/>
    <n v="98105"/>
    <x v="1"/>
    <s v="TEC-PH-10003800"/>
    <x v="2"/>
    <x v="14"/>
    <s v="i.Sound Portable Power - 8000 mAh"/>
    <n v="84.784000000000006"/>
    <n v="2"/>
    <n v="0.2"/>
    <n v="-20.136199999999999"/>
  </r>
  <r>
    <x v="236"/>
    <s v="2020"/>
    <n v="4136"/>
    <x v="1065"/>
    <s v="Standard Class"/>
    <s v="PV-18985"/>
    <x v="1"/>
    <s v="United States"/>
    <x v="1"/>
    <x v="1"/>
    <n v="90036"/>
    <x v="1"/>
    <s v="OFF-BI-10002854"/>
    <x v="1"/>
    <x v="1"/>
    <s v="Performers Binder/Pad Holder, Black"/>
    <n v="112.12"/>
    <n v="5"/>
    <n v="0.2"/>
    <n v="42.045000000000002"/>
  </r>
  <r>
    <x v="236"/>
    <s v="2020"/>
    <n v="4137"/>
    <x v="1065"/>
    <s v="Standard Class"/>
    <s v="PV-18985"/>
    <x v="1"/>
    <s v="United States"/>
    <x v="1"/>
    <x v="1"/>
    <n v="90036"/>
    <x v="1"/>
    <s v="OFF-ST-10003716"/>
    <x v="1"/>
    <x v="2"/>
    <s v="Tennsco Double-Tier Lockers"/>
    <n v="1575.14"/>
    <n v="7"/>
    <n v="0"/>
    <n v="204.76820000000001"/>
  </r>
  <r>
    <x v="236"/>
    <s v="2020"/>
    <n v="5317"/>
    <x v="1066"/>
    <s v="First Class"/>
    <s v="Dp-13240"/>
    <x v="1"/>
    <s v="United States"/>
    <x v="84"/>
    <x v="13"/>
    <n v="37918"/>
    <x v="3"/>
    <s v="FUR-FU-10002364"/>
    <x v="0"/>
    <x v="0"/>
    <s v="Eldon Expressions Wood Desk Accessories, Oak"/>
    <n v="11.808"/>
    <n v="2"/>
    <n v="0.2"/>
    <n v="1.3284"/>
  </r>
  <r>
    <x v="236"/>
    <s v="2020"/>
    <n v="5318"/>
    <x v="1066"/>
    <s v="First Class"/>
    <s v="Dp-13240"/>
    <x v="1"/>
    <s v="United States"/>
    <x v="84"/>
    <x v="13"/>
    <n v="37918"/>
    <x v="3"/>
    <s v="FUR-FU-10004864"/>
    <x v="0"/>
    <x v="0"/>
    <s v="Eldon 500 Class Desk Accessories"/>
    <n v="9.6560000000000006"/>
    <n v="1"/>
    <n v="0.2"/>
    <n v="1.5690999999999999"/>
  </r>
  <r>
    <x v="236"/>
    <s v="2020"/>
    <n v="5319"/>
    <x v="1066"/>
    <s v="First Class"/>
    <s v="Dp-13240"/>
    <x v="1"/>
    <s v="United States"/>
    <x v="84"/>
    <x v="13"/>
    <n v="37918"/>
    <x v="3"/>
    <s v="OFF-PA-10003172"/>
    <x v="1"/>
    <x v="9"/>
    <s v="Xerox 1996"/>
    <n v="20.736000000000001"/>
    <n v="4"/>
    <n v="0.2"/>
    <n v="7.2576000000000001"/>
  </r>
  <r>
    <x v="236"/>
    <s v="2020"/>
    <n v="5320"/>
    <x v="1066"/>
    <s v="First Class"/>
    <s v="Dp-13240"/>
    <x v="1"/>
    <s v="United States"/>
    <x v="84"/>
    <x v="13"/>
    <n v="37918"/>
    <x v="3"/>
    <s v="OFF-BI-10000977"/>
    <x v="1"/>
    <x v="1"/>
    <s v="Ibico Plastic Spiral Binding Combs"/>
    <n v="27.36"/>
    <n v="3"/>
    <n v="0.7"/>
    <n v="-21.888000000000002"/>
  </r>
  <r>
    <x v="236"/>
    <s v="2020"/>
    <n v="5321"/>
    <x v="1066"/>
    <s v="First Class"/>
    <s v="Dp-13240"/>
    <x v="1"/>
    <s v="United States"/>
    <x v="84"/>
    <x v="13"/>
    <n v="37918"/>
    <x v="3"/>
    <s v="FUR-TA-10000198"/>
    <x v="0"/>
    <x v="7"/>
    <s v="Chromcraft Bull-Nose Wood Oval Conference Tables &amp; Bases"/>
    <n v="2314.116"/>
    <n v="7"/>
    <n v="0.4"/>
    <n v="-1002.7836"/>
  </r>
  <r>
    <x v="236"/>
    <s v="2020"/>
    <n v="5322"/>
    <x v="1066"/>
    <s v="First Class"/>
    <s v="Dp-13240"/>
    <x v="1"/>
    <s v="United States"/>
    <x v="84"/>
    <x v="13"/>
    <n v="37918"/>
    <x v="3"/>
    <s v="OFF-BI-10003984"/>
    <x v="1"/>
    <x v="1"/>
    <s v="Lock-Up Easel 'Spel-Binder'"/>
    <n v="34.235999999999997"/>
    <n v="4"/>
    <n v="0.7"/>
    <n v="-26.247599999999998"/>
  </r>
  <r>
    <x v="236"/>
    <s v="2020"/>
    <n v="5323"/>
    <x v="1066"/>
    <s v="First Class"/>
    <s v="Dp-13240"/>
    <x v="1"/>
    <s v="United States"/>
    <x v="84"/>
    <x v="13"/>
    <n v="37918"/>
    <x v="3"/>
    <s v="FUR-FU-10003691"/>
    <x v="0"/>
    <x v="0"/>
    <s v="Eldon Image Series Desk Accessories, Ebony"/>
    <n v="19.760000000000002"/>
    <n v="2"/>
    <n v="0.2"/>
    <n v="5.9279999999999999"/>
  </r>
  <r>
    <x v="236"/>
    <s v="2020"/>
    <n v="5556"/>
    <x v="1067"/>
    <s v="Second Class"/>
    <s v="JW-15220"/>
    <x v="2"/>
    <s v="United States"/>
    <x v="270"/>
    <x v="5"/>
    <n v="36116"/>
    <x v="3"/>
    <s v="FUR-FU-10002963"/>
    <x v="0"/>
    <x v="0"/>
    <s v="Master Caster Door Stop, Gray"/>
    <n v="10.16"/>
    <n v="2"/>
    <n v="0"/>
    <n v="3.4544000000000001"/>
  </r>
  <r>
    <x v="236"/>
    <s v="2020"/>
    <n v="5785"/>
    <x v="1068"/>
    <s v="Standard Class"/>
    <s v="JK-16090"/>
    <x v="0"/>
    <s v="United States"/>
    <x v="16"/>
    <x v="39"/>
    <n v="97477"/>
    <x v="1"/>
    <s v="FUR-BO-10001972"/>
    <x v="0"/>
    <x v="13"/>
    <s v="O'Sullivan 4-Shelf Bookcase in Odessa Pine"/>
    <n v="217.76400000000001"/>
    <n v="6"/>
    <n v="0.7"/>
    <n v="-384.71640000000002"/>
  </r>
  <r>
    <x v="236"/>
    <s v="2020"/>
    <n v="5786"/>
    <x v="1068"/>
    <s v="Standard Class"/>
    <s v="JK-16090"/>
    <x v="0"/>
    <s v="United States"/>
    <x v="16"/>
    <x v="39"/>
    <n v="97477"/>
    <x v="1"/>
    <s v="OFF-SU-10004664"/>
    <x v="1"/>
    <x v="10"/>
    <s v="Acme Softgrip Scissors"/>
    <n v="39.072000000000003"/>
    <n v="6"/>
    <n v="0.2"/>
    <n v="4.3956"/>
  </r>
  <r>
    <x v="236"/>
    <s v="2020"/>
    <n v="5787"/>
    <x v="1068"/>
    <s v="Standard Class"/>
    <s v="JK-16090"/>
    <x v="0"/>
    <s v="United States"/>
    <x v="16"/>
    <x v="39"/>
    <n v="97477"/>
    <x v="1"/>
    <s v="OFF-BI-10003676"/>
    <x v="1"/>
    <x v="1"/>
    <s v="GBC Standard Recycled Report Covers, Clear Plastic Sheets"/>
    <n v="22.638000000000002"/>
    <n v="7"/>
    <n v="0.7"/>
    <n v="-16.601199999999999"/>
  </r>
  <r>
    <x v="236"/>
    <s v="2020"/>
    <n v="5788"/>
    <x v="1068"/>
    <s v="Standard Class"/>
    <s v="JK-16090"/>
    <x v="0"/>
    <s v="United States"/>
    <x v="16"/>
    <x v="39"/>
    <n v="97477"/>
    <x v="1"/>
    <s v="OFF-AR-10003727"/>
    <x v="1"/>
    <x v="4"/>
    <s v="Berol Giant Pencil Sharpener"/>
    <n v="95.144000000000005"/>
    <n v="7"/>
    <n v="0.2"/>
    <n v="10.7037"/>
  </r>
  <r>
    <x v="236"/>
    <s v="2020"/>
    <n v="7206"/>
    <x v="1069"/>
    <s v="Standard Class"/>
    <s v="CM-12115"/>
    <x v="0"/>
    <s v="United States"/>
    <x v="7"/>
    <x v="1"/>
    <n v="94109"/>
    <x v="1"/>
    <s v="FUR-FU-10001424"/>
    <x v="0"/>
    <x v="0"/>
    <s v="Dax Clear Box Frame"/>
    <n v="17.46"/>
    <n v="2"/>
    <n v="0"/>
    <n v="5.9363999999999999"/>
  </r>
  <r>
    <x v="236"/>
    <s v="2020"/>
    <n v="7207"/>
    <x v="1069"/>
    <s v="Standard Class"/>
    <s v="CM-12115"/>
    <x v="0"/>
    <s v="United States"/>
    <x v="7"/>
    <x v="1"/>
    <n v="94109"/>
    <x v="1"/>
    <s v="TEC-MA-10002930"/>
    <x v="2"/>
    <x v="6"/>
    <s v="Ricoh - Ink Collector Unit for GX3000 Series Printers"/>
    <n v="369.16"/>
    <n v="11"/>
    <n v="0.2"/>
    <n v="32.301499999999997"/>
  </r>
  <r>
    <x v="236"/>
    <s v="2020"/>
    <n v="9420"/>
    <x v="1070"/>
    <s v="Second Class"/>
    <s v="SC-20695"/>
    <x v="2"/>
    <s v="United States"/>
    <x v="34"/>
    <x v="3"/>
    <n v="77041"/>
    <x v="2"/>
    <s v="OFF-AP-10004708"/>
    <x v="1"/>
    <x v="5"/>
    <s v="Fellowes Superior 10 Outlet Split Surge Protector"/>
    <n v="15.224"/>
    <n v="2"/>
    <n v="0.8"/>
    <n v="-38.821199999999997"/>
  </r>
  <r>
    <x v="236"/>
    <s v="2020"/>
    <n v="9421"/>
    <x v="1070"/>
    <s v="Second Class"/>
    <s v="SC-20695"/>
    <x v="2"/>
    <s v="United States"/>
    <x v="34"/>
    <x v="3"/>
    <n v="77041"/>
    <x v="2"/>
    <s v="OFF-AP-10001947"/>
    <x v="1"/>
    <x v="5"/>
    <s v="Acco 6 Outlet Guardian Premium Plus Surge Suppressor"/>
    <n v="21.984000000000002"/>
    <n v="6"/>
    <n v="0.8"/>
    <n v="-56.059199999999997"/>
  </r>
  <r>
    <x v="237"/>
    <s v="2020"/>
    <n v="1897"/>
    <x v="1071"/>
    <s v="First Class"/>
    <s v="AC-10450"/>
    <x v="0"/>
    <s v="United States"/>
    <x v="52"/>
    <x v="27"/>
    <n v="55407"/>
    <x v="2"/>
    <s v="OFF-BI-10001359"/>
    <x v="1"/>
    <x v="1"/>
    <s v="GBC DocuBind TL300 Electric Binding System"/>
    <n v="1793.98"/>
    <n v="2"/>
    <n v="0"/>
    <n v="843.17060000000004"/>
  </r>
  <r>
    <x v="237"/>
    <s v="2020"/>
    <n v="2978"/>
    <x v="1072"/>
    <s v="Second Class"/>
    <s v="HL-15040"/>
    <x v="0"/>
    <s v="United States"/>
    <x v="45"/>
    <x v="17"/>
    <n v="14609"/>
    <x v="0"/>
    <s v="OFF-ST-10002214"/>
    <x v="1"/>
    <x v="2"/>
    <s v="X-Rack File for Hanging Folders"/>
    <n v="22.58"/>
    <n v="2"/>
    <n v="0"/>
    <n v="5.8708"/>
  </r>
  <r>
    <x v="237"/>
    <s v="2020"/>
    <n v="3040"/>
    <x v="1073"/>
    <s v="Standard Class"/>
    <s v="AS-10045"/>
    <x v="2"/>
    <s v="United States"/>
    <x v="107"/>
    <x v="1"/>
    <n v="91104"/>
    <x v="1"/>
    <s v="FUR-TA-10001520"/>
    <x v="0"/>
    <x v="7"/>
    <s v="Lesro Sheffield Collection Coffee Table, End Table, Center Table, Corner Table"/>
    <n v="171.28800000000001"/>
    <n v="3"/>
    <n v="0.2"/>
    <n v="-6.4233000000000002"/>
  </r>
  <r>
    <x v="237"/>
    <s v="2020"/>
    <n v="4330"/>
    <x v="1074"/>
    <s v="Standard Class"/>
    <s v="PO-18850"/>
    <x v="0"/>
    <s v="United States"/>
    <x v="248"/>
    <x v="7"/>
    <n v="33012"/>
    <x v="3"/>
    <s v="OFF-PA-10000556"/>
    <x v="1"/>
    <x v="9"/>
    <s v="Xerox 208"/>
    <n v="15.552"/>
    <n v="3"/>
    <n v="0.2"/>
    <n v="5.4432"/>
  </r>
  <r>
    <x v="237"/>
    <s v="2020"/>
    <n v="4331"/>
    <x v="1074"/>
    <s v="Standard Class"/>
    <s v="PO-18850"/>
    <x v="0"/>
    <s v="United States"/>
    <x v="248"/>
    <x v="7"/>
    <n v="33012"/>
    <x v="3"/>
    <s v="OFF-AP-10000804"/>
    <x v="1"/>
    <x v="5"/>
    <s v="Hoover Portapower Portable Vacuum"/>
    <n v="17.920000000000002"/>
    <n v="5"/>
    <n v="0.2"/>
    <n v="1.1200000000000001"/>
  </r>
  <r>
    <x v="237"/>
    <s v="2020"/>
    <n v="6372"/>
    <x v="1075"/>
    <s v="Second Class"/>
    <s v="CC-12430"/>
    <x v="1"/>
    <s v="United States"/>
    <x v="25"/>
    <x v="17"/>
    <n v="10009"/>
    <x v="0"/>
    <s v="FUR-FU-10001934"/>
    <x v="0"/>
    <x v="0"/>
    <s v="Magnifier Swing Arm Lamp"/>
    <n v="83.92"/>
    <n v="4"/>
    <n v="0"/>
    <n v="21.819199999999999"/>
  </r>
  <r>
    <x v="237"/>
    <s v="2020"/>
    <n v="6373"/>
    <x v="1075"/>
    <s v="Second Class"/>
    <s v="CC-12430"/>
    <x v="1"/>
    <s v="United States"/>
    <x v="25"/>
    <x v="17"/>
    <n v="10009"/>
    <x v="0"/>
    <s v="OFF-AR-10001130"/>
    <x v="1"/>
    <x v="4"/>
    <s v="Quartet Alpha White Chalk, 12/Pack"/>
    <n v="6.63"/>
    <n v="3"/>
    <n v="0"/>
    <n v="3.1160999999999999"/>
  </r>
  <r>
    <x v="237"/>
    <s v="2020"/>
    <n v="6374"/>
    <x v="1075"/>
    <s v="Second Class"/>
    <s v="CC-12430"/>
    <x v="1"/>
    <s v="United States"/>
    <x v="25"/>
    <x v="17"/>
    <n v="10009"/>
    <x v="0"/>
    <s v="TEC-AC-10002049"/>
    <x v="2"/>
    <x v="8"/>
    <s v="Logitech G19 Programmable Gaming Keyboard"/>
    <n v="371.97"/>
    <n v="3"/>
    <n v="0"/>
    <n v="66.954599999999999"/>
  </r>
  <r>
    <x v="237"/>
    <s v="2020"/>
    <n v="8115"/>
    <x v="1076"/>
    <s v="Second Class"/>
    <s v="LW-16825"/>
    <x v="2"/>
    <s v="United States"/>
    <x v="107"/>
    <x v="3"/>
    <n v="77506"/>
    <x v="2"/>
    <s v="OFF-AR-10004817"/>
    <x v="1"/>
    <x v="4"/>
    <s v="Colorific Watercolor Pencils"/>
    <n v="20.64"/>
    <n v="5"/>
    <n v="0.2"/>
    <n v="2.3220000000000001"/>
  </r>
  <r>
    <x v="238"/>
    <s v="2020"/>
    <n v="5582"/>
    <x v="1077"/>
    <s v="Standard Class"/>
    <s v="PS-18970"/>
    <x v="1"/>
    <s v="United States"/>
    <x v="50"/>
    <x v="26"/>
    <n v="20735"/>
    <x v="0"/>
    <s v="FUR-FU-10000076"/>
    <x v="0"/>
    <x v="0"/>
    <s v="24-Hour Round Wall Clock"/>
    <n v="19.98"/>
    <n v="1"/>
    <n v="0"/>
    <n v="8.5914000000000001"/>
  </r>
  <r>
    <x v="239"/>
    <s v="2020"/>
    <n v="975"/>
    <x v="1078"/>
    <s v="Second Class"/>
    <s v="PO-19195"/>
    <x v="1"/>
    <s v="United States"/>
    <x v="25"/>
    <x v="17"/>
    <n v="10011"/>
    <x v="0"/>
    <s v="TEC-PH-10003555"/>
    <x v="2"/>
    <x v="14"/>
    <s v="Motorola HK250 Universal Bluetooth Headset"/>
    <n v="160.93"/>
    <n v="7"/>
    <n v="0"/>
    <n v="3.2185999999999999"/>
  </r>
  <r>
    <x v="239"/>
    <s v="2020"/>
    <n v="976"/>
    <x v="1078"/>
    <s v="Second Class"/>
    <s v="PO-19195"/>
    <x v="1"/>
    <s v="United States"/>
    <x v="25"/>
    <x v="17"/>
    <n v="10011"/>
    <x v="0"/>
    <s v="OFF-BI-10004492"/>
    <x v="1"/>
    <x v="1"/>
    <s v="Tuf-Vin Binders"/>
    <n v="75.792000000000002"/>
    <n v="3"/>
    <n v="0.2"/>
    <n v="25.579799999999999"/>
  </r>
  <r>
    <x v="239"/>
    <s v="2020"/>
    <n v="4835"/>
    <x v="1079"/>
    <s v="Standard Class"/>
    <s v="MP-18175"/>
    <x v="1"/>
    <s v="United States"/>
    <x v="7"/>
    <x v="1"/>
    <n v="94110"/>
    <x v="1"/>
    <s v="OFF-BI-10002571"/>
    <x v="1"/>
    <x v="1"/>
    <s v="Avery Framed View Binder, EZD Ring (Locking), Navy, 1 1/2&quot;"/>
    <n v="39.92"/>
    <n v="5"/>
    <n v="0.2"/>
    <n v="13.473000000000001"/>
  </r>
  <r>
    <x v="239"/>
    <s v="2020"/>
    <n v="4836"/>
    <x v="1079"/>
    <s v="Standard Class"/>
    <s v="MP-18175"/>
    <x v="1"/>
    <s v="United States"/>
    <x v="7"/>
    <x v="1"/>
    <n v="94110"/>
    <x v="1"/>
    <s v="OFF-PA-10002581"/>
    <x v="1"/>
    <x v="9"/>
    <s v="Xerox 1951"/>
    <n v="61.96"/>
    <n v="2"/>
    <n v="0"/>
    <n v="27.882000000000001"/>
  </r>
  <r>
    <x v="239"/>
    <s v="2020"/>
    <n v="4837"/>
    <x v="1079"/>
    <s v="Standard Class"/>
    <s v="MP-18175"/>
    <x v="1"/>
    <s v="United States"/>
    <x v="7"/>
    <x v="1"/>
    <n v="94110"/>
    <x v="1"/>
    <s v="OFF-BI-10001097"/>
    <x v="1"/>
    <x v="1"/>
    <s v="Avery Hole Reinforcements"/>
    <n v="19.936"/>
    <n v="4"/>
    <n v="0.2"/>
    <n v="7.2267999999999999"/>
  </r>
  <r>
    <x v="239"/>
    <s v="2020"/>
    <n v="6339"/>
    <x v="1080"/>
    <s v="Standard Class"/>
    <s v="TS-21370"/>
    <x v="2"/>
    <s v="United States"/>
    <x v="25"/>
    <x v="17"/>
    <n v="10035"/>
    <x v="0"/>
    <s v="TEC-PH-10003095"/>
    <x v="2"/>
    <x v="14"/>
    <s v="Samsung HM1900 Bluetooth Headset"/>
    <n v="87.8"/>
    <n v="4"/>
    <n v="0"/>
    <n v="43.9"/>
  </r>
  <r>
    <x v="239"/>
    <s v="2020"/>
    <n v="6340"/>
    <x v="1080"/>
    <s v="Standard Class"/>
    <s v="TS-21370"/>
    <x v="2"/>
    <s v="United States"/>
    <x v="25"/>
    <x v="17"/>
    <n v="10035"/>
    <x v="0"/>
    <s v="FUR-CH-10002880"/>
    <x v="0"/>
    <x v="3"/>
    <s v="Global High-Back Leather Tilter, Burgundy"/>
    <n v="221.38200000000001"/>
    <n v="2"/>
    <n v="0.1"/>
    <n v="2.4598"/>
  </r>
  <r>
    <x v="239"/>
    <s v="2020"/>
    <n v="6341"/>
    <x v="1080"/>
    <s v="Standard Class"/>
    <s v="TS-21370"/>
    <x v="2"/>
    <s v="United States"/>
    <x v="25"/>
    <x v="17"/>
    <n v="10035"/>
    <x v="0"/>
    <s v="TEC-MA-10001047"/>
    <x v="2"/>
    <x v="6"/>
    <s v="3D Systems Cube Printer, 2nd Generation, Magenta"/>
    <n v="5199.96"/>
    <n v="4"/>
    <n v="0"/>
    <n v="1351.9896000000001"/>
  </r>
  <r>
    <x v="239"/>
    <s v="2020"/>
    <n v="7564"/>
    <x v="1081"/>
    <s v="First Class"/>
    <s v="RB-19795"/>
    <x v="1"/>
    <s v="United States"/>
    <x v="80"/>
    <x v="12"/>
    <n v="80219"/>
    <x v="1"/>
    <s v="TEC-AC-10001714"/>
    <x v="2"/>
    <x v="8"/>
    <s v="Logitech MX Performance Wireless Mouse"/>
    <n v="63.823999999999998"/>
    <n v="2"/>
    <n v="0.2"/>
    <n v="13.5626"/>
  </r>
  <r>
    <x v="239"/>
    <s v="2020"/>
    <n v="7956"/>
    <x v="1082"/>
    <s v="Standard Class"/>
    <s v="GG-14650"/>
    <x v="2"/>
    <s v="United States"/>
    <x v="271"/>
    <x v="1"/>
    <n v="95928"/>
    <x v="1"/>
    <s v="FUR-CH-10001190"/>
    <x v="0"/>
    <x v="3"/>
    <s v="Global Deluxe High-Back Office Chair in Storm"/>
    <n v="435.16800000000001"/>
    <n v="4"/>
    <n v="0.2"/>
    <n v="-59.835599999999999"/>
  </r>
  <r>
    <x v="239"/>
    <s v="2020"/>
    <n v="7957"/>
    <x v="1082"/>
    <s v="Standard Class"/>
    <s v="GG-14650"/>
    <x v="2"/>
    <s v="United States"/>
    <x v="271"/>
    <x v="1"/>
    <n v="95928"/>
    <x v="1"/>
    <s v="OFF-FA-10002780"/>
    <x v="1"/>
    <x v="11"/>
    <s v="Staples"/>
    <n v="14.9"/>
    <n v="5"/>
    <n v="0"/>
    <n v="6.8540000000000001"/>
  </r>
  <r>
    <x v="239"/>
    <s v="2020"/>
    <n v="7958"/>
    <x v="1082"/>
    <s v="Standard Class"/>
    <s v="GG-14650"/>
    <x v="2"/>
    <s v="United States"/>
    <x v="271"/>
    <x v="1"/>
    <n v="95928"/>
    <x v="1"/>
    <s v="OFF-AP-10004052"/>
    <x v="1"/>
    <x v="5"/>
    <s v="Hoover Replacement Belts For Soft Guard &amp; Commercial Ltweight Upright Vacs, 2/Pk"/>
    <n v="15.8"/>
    <n v="4"/>
    <n v="0"/>
    <n v="4.1079999999999997"/>
  </r>
  <r>
    <x v="239"/>
    <s v="2020"/>
    <n v="7959"/>
    <x v="1082"/>
    <s v="Standard Class"/>
    <s v="GG-14650"/>
    <x v="2"/>
    <s v="United States"/>
    <x v="271"/>
    <x v="1"/>
    <n v="95928"/>
    <x v="1"/>
    <s v="FUR-FU-10004666"/>
    <x v="0"/>
    <x v="0"/>
    <s v="DAX Clear Channel Poster Frame"/>
    <n v="72.900000000000006"/>
    <n v="5"/>
    <n v="0"/>
    <n v="26.972999999999999"/>
  </r>
  <r>
    <x v="239"/>
    <s v="2020"/>
    <n v="7960"/>
    <x v="1082"/>
    <s v="Standard Class"/>
    <s v="GG-14650"/>
    <x v="2"/>
    <s v="United States"/>
    <x v="271"/>
    <x v="1"/>
    <n v="95928"/>
    <x v="1"/>
    <s v="FUR-TA-10004086"/>
    <x v="0"/>
    <x v="7"/>
    <s v="KI Adjustable-Height Table"/>
    <n v="206.352"/>
    <n v="3"/>
    <n v="0.2"/>
    <n v="5.1588000000000003"/>
  </r>
  <r>
    <x v="239"/>
    <s v="2020"/>
    <n v="7961"/>
    <x v="1082"/>
    <s v="Standard Class"/>
    <s v="GG-14650"/>
    <x v="2"/>
    <s v="United States"/>
    <x v="271"/>
    <x v="1"/>
    <n v="95928"/>
    <x v="1"/>
    <s v="TEC-PH-10000702"/>
    <x v="2"/>
    <x v="14"/>
    <s v="Square Credit Card Reader, 4 1/2&quot; x 4 1/2&quot; x 1&quot;, White"/>
    <n v="7.992"/>
    <n v="1"/>
    <n v="0.2"/>
    <n v="2.6972999999999998"/>
  </r>
  <r>
    <x v="240"/>
    <s v="2020"/>
    <n v="3051"/>
    <x v="1083"/>
    <s v="Standard Class"/>
    <s v="NZ-18565"/>
    <x v="1"/>
    <s v="United States"/>
    <x v="272"/>
    <x v="41"/>
    <n v="83642"/>
    <x v="1"/>
    <s v="FUR-FU-10003247"/>
    <x v="0"/>
    <x v="0"/>
    <s v="36X48 HARDFLOOR CHAIRMAT"/>
    <n v="41.96"/>
    <n v="2"/>
    <n v="0"/>
    <n v="2.9371999999999998"/>
  </r>
  <r>
    <x v="240"/>
    <s v="2020"/>
    <n v="3052"/>
    <x v="1083"/>
    <s v="Standard Class"/>
    <s v="NZ-18565"/>
    <x v="1"/>
    <s v="United States"/>
    <x v="272"/>
    <x v="41"/>
    <n v="83642"/>
    <x v="1"/>
    <s v="OFF-AP-10004336"/>
    <x v="1"/>
    <x v="5"/>
    <s v="Conquest 14 Commercial Heavy-Duty Upright Vacuum, Collection System, Accessory Kit"/>
    <n v="227.84"/>
    <n v="4"/>
    <n v="0"/>
    <n v="66.073599999999999"/>
  </r>
  <r>
    <x v="240"/>
    <s v="2020"/>
    <n v="3053"/>
    <x v="1083"/>
    <s v="Standard Class"/>
    <s v="NZ-18565"/>
    <x v="1"/>
    <s v="United States"/>
    <x v="272"/>
    <x v="41"/>
    <n v="83642"/>
    <x v="1"/>
    <s v="OFF-PA-10001295"/>
    <x v="1"/>
    <x v="9"/>
    <s v="Computer Printout Paper with Letter-Trim Perforations"/>
    <n v="37.94"/>
    <n v="2"/>
    <n v="0"/>
    <n v="18.211200000000002"/>
  </r>
  <r>
    <x v="240"/>
    <s v="2020"/>
    <n v="4182"/>
    <x v="1084"/>
    <s v="Standard Class"/>
    <s v="CR-12820"/>
    <x v="1"/>
    <s v="United States"/>
    <x v="25"/>
    <x v="17"/>
    <n v="10035"/>
    <x v="0"/>
    <s v="TEC-AC-10001539"/>
    <x v="2"/>
    <x v="8"/>
    <s v="Logitech G430 Surround Sound Gaming Headset with Dolby 7.1 Technology"/>
    <n v="319.95999999999998"/>
    <n v="4"/>
    <n v="0"/>
    <n v="115.18559999999999"/>
  </r>
  <r>
    <x v="240"/>
    <s v="2020"/>
    <n v="4183"/>
    <x v="1084"/>
    <s v="Standard Class"/>
    <s v="CR-12820"/>
    <x v="1"/>
    <s v="United States"/>
    <x v="25"/>
    <x v="17"/>
    <n v="10035"/>
    <x v="0"/>
    <s v="OFF-PA-10002377"/>
    <x v="1"/>
    <x v="9"/>
    <s v="Adams Telephone Message Book W/Dividers/Space For Phone Numbers, 5 1/4&quot;X8 1/2&quot;, 200/Messages"/>
    <n v="17.04"/>
    <n v="3"/>
    <n v="0"/>
    <n v="7.6680000000000001"/>
  </r>
  <r>
    <x v="240"/>
    <s v="2020"/>
    <n v="4184"/>
    <x v="1084"/>
    <s v="Standard Class"/>
    <s v="CR-12820"/>
    <x v="1"/>
    <s v="United States"/>
    <x v="25"/>
    <x v="17"/>
    <n v="10035"/>
    <x v="0"/>
    <s v="OFF-ST-10000991"/>
    <x v="1"/>
    <x v="2"/>
    <s v="Space Solutions HD Industrial Steel Shelving."/>
    <n v="344.91"/>
    <n v="3"/>
    <n v="0"/>
    <n v="10.347300000000001"/>
  </r>
  <r>
    <x v="240"/>
    <s v="2020"/>
    <n v="5653"/>
    <x v="1085"/>
    <s v="Standard Class"/>
    <s v="MM-18280"/>
    <x v="2"/>
    <s v="United States"/>
    <x v="25"/>
    <x v="17"/>
    <n v="10009"/>
    <x v="0"/>
    <s v="OFF-PA-10001033"/>
    <x v="1"/>
    <x v="9"/>
    <s v="Xerox 1893"/>
    <n v="40.99"/>
    <n v="1"/>
    <n v="0"/>
    <n v="20.085100000000001"/>
  </r>
  <r>
    <x v="240"/>
    <s v="2020"/>
    <n v="8329"/>
    <x v="1086"/>
    <s v="Standard Class"/>
    <s v="XP-21865"/>
    <x v="0"/>
    <s v="United States"/>
    <x v="188"/>
    <x v="29"/>
    <n v="7109"/>
    <x v="0"/>
    <s v="OFF-PA-10001357"/>
    <x v="1"/>
    <x v="9"/>
    <s v="Xerox 1886"/>
    <n v="143.69999999999999"/>
    <n v="3"/>
    <n v="0"/>
    <n v="68.975999999999999"/>
  </r>
  <r>
    <x v="240"/>
    <s v="2020"/>
    <n v="8330"/>
    <x v="1086"/>
    <s v="Standard Class"/>
    <s v="XP-21865"/>
    <x v="0"/>
    <s v="United States"/>
    <x v="188"/>
    <x v="29"/>
    <n v="7109"/>
    <x v="0"/>
    <s v="OFF-PA-10004888"/>
    <x v="1"/>
    <x v="9"/>
    <s v="Xerox 217"/>
    <n v="6.48"/>
    <n v="1"/>
    <n v="0"/>
    <n v="3.1103999999999998"/>
  </r>
  <r>
    <x v="240"/>
    <s v="2020"/>
    <n v="9872"/>
    <x v="1087"/>
    <s v="Same Day"/>
    <s v="MH-17455"/>
    <x v="0"/>
    <s v="United States"/>
    <x v="27"/>
    <x v="19"/>
    <n v="60623"/>
    <x v="2"/>
    <s v="OFF-ST-10003208"/>
    <x v="1"/>
    <x v="2"/>
    <s v="Adjustable Depth Letter/Legal Cart"/>
    <n v="290.33600000000001"/>
    <n v="2"/>
    <n v="0.2"/>
    <n v="32.662799999999997"/>
  </r>
  <r>
    <x v="240"/>
    <s v="2020"/>
    <n v="9873"/>
    <x v="1087"/>
    <s v="Same Day"/>
    <s v="MH-17455"/>
    <x v="0"/>
    <s v="United States"/>
    <x v="27"/>
    <x v="19"/>
    <n v="60623"/>
    <x v="2"/>
    <s v="OFF-AR-10004790"/>
    <x v="1"/>
    <x v="4"/>
    <s v="Staples in misc. colors"/>
    <n v="19.152000000000001"/>
    <n v="2"/>
    <n v="0.2"/>
    <n v="1.1970000000000001"/>
  </r>
  <r>
    <x v="240"/>
    <s v="2020"/>
    <n v="9960"/>
    <x v="1088"/>
    <s v="Standard Class"/>
    <s v="AJ-10945"/>
    <x v="0"/>
    <s v="United States"/>
    <x v="121"/>
    <x v="21"/>
    <n v="85224"/>
    <x v="1"/>
    <s v="OFF-AR-10001761"/>
    <x v="1"/>
    <x v="4"/>
    <s v="Avery Hi-Liter Smear-Safe Highlighters"/>
    <n v="9.3439999999999994"/>
    <n v="2"/>
    <n v="0.2"/>
    <n v="1.8688"/>
  </r>
  <r>
    <x v="241"/>
    <s v="2020"/>
    <n v="1715"/>
    <x v="1089"/>
    <s v="Standard Class"/>
    <s v="DC-13285"/>
    <x v="0"/>
    <s v="United States"/>
    <x v="7"/>
    <x v="1"/>
    <n v="94110"/>
    <x v="1"/>
    <s v="FUR-BO-10003965"/>
    <x v="0"/>
    <x v="13"/>
    <s v="O'Sullivan Manor Hill 2-Door Library in Brianna Oak"/>
    <n v="307.666"/>
    <n v="2"/>
    <n v="0.15"/>
    <n v="-14.478400000000001"/>
  </r>
  <r>
    <x v="241"/>
    <s v="2020"/>
    <n v="2405"/>
    <x v="1090"/>
    <s v="Standard Class"/>
    <s v="MG-18145"/>
    <x v="0"/>
    <s v="United States"/>
    <x v="1"/>
    <x v="1"/>
    <n v="90045"/>
    <x v="1"/>
    <s v="TEC-AC-10002049"/>
    <x v="2"/>
    <x v="8"/>
    <s v="Logitech G19 Programmable Gaming Keyboard"/>
    <n v="1115.9100000000001"/>
    <n v="9"/>
    <n v="0"/>
    <n v="200.8638"/>
  </r>
  <r>
    <x v="241"/>
    <s v="2020"/>
    <n v="2406"/>
    <x v="1090"/>
    <s v="Standard Class"/>
    <s v="MG-18145"/>
    <x v="0"/>
    <s v="United States"/>
    <x v="1"/>
    <x v="1"/>
    <n v="90045"/>
    <x v="1"/>
    <s v="TEC-PH-10003555"/>
    <x v="2"/>
    <x v="14"/>
    <s v="Motorola HK250 Universal Bluetooth Headset"/>
    <n v="128.744"/>
    <n v="7"/>
    <n v="0.2"/>
    <n v="-28.967400000000001"/>
  </r>
  <r>
    <x v="241"/>
    <s v="2020"/>
    <n v="2407"/>
    <x v="1090"/>
    <s v="Standard Class"/>
    <s v="MG-18145"/>
    <x v="0"/>
    <s v="United States"/>
    <x v="1"/>
    <x v="1"/>
    <n v="90045"/>
    <x v="1"/>
    <s v="TEC-PH-10000702"/>
    <x v="2"/>
    <x v="14"/>
    <s v="Square Credit Card Reader, 4 1/2&quot; x 4 1/2&quot; x 1&quot;, White"/>
    <n v="79.92"/>
    <n v="10"/>
    <n v="0.2"/>
    <n v="26.972999999999999"/>
  </r>
  <r>
    <x v="241"/>
    <s v="2020"/>
    <n v="3386"/>
    <x v="1091"/>
    <s v="Standard Class"/>
    <s v="Dp-13240"/>
    <x v="1"/>
    <s v="United States"/>
    <x v="28"/>
    <x v="4"/>
    <n v="28205"/>
    <x v="3"/>
    <s v="OFF-ST-10003208"/>
    <x v="1"/>
    <x v="2"/>
    <s v="Adjustable Depth Letter/Legal Cart"/>
    <n v="580.67200000000003"/>
    <n v="4"/>
    <n v="0.2"/>
    <n v="65.325599999999994"/>
  </r>
  <r>
    <x v="241"/>
    <s v="2020"/>
    <n v="3387"/>
    <x v="1091"/>
    <s v="Standard Class"/>
    <s v="Dp-13240"/>
    <x v="1"/>
    <s v="United States"/>
    <x v="28"/>
    <x v="4"/>
    <n v="28205"/>
    <x v="3"/>
    <s v="OFF-FA-10003112"/>
    <x v="1"/>
    <x v="11"/>
    <s v="Staples"/>
    <n v="18.936"/>
    <n v="3"/>
    <n v="0.2"/>
    <n v="5.9175000000000004"/>
  </r>
  <r>
    <x v="241"/>
    <s v="2020"/>
    <n v="3388"/>
    <x v="1091"/>
    <s v="Standard Class"/>
    <s v="Dp-13240"/>
    <x v="1"/>
    <s v="United States"/>
    <x v="28"/>
    <x v="4"/>
    <n v="28205"/>
    <x v="3"/>
    <s v="TEC-PH-10004447"/>
    <x v="2"/>
    <x v="14"/>
    <s v="Toshiba IPT2010-SD IP Telephone"/>
    <n v="222.38399999999999"/>
    <n v="2"/>
    <n v="0.2"/>
    <n v="16.678799999999999"/>
  </r>
  <r>
    <x v="241"/>
    <s v="2020"/>
    <n v="3389"/>
    <x v="1091"/>
    <s v="Standard Class"/>
    <s v="Dp-13240"/>
    <x v="1"/>
    <s v="United States"/>
    <x v="28"/>
    <x v="4"/>
    <n v="28205"/>
    <x v="3"/>
    <s v="OFF-BI-10002854"/>
    <x v="1"/>
    <x v="1"/>
    <s v="Performers Binder/Pad Holder, Black"/>
    <n v="50.454000000000001"/>
    <n v="6"/>
    <n v="0.7"/>
    <n v="-33.636000000000003"/>
  </r>
  <r>
    <x v="241"/>
    <s v="2020"/>
    <n v="3390"/>
    <x v="1091"/>
    <s v="Standard Class"/>
    <s v="Dp-13240"/>
    <x v="1"/>
    <s v="United States"/>
    <x v="28"/>
    <x v="4"/>
    <n v="28205"/>
    <x v="3"/>
    <s v="FUR-TA-10001039"/>
    <x v="0"/>
    <x v="7"/>
    <s v="KI Adjustable-Height Table"/>
    <n v="154.76400000000001"/>
    <n v="3"/>
    <n v="0.4"/>
    <n v="-36.111600000000003"/>
  </r>
  <r>
    <x v="241"/>
    <s v="2020"/>
    <n v="4181"/>
    <x v="1092"/>
    <s v="Standard Class"/>
    <s v="JK-15730"/>
    <x v="0"/>
    <s v="United States"/>
    <x v="34"/>
    <x v="3"/>
    <n v="77036"/>
    <x v="2"/>
    <s v="OFF-BI-10000756"/>
    <x v="1"/>
    <x v="1"/>
    <s v="Storex DuraTech Recycled Plastic Frosted Binders"/>
    <n v="4.24"/>
    <n v="5"/>
    <n v="0.8"/>
    <n v="-6.36"/>
  </r>
  <r>
    <x v="241"/>
    <s v="2020"/>
    <n v="5281"/>
    <x v="1093"/>
    <s v="Standard Class"/>
    <s v="DB-13210"/>
    <x v="0"/>
    <s v="United States"/>
    <x v="9"/>
    <x v="6"/>
    <n v="48234"/>
    <x v="2"/>
    <s v="OFF-ST-10001837"/>
    <x v="1"/>
    <x v="2"/>
    <s v="SAFCO Mobile Desk Side File, Wire Frame"/>
    <n v="85.52"/>
    <n v="2"/>
    <n v="0"/>
    <n v="22.235199999999999"/>
  </r>
  <r>
    <x v="242"/>
    <s v="2020"/>
    <n v="5481"/>
    <x v="1094"/>
    <s v="Standard Class"/>
    <s v="CS-12250"/>
    <x v="2"/>
    <s v="United States"/>
    <x v="42"/>
    <x v="1"/>
    <n v="92105"/>
    <x v="1"/>
    <s v="TEC-PH-10001336"/>
    <x v="2"/>
    <x v="14"/>
    <s v="Digium D40 VoIP phone"/>
    <n v="103.19199999999999"/>
    <n v="1"/>
    <n v="0.2"/>
    <n v="11.6091"/>
  </r>
  <r>
    <x v="242"/>
    <s v="2020"/>
    <n v="5482"/>
    <x v="1094"/>
    <s v="Standard Class"/>
    <s v="CS-12250"/>
    <x v="2"/>
    <s v="United States"/>
    <x v="42"/>
    <x v="1"/>
    <n v="92105"/>
    <x v="1"/>
    <s v="TEC-AC-10002305"/>
    <x v="2"/>
    <x v="8"/>
    <s v="KeyTronic E03601U1 - Keyboard - Beige"/>
    <n v="36"/>
    <n v="2"/>
    <n v="0"/>
    <n v="6.48"/>
  </r>
  <r>
    <x v="242"/>
    <s v="2020"/>
    <n v="5483"/>
    <x v="1094"/>
    <s v="Standard Class"/>
    <s v="CS-12250"/>
    <x v="2"/>
    <s v="United States"/>
    <x v="42"/>
    <x v="1"/>
    <n v="92105"/>
    <x v="1"/>
    <s v="TEC-AC-10003610"/>
    <x v="2"/>
    <x v="8"/>
    <s v="Logitech Illuminated - Keyboard"/>
    <n v="239.96"/>
    <n v="4"/>
    <n v="0"/>
    <n v="115.1808"/>
  </r>
  <r>
    <x v="242"/>
    <s v="2020"/>
    <n v="5484"/>
    <x v="1094"/>
    <s v="Standard Class"/>
    <s v="CS-12250"/>
    <x v="2"/>
    <s v="United States"/>
    <x v="42"/>
    <x v="1"/>
    <n v="92105"/>
    <x v="1"/>
    <s v="OFF-ST-10002301"/>
    <x v="1"/>
    <x v="2"/>
    <s v="Tennsco Commercial Shelving"/>
    <n v="40.68"/>
    <n v="2"/>
    <n v="0"/>
    <n v="0.40679999999999999"/>
  </r>
  <r>
    <x v="242"/>
    <s v="2020"/>
    <n v="5888"/>
    <x v="1095"/>
    <s v="First Class"/>
    <s v="BP-11050"/>
    <x v="2"/>
    <s v="United States"/>
    <x v="194"/>
    <x v="37"/>
    <n v="2920"/>
    <x v="0"/>
    <s v="OFF-ST-10001837"/>
    <x v="1"/>
    <x v="2"/>
    <s v="SAFCO Mobile Desk Side File, Wire Frame"/>
    <n v="42.76"/>
    <n v="1"/>
    <n v="0"/>
    <n v="11.117599999999999"/>
  </r>
  <r>
    <x v="242"/>
    <s v="2020"/>
    <n v="7171"/>
    <x v="1096"/>
    <s v="Standard Class"/>
    <s v="GM-14440"/>
    <x v="0"/>
    <s v="United States"/>
    <x v="25"/>
    <x v="17"/>
    <n v="10009"/>
    <x v="0"/>
    <s v="FUR-CH-10002372"/>
    <x v="0"/>
    <x v="3"/>
    <s v="Office Star - Ergonomically Designed Knee Chair"/>
    <n v="145.76400000000001"/>
    <n v="2"/>
    <n v="0.1"/>
    <n v="3.2391999999999999"/>
  </r>
  <r>
    <x v="243"/>
    <s v="2020"/>
    <n v="1324"/>
    <x v="1097"/>
    <s v="First Class"/>
    <s v="EB-14170"/>
    <x v="0"/>
    <s v="United States"/>
    <x v="123"/>
    <x v="4"/>
    <n v="28403"/>
    <x v="3"/>
    <s v="OFF-PA-10002659"/>
    <x v="1"/>
    <x v="9"/>
    <s v="Avoid Verbal Orders Carbonless Minifold Book"/>
    <n v="10.816000000000001"/>
    <n v="4"/>
    <n v="0.2"/>
    <n v="3.5152000000000001"/>
  </r>
  <r>
    <x v="243"/>
    <s v="2020"/>
    <n v="1395"/>
    <x v="1098"/>
    <s v="Standard Class"/>
    <s v="CK-12760"/>
    <x v="2"/>
    <s v="United States"/>
    <x v="17"/>
    <x v="19"/>
    <n v="60505"/>
    <x v="2"/>
    <s v="FUR-TA-10002958"/>
    <x v="0"/>
    <x v="7"/>
    <s v="Bevis Oval Conference Table, Walnut"/>
    <n v="652.45000000000005"/>
    <n v="5"/>
    <n v="0.5"/>
    <n v="-430.61700000000002"/>
  </r>
  <r>
    <x v="243"/>
    <s v="2020"/>
    <n v="1396"/>
    <x v="1098"/>
    <s v="Standard Class"/>
    <s v="CK-12760"/>
    <x v="2"/>
    <s v="United States"/>
    <x v="17"/>
    <x v="19"/>
    <n v="60505"/>
    <x v="2"/>
    <s v="FUR-TA-10001676"/>
    <x v="0"/>
    <x v="7"/>
    <s v="Hon 61000 Series Interactive Training Tables"/>
    <n v="66.644999999999996"/>
    <n v="3"/>
    <n v="0.5"/>
    <n v="-42.652799999999999"/>
  </r>
  <r>
    <x v="243"/>
    <s v="2020"/>
    <n v="2712"/>
    <x v="1099"/>
    <s v="First Class"/>
    <s v="CP-12085"/>
    <x v="2"/>
    <s v="United States"/>
    <x v="82"/>
    <x v="0"/>
    <n v="44107"/>
    <x v="0"/>
    <s v="FUR-FU-10003577"/>
    <x v="0"/>
    <x v="0"/>
    <s v="Nu-Dell Leatherette Frames"/>
    <n v="45.887999999999998"/>
    <n v="4"/>
    <n v="0.2"/>
    <n v="9.1776"/>
  </r>
  <r>
    <x v="243"/>
    <s v="2020"/>
    <n v="3820"/>
    <x v="1100"/>
    <s v="Standard Class"/>
    <s v="HG-14845"/>
    <x v="0"/>
    <s v="United States"/>
    <x v="25"/>
    <x v="17"/>
    <n v="10024"/>
    <x v="0"/>
    <s v="OFF-BI-10001031"/>
    <x v="1"/>
    <x v="1"/>
    <s v="Pressboard Data Binders by Wilson Jones"/>
    <n v="12.816000000000001"/>
    <n v="3"/>
    <n v="0.2"/>
    <n v="4.3254000000000001"/>
  </r>
  <r>
    <x v="243"/>
    <s v="2020"/>
    <n v="3821"/>
    <x v="1100"/>
    <s v="Standard Class"/>
    <s v="HG-14845"/>
    <x v="0"/>
    <s v="United States"/>
    <x v="25"/>
    <x v="17"/>
    <n v="10024"/>
    <x v="0"/>
    <s v="FUR-BO-10003034"/>
    <x v="0"/>
    <x v="13"/>
    <s v="O'Sullivan Elevations Bookcase, Cherry Finish"/>
    <n v="314.35199999999998"/>
    <n v="3"/>
    <n v="0.2"/>
    <n v="-15.717599999999999"/>
  </r>
  <r>
    <x v="243"/>
    <s v="2020"/>
    <n v="3822"/>
    <x v="1100"/>
    <s v="Standard Class"/>
    <s v="HG-14845"/>
    <x v="0"/>
    <s v="United States"/>
    <x v="25"/>
    <x v="17"/>
    <n v="10024"/>
    <x v="0"/>
    <s v="OFF-PA-10000069"/>
    <x v="1"/>
    <x v="9"/>
    <s v="TOPS 4 x 6 Fluorescent Color Memo Sheets, 500 Sheets per Pack"/>
    <n v="18.98"/>
    <n v="2"/>
    <n v="0"/>
    <n v="8.9206000000000003"/>
  </r>
  <r>
    <x v="243"/>
    <s v="2020"/>
    <n v="3823"/>
    <x v="1100"/>
    <s v="Standard Class"/>
    <s v="HG-14845"/>
    <x v="0"/>
    <s v="United States"/>
    <x v="25"/>
    <x v="17"/>
    <n v="10024"/>
    <x v="0"/>
    <s v="OFF-BI-10003655"/>
    <x v="1"/>
    <x v="1"/>
    <s v="Durable Pressboard Binders"/>
    <n v="18.239999999999998"/>
    <n v="6"/>
    <n v="0.2"/>
    <n v="6.1559999999999997"/>
  </r>
  <r>
    <x v="243"/>
    <s v="2020"/>
    <n v="4917"/>
    <x v="1101"/>
    <s v="Second Class"/>
    <s v="MB-17305"/>
    <x v="0"/>
    <s v="United States"/>
    <x v="273"/>
    <x v="3"/>
    <n v="77573"/>
    <x v="2"/>
    <s v="OFF-AR-10004344"/>
    <x v="1"/>
    <x v="4"/>
    <s v="Bulldog Vacuum Base Pencil Sharpener"/>
    <n v="67.144000000000005"/>
    <n v="7"/>
    <n v="0.2"/>
    <n v="5.8750999999999998"/>
  </r>
  <r>
    <x v="243"/>
    <s v="2020"/>
    <n v="4918"/>
    <x v="1101"/>
    <s v="Second Class"/>
    <s v="MB-17305"/>
    <x v="0"/>
    <s v="United States"/>
    <x v="273"/>
    <x v="3"/>
    <n v="77573"/>
    <x v="2"/>
    <s v="FUR-CH-10001802"/>
    <x v="0"/>
    <x v="3"/>
    <s v="Hon Every-Day Chair Series Swivel Task Chairs"/>
    <n v="254.05799999999999"/>
    <n v="3"/>
    <n v="0.3"/>
    <n v="-32.6646"/>
  </r>
  <r>
    <x v="243"/>
    <s v="2020"/>
    <n v="5259"/>
    <x v="1102"/>
    <s v="First Class"/>
    <s v="XP-21865"/>
    <x v="0"/>
    <s v="United States"/>
    <x v="1"/>
    <x v="1"/>
    <n v="90032"/>
    <x v="1"/>
    <s v="OFF-PA-10001745"/>
    <x v="1"/>
    <x v="9"/>
    <s v="Wirebound Message Books, 2 7/8&quot; x 5&quot;, 3 Forms per Page"/>
    <n v="35.200000000000003"/>
    <n v="5"/>
    <n v="0"/>
    <n v="16.544"/>
  </r>
  <r>
    <x v="244"/>
    <s v="2020"/>
    <n v="8944"/>
    <x v="1103"/>
    <s v="Standard Class"/>
    <s v="SW-20245"/>
    <x v="0"/>
    <s v="United States"/>
    <x v="17"/>
    <x v="19"/>
    <n v="60505"/>
    <x v="2"/>
    <s v="FUR-CH-10001545"/>
    <x v="0"/>
    <x v="3"/>
    <s v="Hon Comfortask Task/Swivel Chairs"/>
    <n v="239.358"/>
    <n v="3"/>
    <n v="0.3"/>
    <n v="-47.871600000000001"/>
  </r>
  <r>
    <x v="245"/>
    <s v="2020"/>
    <n v="1046"/>
    <x v="1104"/>
    <s v="Standard Class"/>
    <s v="SN-20710"/>
    <x v="1"/>
    <s v="United States"/>
    <x v="147"/>
    <x v="19"/>
    <n v="61107"/>
    <x v="2"/>
    <s v="FUR-CH-10002304"/>
    <x v="0"/>
    <x v="3"/>
    <s v="Global Stack Chair without Arms, Black"/>
    <n v="254.60400000000001"/>
    <n v="14"/>
    <n v="0.3"/>
    <n v="-18.186"/>
  </r>
  <r>
    <x v="245"/>
    <s v="2020"/>
    <n v="2267"/>
    <x v="1105"/>
    <s v="Same Day"/>
    <s v="SM-20320"/>
    <x v="1"/>
    <s v="United States"/>
    <x v="166"/>
    <x v="4"/>
    <n v="28110"/>
    <x v="3"/>
    <s v="OFF-PA-10003919"/>
    <x v="1"/>
    <x v="9"/>
    <s v="Xerox 1989"/>
    <n v="7.968"/>
    <n v="2"/>
    <n v="0.2"/>
    <n v="2.6892"/>
  </r>
  <r>
    <x v="245"/>
    <s v="2020"/>
    <n v="2417"/>
    <x v="1106"/>
    <s v="Standard Class"/>
    <s v="ML-18040"/>
    <x v="2"/>
    <s v="United States"/>
    <x v="79"/>
    <x v="35"/>
    <n v="87105"/>
    <x v="1"/>
    <s v="TEC-AC-10002842"/>
    <x v="2"/>
    <x v="8"/>
    <s v="WD My Passport Ultra 2TB Portable External Hard Drive"/>
    <n v="595"/>
    <n v="5"/>
    <n v="0"/>
    <n v="95.2"/>
  </r>
  <r>
    <x v="245"/>
    <s v="2020"/>
    <n v="2418"/>
    <x v="1106"/>
    <s v="Standard Class"/>
    <s v="ML-18040"/>
    <x v="2"/>
    <s v="United States"/>
    <x v="79"/>
    <x v="35"/>
    <n v="87105"/>
    <x v="1"/>
    <s v="OFF-BI-10002082"/>
    <x v="1"/>
    <x v="1"/>
    <s v="GBC Twin Loop Wire Binding Elements"/>
    <n v="79.872"/>
    <n v="3"/>
    <n v="0.2"/>
    <n v="29.952000000000002"/>
  </r>
  <r>
    <x v="245"/>
    <s v="2020"/>
    <n v="2762"/>
    <x v="1107"/>
    <s v="First Class"/>
    <s v="NK-18490"/>
    <x v="1"/>
    <s v="United States"/>
    <x v="7"/>
    <x v="1"/>
    <n v="94110"/>
    <x v="1"/>
    <s v="TEC-AC-10003709"/>
    <x v="2"/>
    <x v="8"/>
    <s v="Maxell 4.7GB DVD-R 5/Pack"/>
    <n v="0.99"/>
    <n v="1"/>
    <n v="0"/>
    <n v="0.43559999999999999"/>
  </r>
  <r>
    <x v="245"/>
    <s v="2020"/>
    <n v="2763"/>
    <x v="1107"/>
    <s v="First Class"/>
    <s v="NK-18490"/>
    <x v="1"/>
    <s v="United States"/>
    <x v="7"/>
    <x v="1"/>
    <n v="94110"/>
    <x v="1"/>
    <s v="OFF-BI-10001191"/>
    <x v="1"/>
    <x v="1"/>
    <s v="Canvas Sectional Post Binders"/>
    <n v="101.84"/>
    <n v="5"/>
    <n v="0.2"/>
    <n v="36.917000000000002"/>
  </r>
  <r>
    <x v="245"/>
    <s v="2020"/>
    <n v="5941"/>
    <x v="1108"/>
    <s v="Second Class"/>
    <s v="RW-19690"/>
    <x v="0"/>
    <s v="United States"/>
    <x v="1"/>
    <x v="1"/>
    <n v="90049"/>
    <x v="1"/>
    <s v="TEC-AC-10001465"/>
    <x v="2"/>
    <x v="8"/>
    <s v="SanDisk Cruzer 64 GB USB Flash Drive"/>
    <n v="435.84"/>
    <n v="12"/>
    <n v="0"/>
    <n v="130.75200000000001"/>
  </r>
  <r>
    <x v="245"/>
    <s v="2020"/>
    <n v="5942"/>
    <x v="1108"/>
    <s v="Second Class"/>
    <s v="RW-19690"/>
    <x v="0"/>
    <s v="United States"/>
    <x v="1"/>
    <x v="1"/>
    <n v="90049"/>
    <x v="1"/>
    <s v="OFF-AR-10000940"/>
    <x v="1"/>
    <x v="4"/>
    <s v="Newell 343"/>
    <n v="5.88"/>
    <n v="2"/>
    <n v="0"/>
    <n v="1.5875999999999999"/>
  </r>
  <r>
    <x v="245"/>
    <s v="2020"/>
    <n v="7793"/>
    <x v="1109"/>
    <s v="First Class"/>
    <s v="SP-20860"/>
    <x v="2"/>
    <s v="United States"/>
    <x v="15"/>
    <x v="3"/>
    <n v="75217"/>
    <x v="2"/>
    <s v="TEC-AC-10001383"/>
    <x v="2"/>
    <x v="8"/>
    <s v="Logitech Wireless Touch Keyboard K400"/>
    <n v="39.984000000000002"/>
    <n v="2"/>
    <n v="0.2"/>
    <n v="-1.4994000000000001"/>
  </r>
  <r>
    <x v="245"/>
    <s v="2020"/>
    <n v="8422"/>
    <x v="1110"/>
    <s v="Standard Class"/>
    <s v="NP-18670"/>
    <x v="0"/>
    <s v="United States"/>
    <x v="82"/>
    <x v="29"/>
    <n v="8701"/>
    <x v="0"/>
    <s v="TEC-AC-10002167"/>
    <x v="2"/>
    <x v="8"/>
    <s v="Imation 8gb Micro Traveldrive Usb 2.0 Flash Drive"/>
    <n v="45"/>
    <n v="3"/>
    <n v="0"/>
    <n v="4.95"/>
  </r>
  <r>
    <x v="245"/>
    <s v="2020"/>
    <n v="8423"/>
    <x v="1110"/>
    <s v="Standard Class"/>
    <s v="NP-18670"/>
    <x v="0"/>
    <s v="United States"/>
    <x v="82"/>
    <x v="29"/>
    <n v="8701"/>
    <x v="0"/>
    <s v="OFF-FA-10000621"/>
    <x v="1"/>
    <x v="11"/>
    <s v="OIC Colored Binder Clips, Assorted Sizes"/>
    <n v="17.899999999999999"/>
    <n v="5"/>
    <n v="0"/>
    <n v="8.7710000000000008"/>
  </r>
  <r>
    <x v="245"/>
    <s v="2020"/>
    <n v="8424"/>
    <x v="1110"/>
    <s v="Standard Class"/>
    <s v="NP-18670"/>
    <x v="0"/>
    <s v="United States"/>
    <x v="82"/>
    <x v="29"/>
    <n v="8701"/>
    <x v="0"/>
    <s v="FUR-FU-10004053"/>
    <x v="0"/>
    <x v="0"/>
    <s v="DAX Two-Tone Silver Metal Document Frame"/>
    <n v="40.479999999999997"/>
    <n v="2"/>
    <n v="0"/>
    <n v="17.406400000000001"/>
  </r>
  <r>
    <x v="245"/>
    <s v="2020"/>
    <n v="8425"/>
    <x v="1110"/>
    <s v="Standard Class"/>
    <s v="NP-18670"/>
    <x v="0"/>
    <s v="United States"/>
    <x v="82"/>
    <x v="29"/>
    <n v="8701"/>
    <x v="0"/>
    <s v="FUR-BO-10003404"/>
    <x v="0"/>
    <x v="13"/>
    <s v="Global Adaptabilites Bookcase, Cherry/Storm Gray Finish"/>
    <n v="2154.9"/>
    <n v="5"/>
    <n v="0"/>
    <n v="129.29400000000001"/>
  </r>
  <r>
    <x v="245"/>
    <s v="2020"/>
    <n v="9099"/>
    <x v="1111"/>
    <s v="Standard Class"/>
    <s v="MG-17650"/>
    <x v="1"/>
    <s v="United States"/>
    <x v="15"/>
    <x v="3"/>
    <n v="75081"/>
    <x v="2"/>
    <s v="TEC-PH-10002085"/>
    <x v="2"/>
    <x v="14"/>
    <s v="Clarity 53712"/>
    <n v="369.54399999999998"/>
    <n v="7"/>
    <n v="0.2"/>
    <n v="27.715800000000002"/>
  </r>
  <r>
    <x v="245"/>
    <s v="2020"/>
    <n v="9100"/>
    <x v="1111"/>
    <s v="Standard Class"/>
    <s v="MG-17650"/>
    <x v="1"/>
    <s v="United States"/>
    <x v="15"/>
    <x v="3"/>
    <n v="75081"/>
    <x v="2"/>
    <s v="OFF-PA-10001934"/>
    <x v="1"/>
    <x v="9"/>
    <s v="Xerox 1993"/>
    <n v="10.368"/>
    <n v="2"/>
    <n v="0.2"/>
    <n v="3.7584"/>
  </r>
  <r>
    <x v="245"/>
    <s v="2020"/>
    <n v="9101"/>
    <x v="1111"/>
    <s v="Standard Class"/>
    <s v="MG-17650"/>
    <x v="1"/>
    <s v="United States"/>
    <x v="15"/>
    <x v="3"/>
    <n v="75081"/>
    <x v="2"/>
    <s v="TEC-AC-10003033"/>
    <x v="2"/>
    <x v="8"/>
    <s v="Plantronics CS510 - Over-the-Head monaural Wireless Headset System"/>
    <n v="791.88"/>
    <n v="3"/>
    <n v="0.2"/>
    <n v="128.68049999999999"/>
  </r>
  <r>
    <x v="245"/>
    <s v="2020"/>
    <n v="9487"/>
    <x v="1112"/>
    <s v="Same Day"/>
    <s v="NF-18385"/>
    <x v="0"/>
    <s v="United States"/>
    <x v="191"/>
    <x v="44"/>
    <n v="26003"/>
    <x v="0"/>
    <s v="FUR-TA-10001932"/>
    <x v="0"/>
    <x v="7"/>
    <s v="Chromcraft 48&quot; x 96&quot; Racetrack Double Pedestal Table"/>
    <n v="673.34400000000005"/>
    <n v="3"/>
    <n v="0.3"/>
    <n v="-76.953599999999994"/>
  </r>
  <r>
    <x v="245"/>
    <s v="2020"/>
    <n v="9888"/>
    <x v="1113"/>
    <s v="First Class"/>
    <s v="CA-12265"/>
    <x v="0"/>
    <s v="United States"/>
    <x v="25"/>
    <x v="17"/>
    <n v="10024"/>
    <x v="0"/>
    <s v="OFF-PA-10000477"/>
    <x v="1"/>
    <x v="9"/>
    <s v="Xerox 1952"/>
    <n v="9.9600000000000009"/>
    <n v="2"/>
    <n v="0"/>
    <n v="4.6811999999999996"/>
  </r>
  <r>
    <x v="246"/>
    <s v="2020"/>
    <n v="277"/>
    <x v="1114"/>
    <s v="Standard Class"/>
    <s v="AG-10495"/>
    <x v="2"/>
    <s v="United States"/>
    <x v="13"/>
    <x v="9"/>
    <n v="19140"/>
    <x v="0"/>
    <s v="OFF-PA-10000673"/>
    <x v="1"/>
    <x v="9"/>
    <s v="Post-it “Important Message” Note Pad, Neon Colors, 50 Sheets/Pad"/>
    <n v="11.648"/>
    <n v="2"/>
    <n v="0.2"/>
    <n v="4.0768000000000004"/>
  </r>
  <r>
    <x v="246"/>
    <s v="2020"/>
    <n v="278"/>
    <x v="1114"/>
    <s v="Standard Class"/>
    <s v="AG-10495"/>
    <x v="2"/>
    <s v="United States"/>
    <x v="13"/>
    <x v="9"/>
    <n v="19140"/>
    <x v="0"/>
    <s v="OFF-PA-10004470"/>
    <x v="1"/>
    <x v="9"/>
    <s v="Adams Write n' Stick Phone Message Book, 11&quot; X 5 1/4&quot;, 200 Messages"/>
    <n v="18.175999999999998"/>
    <n v="4"/>
    <n v="0.2"/>
    <n v="5.9071999999999996"/>
  </r>
  <r>
    <x v="246"/>
    <s v="2020"/>
    <n v="279"/>
    <x v="1114"/>
    <s v="Standard Class"/>
    <s v="AG-10495"/>
    <x v="2"/>
    <s v="United States"/>
    <x v="13"/>
    <x v="9"/>
    <n v="19140"/>
    <x v="0"/>
    <s v="OFF-ST-10000876"/>
    <x v="1"/>
    <x v="2"/>
    <s v="Eldon Simplefile Box Office"/>
    <n v="59.712000000000003"/>
    <n v="6"/>
    <n v="0.2"/>
    <n v="5.9711999999999996"/>
  </r>
  <r>
    <x v="246"/>
    <s v="2020"/>
    <n v="280"/>
    <x v="1114"/>
    <s v="Standard Class"/>
    <s v="AG-10495"/>
    <x v="2"/>
    <s v="United States"/>
    <x v="13"/>
    <x v="9"/>
    <n v="19140"/>
    <x v="0"/>
    <s v="OFF-LA-10002043"/>
    <x v="1"/>
    <x v="15"/>
    <s v="Avery 489"/>
    <n v="24.84"/>
    <n v="3"/>
    <n v="0.2"/>
    <n v="8.6940000000000008"/>
  </r>
  <r>
    <x v="246"/>
    <s v="2020"/>
    <n v="3007"/>
    <x v="1115"/>
    <s v="First Class"/>
    <s v="CR-12730"/>
    <x v="0"/>
    <s v="United States"/>
    <x v="25"/>
    <x v="17"/>
    <n v="10009"/>
    <x v="0"/>
    <s v="OFF-AP-10000828"/>
    <x v="1"/>
    <x v="5"/>
    <s v="Avanti 4.4 Cu. Ft. Refrigerator"/>
    <n v="904.9"/>
    <n v="5"/>
    <n v="0"/>
    <n v="253.37200000000001"/>
  </r>
  <r>
    <x v="246"/>
    <s v="2020"/>
    <n v="4255"/>
    <x v="1116"/>
    <s v="First Class"/>
    <s v="TS-21610"/>
    <x v="0"/>
    <s v="United States"/>
    <x v="274"/>
    <x v="19"/>
    <n v="61032"/>
    <x v="2"/>
    <s v="OFF-PA-10003127"/>
    <x v="1"/>
    <x v="9"/>
    <s v="Easy-staple paper"/>
    <n v="63.311999999999998"/>
    <n v="3"/>
    <n v="0.2"/>
    <n v="20.5764"/>
  </r>
  <r>
    <x v="246"/>
    <s v="2020"/>
    <n v="4256"/>
    <x v="1116"/>
    <s v="First Class"/>
    <s v="TS-21610"/>
    <x v="0"/>
    <s v="United States"/>
    <x v="274"/>
    <x v="19"/>
    <n v="61032"/>
    <x v="2"/>
    <s v="OFF-BI-10000778"/>
    <x v="1"/>
    <x v="1"/>
    <s v="GBC VeloBinder Electric Binding Machine"/>
    <n v="96.784000000000006"/>
    <n v="4"/>
    <n v="0.8"/>
    <n v="-145.17599999999999"/>
  </r>
  <r>
    <x v="246"/>
    <s v="2020"/>
    <n v="4257"/>
    <x v="1116"/>
    <s v="First Class"/>
    <s v="TS-21610"/>
    <x v="0"/>
    <s v="United States"/>
    <x v="274"/>
    <x v="19"/>
    <n v="61032"/>
    <x v="2"/>
    <s v="FUR-FU-10001424"/>
    <x v="0"/>
    <x v="0"/>
    <s v="Dax Clear Box Frame"/>
    <n v="10.476000000000001"/>
    <n v="3"/>
    <n v="0.6"/>
    <n v="-6.8094000000000001"/>
  </r>
  <r>
    <x v="246"/>
    <s v="2020"/>
    <n v="8857"/>
    <x v="1117"/>
    <s v="Standard Class"/>
    <s v="JW-15220"/>
    <x v="2"/>
    <s v="United States"/>
    <x v="275"/>
    <x v="1"/>
    <n v="95823"/>
    <x v="1"/>
    <s v="TEC-AC-10002335"/>
    <x v="2"/>
    <x v="8"/>
    <s v="Logitech Media Keyboard K200"/>
    <n v="209.94"/>
    <n v="6"/>
    <n v="0"/>
    <n v="39.888599999999997"/>
  </r>
  <r>
    <x v="246"/>
    <s v="2020"/>
    <n v="8858"/>
    <x v="1117"/>
    <s v="Standard Class"/>
    <s v="JW-15220"/>
    <x v="2"/>
    <s v="United States"/>
    <x v="275"/>
    <x v="1"/>
    <n v="95823"/>
    <x v="1"/>
    <s v="TEC-PH-10003187"/>
    <x v="2"/>
    <x v="14"/>
    <s v="Anker Astro Mini 3000mAh Ultra-Compact Portable Charger"/>
    <n v="31.984000000000002"/>
    <n v="2"/>
    <n v="0.2"/>
    <n v="-7.9960000000000004"/>
  </r>
  <r>
    <x v="246"/>
    <s v="2020"/>
    <n v="8859"/>
    <x v="1117"/>
    <s v="Standard Class"/>
    <s v="JW-15220"/>
    <x v="2"/>
    <s v="United States"/>
    <x v="275"/>
    <x v="1"/>
    <n v="95823"/>
    <x v="1"/>
    <s v="OFF-BI-10003527"/>
    <x v="1"/>
    <x v="1"/>
    <s v="Fellowes PB500 Electric Punch Plastic Comb Binding Machine with Manual Bind"/>
    <n v="5083.96"/>
    <n v="5"/>
    <n v="0.2"/>
    <n v="1906.4849999999999"/>
  </r>
  <r>
    <x v="246"/>
    <s v="2020"/>
    <n v="9091"/>
    <x v="1118"/>
    <s v="First Class"/>
    <s v="AH-10210"/>
    <x v="0"/>
    <s v="United States"/>
    <x v="60"/>
    <x v="32"/>
    <n v="40214"/>
    <x v="3"/>
    <s v="OFF-ST-10002974"/>
    <x v="1"/>
    <x v="2"/>
    <s v="Trav-L-File Heavy-Duty Shuttle II, Black"/>
    <n v="348.56"/>
    <n v="8"/>
    <n v="0"/>
    <n v="104.568"/>
  </r>
  <r>
    <x v="246"/>
    <s v="2020"/>
    <n v="9221"/>
    <x v="1119"/>
    <s v="First Class"/>
    <s v="MH-18025"/>
    <x v="0"/>
    <s v="United States"/>
    <x v="55"/>
    <x v="28"/>
    <n v="70506"/>
    <x v="3"/>
    <s v="OFF-LA-10000248"/>
    <x v="1"/>
    <x v="15"/>
    <s v="Avery 52"/>
    <n v="11.07"/>
    <n v="3"/>
    <n v="0"/>
    <n v="5.2028999999999996"/>
  </r>
  <r>
    <x v="246"/>
    <s v="2020"/>
    <n v="9222"/>
    <x v="1119"/>
    <s v="First Class"/>
    <s v="MH-18025"/>
    <x v="0"/>
    <s v="United States"/>
    <x v="55"/>
    <x v="28"/>
    <n v="70506"/>
    <x v="3"/>
    <s v="FUR-TA-10003473"/>
    <x v="0"/>
    <x v="7"/>
    <s v="Bretford Rectangular Conference Table Tops"/>
    <n v="1504.52"/>
    <n v="4"/>
    <n v="0"/>
    <n v="346.03960000000001"/>
  </r>
  <r>
    <x v="246"/>
    <s v="2020"/>
    <n v="9223"/>
    <x v="1119"/>
    <s v="First Class"/>
    <s v="MH-18025"/>
    <x v="0"/>
    <s v="United States"/>
    <x v="55"/>
    <x v="28"/>
    <n v="70506"/>
    <x v="3"/>
    <s v="OFF-PA-10004355"/>
    <x v="1"/>
    <x v="9"/>
    <s v="Xerox 231"/>
    <n v="25.92"/>
    <n v="4"/>
    <n v="0"/>
    <n v="12.441599999999999"/>
  </r>
  <r>
    <x v="247"/>
    <s v="2020"/>
    <n v="888"/>
    <x v="1120"/>
    <s v="Standard Class"/>
    <s v="EL-13735"/>
    <x v="1"/>
    <s v="United States"/>
    <x v="81"/>
    <x v="26"/>
    <n v="21044"/>
    <x v="0"/>
    <s v="OFF-BI-10001078"/>
    <x v="1"/>
    <x v="1"/>
    <s v="Acco PRESSTEX Data Binder with Storage Hooks, Dark Blue, 14 7/8&quot; X 11&quot;"/>
    <n v="37.659999999999997"/>
    <n v="7"/>
    <n v="0"/>
    <n v="18.453399999999998"/>
  </r>
  <r>
    <x v="247"/>
    <s v="2020"/>
    <n v="1752"/>
    <x v="1121"/>
    <s v="First Class"/>
    <s v="JW-15955"/>
    <x v="0"/>
    <s v="United States"/>
    <x v="230"/>
    <x v="1"/>
    <n v="94601"/>
    <x v="1"/>
    <s v="FUR-FU-10001918"/>
    <x v="0"/>
    <x v="0"/>
    <s v="C-Line Cubicle Keepers Polyproplyene Holder With Velcro Backings"/>
    <n v="9.4600000000000009"/>
    <n v="2"/>
    <n v="0"/>
    <n v="3.6894"/>
  </r>
  <r>
    <x v="247"/>
    <s v="2020"/>
    <n v="5697"/>
    <x v="1122"/>
    <s v="Standard Class"/>
    <s v="AG-10765"/>
    <x v="1"/>
    <s v="United States"/>
    <x v="27"/>
    <x v="19"/>
    <n v="60623"/>
    <x v="2"/>
    <s v="OFF-BI-10000309"/>
    <x v="1"/>
    <x v="1"/>
    <s v="GBC Twin Loop Wire Binding Elements, 9/16&quot; Spine, Black"/>
    <n v="27.396000000000001"/>
    <n v="9"/>
    <n v="0.8"/>
    <n v="-42.463799999999999"/>
  </r>
  <r>
    <x v="247"/>
    <s v="2020"/>
    <n v="5698"/>
    <x v="1122"/>
    <s v="Standard Class"/>
    <s v="AG-10765"/>
    <x v="1"/>
    <s v="United States"/>
    <x v="27"/>
    <x v="19"/>
    <n v="60623"/>
    <x v="2"/>
    <s v="OFF-BI-10004224"/>
    <x v="1"/>
    <x v="1"/>
    <s v="Catalog Binders with Expanding Posts"/>
    <n v="13.456"/>
    <n v="1"/>
    <n v="0.8"/>
    <n v="-23.547999999999998"/>
  </r>
  <r>
    <x v="247"/>
    <s v="2020"/>
    <n v="7286"/>
    <x v="1123"/>
    <s v="Standard Class"/>
    <s v="BK-11260"/>
    <x v="0"/>
    <s v="United States"/>
    <x v="7"/>
    <x v="1"/>
    <n v="94110"/>
    <x v="1"/>
    <s v="TEC-AC-10003614"/>
    <x v="2"/>
    <x v="8"/>
    <s v="Verbatim 25 GB 6x Blu-ray Single Layer Recordable Disc, 10/Pack"/>
    <n v="46.36"/>
    <n v="4"/>
    <n v="0"/>
    <n v="15.2988"/>
  </r>
  <r>
    <x v="248"/>
    <s v="2020"/>
    <n v="1329"/>
    <x v="1124"/>
    <s v="Second Class"/>
    <s v="FG-14260"/>
    <x v="1"/>
    <s v="United States"/>
    <x v="7"/>
    <x v="1"/>
    <n v="94110"/>
    <x v="1"/>
    <s v="OFF-AR-10002818"/>
    <x v="1"/>
    <x v="4"/>
    <s v="Panasonic KP-310 Heavy-Duty Electric Pencil Sharpener"/>
    <n v="87.92"/>
    <n v="4"/>
    <n v="0"/>
    <n v="26.376000000000001"/>
  </r>
  <r>
    <x v="248"/>
    <s v="2020"/>
    <n v="3711"/>
    <x v="1125"/>
    <s v="First Class"/>
    <s v="RS-19765"/>
    <x v="2"/>
    <s v="United States"/>
    <x v="1"/>
    <x v="1"/>
    <n v="90045"/>
    <x v="1"/>
    <s v="FUR-TA-10001705"/>
    <x v="0"/>
    <x v="7"/>
    <s v="Bush Advantage Collection Round Conference Table"/>
    <n v="510.24"/>
    <n v="3"/>
    <n v="0.2"/>
    <n v="6.3780000000000001"/>
  </r>
  <r>
    <x v="248"/>
    <s v="2020"/>
    <n v="3712"/>
    <x v="1125"/>
    <s v="First Class"/>
    <s v="RS-19765"/>
    <x v="2"/>
    <s v="United States"/>
    <x v="1"/>
    <x v="1"/>
    <n v="90045"/>
    <x v="1"/>
    <s v="OFF-PA-10000675"/>
    <x v="1"/>
    <x v="9"/>
    <s v="Xerox 1919"/>
    <n v="204.95"/>
    <n v="5"/>
    <n v="0"/>
    <n v="100.4255"/>
  </r>
  <r>
    <x v="248"/>
    <s v="2020"/>
    <n v="4261"/>
    <x v="1126"/>
    <s v="Second Class"/>
    <s v="RS-19420"/>
    <x v="2"/>
    <s v="United States"/>
    <x v="53"/>
    <x v="18"/>
    <n v="6824"/>
    <x v="0"/>
    <s v="OFF-LA-10001045"/>
    <x v="1"/>
    <x v="15"/>
    <s v="Permanent Self-Adhesive File Folder Labels for Typewriters by Universal"/>
    <n v="13.05"/>
    <n v="5"/>
    <n v="0"/>
    <n v="6.0030000000000001"/>
  </r>
  <r>
    <x v="248"/>
    <s v="2020"/>
    <n v="6836"/>
    <x v="1127"/>
    <s v="Standard Class"/>
    <s v="DL-13495"/>
    <x v="2"/>
    <s v="United States"/>
    <x v="178"/>
    <x v="1"/>
    <n v="91360"/>
    <x v="1"/>
    <s v="OFF-LA-10003510"/>
    <x v="1"/>
    <x v="15"/>
    <s v="Avery 4027 File Folder Labels for Dot Matrix Printers, 5000 Labels per Box, White"/>
    <n v="152.65"/>
    <n v="5"/>
    <n v="0"/>
    <n v="70.218999999999994"/>
  </r>
  <r>
    <x v="248"/>
    <s v="2020"/>
    <n v="6837"/>
    <x v="1127"/>
    <s v="Standard Class"/>
    <s v="DL-13495"/>
    <x v="2"/>
    <s v="United States"/>
    <x v="178"/>
    <x v="1"/>
    <n v="91360"/>
    <x v="1"/>
    <s v="FUR-FU-10000087"/>
    <x v="0"/>
    <x v="0"/>
    <s v="Executive Impressions 14&quot; Two-Color Numerals Wall Clock"/>
    <n v="22.72"/>
    <n v="1"/>
    <n v="0"/>
    <n v="9.3152000000000008"/>
  </r>
  <r>
    <x v="248"/>
    <s v="2020"/>
    <n v="7214"/>
    <x v="1128"/>
    <s v="Standard Class"/>
    <s v="MC-17275"/>
    <x v="0"/>
    <s v="United States"/>
    <x v="276"/>
    <x v="1"/>
    <n v="93010"/>
    <x v="1"/>
    <s v="OFF-LA-10002034"/>
    <x v="1"/>
    <x v="15"/>
    <s v="Avery 478"/>
    <n v="14.73"/>
    <n v="3"/>
    <n v="0"/>
    <n v="7.2176999999999998"/>
  </r>
  <r>
    <x v="248"/>
    <s v="2020"/>
    <n v="7708"/>
    <x v="1129"/>
    <s v="Standard Class"/>
    <s v="SV-20815"/>
    <x v="2"/>
    <s v="United States"/>
    <x v="277"/>
    <x v="46"/>
    <n v="84057"/>
    <x v="1"/>
    <s v="OFF-AR-10001761"/>
    <x v="1"/>
    <x v="4"/>
    <s v="Avery Hi-Liter Smear-Safe Highlighters"/>
    <n v="11.68"/>
    <n v="2"/>
    <n v="0"/>
    <n v="4.2047999999999996"/>
  </r>
  <r>
    <x v="249"/>
    <s v="2020"/>
    <n v="1554"/>
    <x v="1130"/>
    <s v="Standard Class"/>
    <s v="BO-11425"/>
    <x v="0"/>
    <s v="United States"/>
    <x v="19"/>
    <x v="32"/>
    <n v="40475"/>
    <x v="3"/>
    <s v="OFF-BI-10003719"/>
    <x v="1"/>
    <x v="1"/>
    <s v="Large Capacity Hanging Post Binders"/>
    <n v="124.75"/>
    <n v="5"/>
    <n v="0"/>
    <n v="57.384999999999998"/>
  </r>
  <r>
    <x v="249"/>
    <s v="2020"/>
    <n v="1597"/>
    <x v="1131"/>
    <s v="First Class"/>
    <s v="MY-17380"/>
    <x v="2"/>
    <s v="United States"/>
    <x v="25"/>
    <x v="17"/>
    <n v="10011"/>
    <x v="0"/>
    <s v="FUR-FU-10001290"/>
    <x v="0"/>
    <x v="0"/>
    <s v="Executive Impressions Supervisor Wall Clock"/>
    <n v="547.29999999999995"/>
    <n v="13"/>
    <n v="0"/>
    <n v="175.136"/>
  </r>
  <r>
    <x v="249"/>
    <s v="2020"/>
    <n v="5338"/>
    <x v="1132"/>
    <s v="Standard Class"/>
    <s v="AJ-10780"/>
    <x v="2"/>
    <s v="United States"/>
    <x v="278"/>
    <x v="21"/>
    <n v="85254"/>
    <x v="1"/>
    <s v="OFF-PA-10000062"/>
    <x v="1"/>
    <x v="9"/>
    <s v="Green Bar Computer Printout Paper"/>
    <n v="307.77600000000001"/>
    <n v="7"/>
    <n v="0.2"/>
    <n v="111.5688"/>
  </r>
  <r>
    <x v="249"/>
    <s v="2020"/>
    <n v="7282"/>
    <x v="1133"/>
    <s v="Standard Class"/>
    <s v="GH-14410"/>
    <x v="1"/>
    <s v="United States"/>
    <x v="279"/>
    <x v="21"/>
    <n v="85364"/>
    <x v="1"/>
    <s v="TEC-MA-10001148"/>
    <x v="2"/>
    <x v="6"/>
    <s v="Swingline SM12-08 MicroCut Jam Free Shredder"/>
    <n v="599.98500000000001"/>
    <n v="5"/>
    <n v="0.7"/>
    <n v="-479.988"/>
  </r>
  <r>
    <x v="249"/>
    <s v="2020"/>
    <n v="8993"/>
    <x v="1134"/>
    <s v="Standard Class"/>
    <s v="VP-21760"/>
    <x v="2"/>
    <s v="United States"/>
    <x v="81"/>
    <x v="13"/>
    <n v="38401"/>
    <x v="3"/>
    <s v="TEC-AC-10003499"/>
    <x v="2"/>
    <x v="8"/>
    <s v="Memorex Mini Travel Drive 8 GB USB 2.0 Flash Drive"/>
    <n v="18.527999999999999"/>
    <n v="2"/>
    <n v="0.2"/>
    <n v="4.4004000000000003"/>
  </r>
  <r>
    <x v="249"/>
    <s v="2020"/>
    <n v="8994"/>
    <x v="1134"/>
    <s v="Standard Class"/>
    <s v="VP-21760"/>
    <x v="2"/>
    <s v="United States"/>
    <x v="81"/>
    <x v="13"/>
    <n v="38401"/>
    <x v="3"/>
    <s v="FUR-TA-10001950"/>
    <x v="0"/>
    <x v="7"/>
    <s v="Balt Solid Wood Round Tables"/>
    <n v="1875.258"/>
    <n v="7"/>
    <n v="0.4"/>
    <n v="-968.88329999999996"/>
  </r>
  <r>
    <x v="250"/>
    <s v="2020"/>
    <n v="396"/>
    <x v="1135"/>
    <s v="Second Class"/>
    <s v="SS-20140"/>
    <x v="2"/>
    <s v="United States"/>
    <x v="202"/>
    <x v="37"/>
    <n v="2886"/>
    <x v="0"/>
    <s v="OFF-ST-10000798"/>
    <x v="1"/>
    <x v="2"/>
    <s v="2300 Heavy-Duty Transfer File Systems by Perma"/>
    <n v="49.96"/>
    <n v="2"/>
    <n v="0"/>
    <n v="9.4923999999999999"/>
  </r>
  <r>
    <x v="250"/>
    <s v="2020"/>
    <n v="397"/>
    <x v="1135"/>
    <s v="Second Class"/>
    <s v="SS-20140"/>
    <x v="2"/>
    <s v="United States"/>
    <x v="202"/>
    <x v="37"/>
    <n v="2886"/>
    <x v="0"/>
    <s v="OFF-PA-10002552"/>
    <x v="1"/>
    <x v="9"/>
    <s v="Xerox 1958"/>
    <n v="12.96"/>
    <n v="2"/>
    <n v="0"/>
    <n v="6.2207999999999997"/>
  </r>
  <r>
    <x v="250"/>
    <s v="2020"/>
    <n v="3864"/>
    <x v="1136"/>
    <s v="Second Class"/>
    <s v="AJ-10960"/>
    <x v="0"/>
    <s v="United States"/>
    <x v="42"/>
    <x v="1"/>
    <n v="92037"/>
    <x v="1"/>
    <s v="OFF-AR-10001770"/>
    <x v="1"/>
    <x v="4"/>
    <s v="Economy #2 Pencils"/>
    <n v="10.64"/>
    <n v="4"/>
    <n v="0"/>
    <n v="2.7664"/>
  </r>
  <r>
    <x v="250"/>
    <s v="2020"/>
    <n v="8019"/>
    <x v="1137"/>
    <s v="Second Class"/>
    <s v="BF-11020"/>
    <x v="2"/>
    <s v="United States"/>
    <x v="246"/>
    <x v="1"/>
    <n v="95351"/>
    <x v="1"/>
    <s v="TEC-PH-10001700"/>
    <x v="2"/>
    <x v="14"/>
    <s v="Panasonic KX-TG6844B Expandable Digital Cordless Telephone"/>
    <n v="52.792000000000002"/>
    <n v="1"/>
    <n v="0.2"/>
    <n v="4.6193"/>
  </r>
  <r>
    <x v="251"/>
    <s v="2020"/>
    <n v="35"/>
    <x v="1138"/>
    <s v="Second Class"/>
    <s v="MA-17560"/>
    <x v="1"/>
    <s v="United States"/>
    <x v="34"/>
    <x v="3"/>
    <n v="77095"/>
    <x v="2"/>
    <s v="OFF-PA-10000249"/>
    <x v="1"/>
    <x v="9"/>
    <s v="Easy-staple paper"/>
    <n v="29.472000000000001"/>
    <n v="3"/>
    <n v="0.2"/>
    <n v="9.9467999999999996"/>
  </r>
  <r>
    <x v="251"/>
    <s v="2020"/>
    <n v="423"/>
    <x v="1139"/>
    <s v="Standard Class"/>
    <s v="MP-17965"/>
    <x v="2"/>
    <s v="United States"/>
    <x v="116"/>
    <x v="15"/>
    <n v="1841"/>
    <x v="0"/>
    <s v="FUR-FU-10004712"/>
    <x v="0"/>
    <x v="0"/>
    <s v="Westinghouse Mesh Shade Clip-On Gooseneck Lamp, Black"/>
    <n v="56.56"/>
    <n v="4"/>
    <n v="0"/>
    <n v="14.7056"/>
  </r>
  <r>
    <x v="251"/>
    <s v="2020"/>
    <n v="424"/>
    <x v="1139"/>
    <s v="Standard Class"/>
    <s v="MP-17965"/>
    <x v="2"/>
    <s v="United States"/>
    <x v="116"/>
    <x v="15"/>
    <n v="1841"/>
    <x v="0"/>
    <s v="OFF-ST-10000918"/>
    <x v="1"/>
    <x v="2"/>
    <s v="Crate-A-Files"/>
    <n v="32.700000000000003"/>
    <n v="3"/>
    <n v="0"/>
    <n v="8.5020000000000007"/>
  </r>
  <r>
    <x v="251"/>
    <s v="2020"/>
    <n v="1361"/>
    <x v="1140"/>
    <s v="Standard Class"/>
    <s v="HM-14860"/>
    <x v="2"/>
    <s v="United States"/>
    <x v="13"/>
    <x v="9"/>
    <n v="19120"/>
    <x v="0"/>
    <s v="OFF-AR-10002956"/>
    <x v="1"/>
    <x v="4"/>
    <s v="Boston 16801 Nautilus Battery Pencil Sharpener"/>
    <n v="123.256"/>
    <n v="7"/>
    <n v="0.2"/>
    <n v="9.2441999999999993"/>
  </r>
  <r>
    <x v="251"/>
    <s v="2020"/>
    <n v="1362"/>
    <x v="1140"/>
    <s v="Standard Class"/>
    <s v="HM-14860"/>
    <x v="2"/>
    <s v="United States"/>
    <x v="13"/>
    <x v="9"/>
    <n v="19120"/>
    <x v="0"/>
    <s v="OFF-PA-10004041"/>
    <x v="1"/>
    <x v="9"/>
    <s v="It's Hot Message Books with Stickers, 2 3/4&quot; x 5&quot;"/>
    <n v="23.68"/>
    <n v="4"/>
    <n v="0.2"/>
    <n v="7.4"/>
  </r>
  <r>
    <x v="251"/>
    <s v="2020"/>
    <n v="1363"/>
    <x v="1140"/>
    <s v="Standard Class"/>
    <s v="HM-14860"/>
    <x v="2"/>
    <s v="United States"/>
    <x v="13"/>
    <x v="9"/>
    <n v="19120"/>
    <x v="0"/>
    <s v="TEC-PH-10001336"/>
    <x v="2"/>
    <x v="14"/>
    <s v="Digium D40 VoIP phone"/>
    <n v="309.57600000000002"/>
    <n v="4"/>
    <n v="0.4"/>
    <n v="-56.755600000000001"/>
  </r>
  <r>
    <x v="251"/>
    <s v="2020"/>
    <n v="1671"/>
    <x v="1141"/>
    <s v="Standard Class"/>
    <s v="RD-19480"/>
    <x v="0"/>
    <s v="United States"/>
    <x v="34"/>
    <x v="3"/>
    <n v="77095"/>
    <x v="2"/>
    <s v="TEC-PH-10002185"/>
    <x v="2"/>
    <x v="14"/>
    <s v="QVS USB Car Charger 2-Port 2.1Amp for iPod/iPhone/iPad/iPad 2/iPad 3"/>
    <n v="16.68"/>
    <n v="3"/>
    <n v="0.2"/>
    <n v="5.2125000000000004"/>
  </r>
  <r>
    <x v="251"/>
    <s v="2020"/>
    <n v="2929"/>
    <x v="1142"/>
    <s v="Standard Class"/>
    <s v="TH-21550"/>
    <x v="1"/>
    <s v="United States"/>
    <x v="24"/>
    <x v="4"/>
    <n v="27217"/>
    <x v="3"/>
    <s v="OFF-BI-10004995"/>
    <x v="1"/>
    <x v="1"/>
    <s v="GBC DocuBind P400 Electric Binding System"/>
    <n v="1633.1880000000001"/>
    <n v="4"/>
    <n v="0.7"/>
    <n v="-1306.5504000000001"/>
  </r>
  <r>
    <x v="251"/>
    <s v="2020"/>
    <n v="3057"/>
    <x v="1143"/>
    <s v="Second Class"/>
    <s v="HH-15010"/>
    <x v="2"/>
    <s v="United States"/>
    <x v="7"/>
    <x v="1"/>
    <n v="94110"/>
    <x v="1"/>
    <s v="OFF-EN-10002973"/>
    <x v="1"/>
    <x v="12"/>
    <s v="Ampad #10 Peel &amp; Seel Holiday Envelopes"/>
    <n v="8.9600000000000009"/>
    <n v="2"/>
    <n v="0"/>
    <n v="4.3007999999999997"/>
  </r>
  <r>
    <x v="251"/>
    <s v="2020"/>
    <n v="3058"/>
    <x v="1143"/>
    <s v="Second Class"/>
    <s v="HH-15010"/>
    <x v="2"/>
    <s v="United States"/>
    <x v="7"/>
    <x v="1"/>
    <n v="94110"/>
    <x v="1"/>
    <s v="OFF-LA-10001641"/>
    <x v="1"/>
    <x v="15"/>
    <s v="Avery 518"/>
    <n v="31.5"/>
    <n v="10"/>
    <n v="0"/>
    <n v="15.12"/>
  </r>
  <r>
    <x v="251"/>
    <s v="2020"/>
    <n v="3059"/>
    <x v="1143"/>
    <s v="Second Class"/>
    <s v="HH-15010"/>
    <x v="2"/>
    <s v="United States"/>
    <x v="7"/>
    <x v="1"/>
    <n v="94110"/>
    <x v="1"/>
    <s v="FUR-FU-10003878"/>
    <x v="0"/>
    <x v="0"/>
    <s v="Linden 10&quot; Round Wall Clock, Black"/>
    <n v="30.56"/>
    <n v="2"/>
    <n v="0"/>
    <n v="10.3904"/>
  </r>
  <r>
    <x v="251"/>
    <s v="2020"/>
    <n v="3060"/>
    <x v="1143"/>
    <s v="Second Class"/>
    <s v="HH-15010"/>
    <x v="2"/>
    <s v="United States"/>
    <x v="7"/>
    <x v="1"/>
    <n v="94110"/>
    <x v="1"/>
    <s v="FUR-TA-10003837"/>
    <x v="0"/>
    <x v="7"/>
    <s v="Anderson Hickey Conga Table Tops &amp; Accessories"/>
    <n v="24.367999999999999"/>
    <n v="2"/>
    <n v="0.2"/>
    <n v="-3.3506"/>
  </r>
  <r>
    <x v="251"/>
    <s v="2020"/>
    <n v="4927"/>
    <x v="1144"/>
    <s v="Standard Class"/>
    <s v="MO-17500"/>
    <x v="0"/>
    <s v="United States"/>
    <x v="27"/>
    <x v="19"/>
    <n v="60623"/>
    <x v="2"/>
    <s v="FUR-TA-10003008"/>
    <x v="0"/>
    <x v="7"/>
    <s v="Lesro Round Back Collection Coffee Table, End Table"/>
    <n v="91.275000000000006"/>
    <n v="1"/>
    <n v="0.5"/>
    <n v="-67.543499999999995"/>
  </r>
  <r>
    <x v="251"/>
    <s v="2020"/>
    <n v="5175"/>
    <x v="1145"/>
    <s v="Standard Class"/>
    <s v="CA-12265"/>
    <x v="0"/>
    <s v="United States"/>
    <x v="46"/>
    <x v="3"/>
    <n v="76706"/>
    <x v="2"/>
    <s v="OFF-BI-10002799"/>
    <x v="1"/>
    <x v="1"/>
    <s v="SlimView Poly Binder, 3/8&quot;"/>
    <n v="2.0720000000000001"/>
    <n v="2"/>
    <n v="0.8"/>
    <n v="-3.5224000000000002"/>
  </r>
  <r>
    <x v="251"/>
    <s v="2020"/>
    <n v="5176"/>
    <x v="1145"/>
    <s v="Standard Class"/>
    <s v="CA-12265"/>
    <x v="0"/>
    <s v="United States"/>
    <x v="46"/>
    <x v="3"/>
    <n v="76706"/>
    <x v="2"/>
    <s v="FUR-BO-10004360"/>
    <x v="0"/>
    <x v="13"/>
    <s v="Rush Hierlooms Collection Rich Wood Bookcases"/>
    <n v="328.39920000000001"/>
    <n v="3"/>
    <n v="0.32"/>
    <n v="-91.758600000000001"/>
  </r>
  <r>
    <x v="251"/>
    <s v="2020"/>
    <n v="9706"/>
    <x v="1146"/>
    <s v="Standard Class"/>
    <s v="JS-16030"/>
    <x v="0"/>
    <s v="United States"/>
    <x v="7"/>
    <x v="1"/>
    <n v="94122"/>
    <x v="1"/>
    <s v="OFF-BI-10004826"/>
    <x v="1"/>
    <x v="1"/>
    <s v="JM Magazine Binder"/>
    <n v="39.624000000000002"/>
    <n v="3"/>
    <n v="0.2"/>
    <n v="13.868399999999999"/>
  </r>
  <r>
    <x v="252"/>
    <s v="2020"/>
    <n v="454"/>
    <x v="1147"/>
    <s v="Standard Class"/>
    <s v="EB-13705"/>
    <x v="2"/>
    <s v="United States"/>
    <x v="142"/>
    <x v="0"/>
    <n v="44312"/>
    <x v="0"/>
    <s v="FUR-TA-10001539"/>
    <x v="0"/>
    <x v="7"/>
    <s v="Chromcraft Rectangular Conference Tables"/>
    <n v="284.36399999999998"/>
    <n v="2"/>
    <n v="0.4"/>
    <n v="-75.830399999999997"/>
  </r>
  <r>
    <x v="252"/>
    <s v="2020"/>
    <n v="455"/>
    <x v="1147"/>
    <s v="Standard Class"/>
    <s v="EB-13705"/>
    <x v="2"/>
    <s v="United States"/>
    <x v="142"/>
    <x v="0"/>
    <n v="44312"/>
    <x v="0"/>
    <s v="OFF-ST-10000142"/>
    <x v="1"/>
    <x v="2"/>
    <s v="Deluxe Rollaway Locking File with Drawer"/>
    <n v="665.40800000000002"/>
    <n v="2"/>
    <n v="0.2"/>
    <n v="66.540800000000004"/>
  </r>
  <r>
    <x v="252"/>
    <s v="2020"/>
    <n v="2798"/>
    <x v="1148"/>
    <s v="Standard Class"/>
    <s v="IG-15085"/>
    <x v="0"/>
    <s v="United States"/>
    <x v="280"/>
    <x v="34"/>
    <n v="72209"/>
    <x v="3"/>
    <s v="OFF-AR-10002257"/>
    <x v="1"/>
    <x v="4"/>
    <s v="Eldon Spacemaker Box, Quick-Snap Lid, Clear"/>
    <n v="13.36"/>
    <n v="4"/>
    <n v="0"/>
    <n v="4.1416000000000004"/>
  </r>
  <r>
    <x v="252"/>
    <s v="2020"/>
    <n v="2799"/>
    <x v="1148"/>
    <s v="Standard Class"/>
    <s v="IG-15085"/>
    <x v="0"/>
    <s v="United States"/>
    <x v="280"/>
    <x v="34"/>
    <n v="72209"/>
    <x v="3"/>
    <s v="OFF-PA-10001019"/>
    <x v="1"/>
    <x v="9"/>
    <s v="Xerox 1884"/>
    <n v="39.96"/>
    <n v="2"/>
    <n v="0"/>
    <n v="18.781199999999998"/>
  </r>
  <r>
    <x v="252"/>
    <s v="2020"/>
    <n v="2800"/>
    <x v="1148"/>
    <s v="Standard Class"/>
    <s v="IG-15085"/>
    <x v="0"/>
    <s v="United States"/>
    <x v="280"/>
    <x v="34"/>
    <n v="72209"/>
    <x v="3"/>
    <s v="OFF-BI-10003364"/>
    <x v="1"/>
    <x v="1"/>
    <s v="Binding Machine Supplies"/>
    <n v="145.85"/>
    <n v="5"/>
    <n v="0"/>
    <n v="70.007999999999996"/>
  </r>
  <r>
    <x v="252"/>
    <s v="2020"/>
    <n v="3189"/>
    <x v="1149"/>
    <s v="Second Class"/>
    <s v="JE-16165"/>
    <x v="2"/>
    <s v="United States"/>
    <x v="281"/>
    <x v="1"/>
    <n v="95695"/>
    <x v="1"/>
    <s v="OFF-LA-10003714"/>
    <x v="1"/>
    <x v="15"/>
    <s v="Avery 510"/>
    <n v="3.75"/>
    <n v="1"/>
    <n v="0"/>
    <n v="1.8"/>
  </r>
  <r>
    <x v="252"/>
    <s v="2020"/>
    <n v="3190"/>
    <x v="1149"/>
    <s v="Second Class"/>
    <s v="JE-16165"/>
    <x v="2"/>
    <s v="United States"/>
    <x v="281"/>
    <x v="1"/>
    <n v="95695"/>
    <x v="1"/>
    <s v="OFF-BI-10001787"/>
    <x v="1"/>
    <x v="1"/>
    <s v="Wilson Jones Four-Pocket Poly Binders"/>
    <n v="20.928000000000001"/>
    <n v="4"/>
    <n v="0.2"/>
    <n v="7.5864000000000003"/>
  </r>
  <r>
    <x v="252"/>
    <s v="2020"/>
    <n v="5260"/>
    <x v="1150"/>
    <s v="Standard Class"/>
    <s v="MA-17560"/>
    <x v="1"/>
    <s v="United States"/>
    <x v="13"/>
    <x v="9"/>
    <n v="19120"/>
    <x v="0"/>
    <s v="OFF-PA-10000176"/>
    <x v="1"/>
    <x v="9"/>
    <s v="Xerox 1887"/>
    <n v="45.527999999999999"/>
    <n v="3"/>
    <n v="0.2"/>
    <n v="15.934799999999999"/>
  </r>
  <r>
    <x v="252"/>
    <s v="2020"/>
    <n v="6347"/>
    <x v="1151"/>
    <s v="Same Day"/>
    <s v="RB-19465"/>
    <x v="1"/>
    <s v="United States"/>
    <x v="25"/>
    <x v="17"/>
    <n v="10024"/>
    <x v="0"/>
    <s v="OFF-LA-10002034"/>
    <x v="1"/>
    <x v="15"/>
    <s v="Avery 478"/>
    <n v="24.55"/>
    <n v="5"/>
    <n v="0"/>
    <n v="12.029500000000001"/>
  </r>
  <r>
    <x v="252"/>
    <s v="2020"/>
    <n v="8238"/>
    <x v="1152"/>
    <s v="Same Day"/>
    <s v="PT-19090"/>
    <x v="0"/>
    <s v="United States"/>
    <x v="4"/>
    <x v="7"/>
    <n v="32216"/>
    <x v="3"/>
    <s v="OFF-ST-10000617"/>
    <x v="1"/>
    <x v="2"/>
    <s v="Woodgrain Magazine Files by Perma"/>
    <n v="4.7679999999999998"/>
    <n v="2"/>
    <n v="0.2"/>
    <n v="-0.77480000000000004"/>
  </r>
  <r>
    <x v="252"/>
    <s v="2020"/>
    <n v="8239"/>
    <x v="1152"/>
    <s v="Same Day"/>
    <s v="PT-19090"/>
    <x v="0"/>
    <s v="United States"/>
    <x v="4"/>
    <x v="7"/>
    <n v="32216"/>
    <x v="3"/>
    <s v="OFF-PA-10000380"/>
    <x v="1"/>
    <x v="9"/>
    <s v="REDIFORM Incoming/Outgoing Call Register, 11&quot; X 8 1/2&quot;, 100 Messages"/>
    <n v="6.6719999999999997"/>
    <n v="1"/>
    <n v="0.2"/>
    <n v="2.5019999999999998"/>
  </r>
  <r>
    <x v="252"/>
    <s v="2020"/>
    <n v="8240"/>
    <x v="1152"/>
    <s v="Same Day"/>
    <s v="PT-19090"/>
    <x v="0"/>
    <s v="United States"/>
    <x v="4"/>
    <x v="7"/>
    <n v="32216"/>
    <x v="3"/>
    <s v="OFF-AR-10003251"/>
    <x v="1"/>
    <x v="4"/>
    <s v="Prang Drawing Pencil Set"/>
    <n v="4.4480000000000004"/>
    <n v="2"/>
    <n v="0.2"/>
    <n v="1.1120000000000001"/>
  </r>
  <r>
    <x v="252"/>
    <s v="2020"/>
    <n v="8241"/>
    <x v="1152"/>
    <s v="Same Day"/>
    <s v="PT-19090"/>
    <x v="0"/>
    <s v="United States"/>
    <x v="4"/>
    <x v="7"/>
    <n v="32216"/>
    <x v="3"/>
    <s v="FUR-FU-10000175"/>
    <x v="0"/>
    <x v="0"/>
    <s v="DAX Wood Document Frame."/>
    <n v="43.936"/>
    <n v="4"/>
    <n v="0.2"/>
    <n v="6.0411999999999999"/>
  </r>
  <r>
    <x v="252"/>
    <s v="2020"/>
    <n v="8883"/>
    <x v="1153"/>
    <s v="Standard Class"/>
    <s v="MY-18295"/>
    <x v="2"/>
    <s v="United States"/>
    <x v="282"/>
    <x v="4"/>
    <n v="27707"/>
    <x v="3"/>
    <s v="TEC-PH-10004071"/>
    <x v="2"/>
    <x v="14"/>
    <s v="PayAnywhere Card Reader"/>
    <n v="15.984"/>
    <n v="2"/>
    <n v="0.2"/>
    <n v="1.3986000000000001"/>
  </r>
  <r>
    <x v="252"/>
    <s v="2020"/>
    <n v="8884"/>
    <x v="1153"/>
    <s v="Standard Class"/>
    <s v="MY-18295"/>
    <x v="2"/>
    <s v="United States"/>
    <x v="282"/>
    <x v="4"/>
    <n v="27707"/>
    <x v="3"/>
    <s v="OFF-PA-10001667"/>
    <x v="1"/>
    <x v="9"/>
    <s v="Great White Multi-Use Recycled Paper (20Lb. and 84 Bright)"/>
    <n v="14.352"/>
    <n v="3"/>
    <n v="0.2"/>
    <n v="4.4850000000000003"/>
  </r>
  <r>
    <x v="253"/>
    <s v="2020"/>
    <n v="527"/>
    <x v="1154"/>
    <s v="Standard Class"/>
    <s v="PH-18790"/>
    <x v="1"/>
    <s v="United States"/>
    <x v="283"/>
    <x v="7"/>
    <n v="33801"/>
    <x v="3"/>
    <s v="FUR-CH-10003379"/>
    <x v="0"/>
    <x v="3"/>
    <s v="Global Commerce Series High-Back Swivel/Tilt Chairs"/>
    <n v="683.952"/>
    <n v="3"/>
    <n v="0.2"/>
    <n v="42.747"/>
  </r>
  <r>
    <x v="253"/>
    <s v="2020"/>
    <n v="528"/>
    <x v="1154"/>
    <s v="Standard Class"/>
    <s v="PH-18790"/>
    <x v="1"/>
    <s v="United States"/>
    <x v="283"/>
    <x v="7"/>
    <n v="33801"/>
    <x v="3"/>
    <s v="FUR-FU-10001756"/>
    <x v="0"/>
    <x v="0"/>
    <s v="Eldon Expressions Desk Accessory, Wood Photo Frame, Mahogany"/>
    <n v="45.695999999999998"/>
    <n v="3"/>
    <n v="0.2"/>
    <n v="5.1407999999999996"/>
  </r>
  <r>
    <x v="253"/>
    <s v="2020"/>
    <n v="1831"/>
    <x v="1155"/>
    <s v="Same Day"/>
    <s v="SL-20155"/>
    <x v="1"/>
    <s v="United States"/>
    <x v="59"/>
    <x v="30"/>
    <n v="74403"/>
    <x v="2"/>
    <s v="TEC-PH-10000895"/>
    <x v="2"/>
    <x v="14"/>
    <s v="Polycom VVX 310 VoIP phone"/>
    <n v="1439.92"/>
    <n v="8"/>
    <n v="0"/>
    <n v="374.37920000000003"/>
  </r>
  <r>
    <x v="253"/>
    <s v="2020"/>
    <n v="1832"/>
    <x v="1155"/>
    <s v="Same Day"/>
    <s v="SL-20155"/>
    <x v="1"/>
    <s v="United States"/>
    <x v="59"/>
    <x v="30"/>
    <n v="74403"/>
    <x v="2"/>
    <s v="FUR-TA-10002356"/>
    <x v="0"/>
    <x v="7"/>
    <s v="Bevis Boat-Shaped Conference Table"/>
    <n v="262.11"/>
    <n v="1"/>
    <n v="0"/>
    <n v="62.906399999999998"/>
  </r>
  <r>
    <x v="253"/>
    <s v="2020"/>
    <n v="1903"/>
    <x v="1156"/>
    <s v="First Class"/>
    <s v="DK-12835"/>
    <x v="2"/>
    <s v="United States"/>
    <x v="16"/>
    <x v="39"/>
    <n v="97477"/>
    <x v="1"/>
    <s v="OFF-PA-10003953"/>
    <x v="1"/>
    <x v="9"/>
    <s v="Xerox 218"/>
    <n v="5.1840000000000002"/>
    <n v="1"/>
    <n v="0.2"/>
    <n v="1.8144"/>
  </r>
  <r>
    <x v="253"/>
    <s v="2020"/>
    <n v="1904"/>
    <x v="1156"/>
    <s v="First Class"/>
    <s v="DK-12835"/>
    <x v="2"/>
    <s v="United States"/>
    <x v="16"/>
    <x v="39"/>
    <n v="97477"/>
    <x v="1"/>
    <s v="FUR-CH-10000155"/>
    <x v="0"/>
    <x v="3"/>
    <s v="Global Comet Stacking Armless Chair"/>
    <n v="478.48"/>
    <n v="2"/>
    <n v="0.2"/>
    <n v="47.847999999999999"/>
  </r>
  <r>
    <x v="253"/>
    <s v="2020"/>
    <n v="1905"/>
    <x v="1156"/>
    <s v="First Class"/>
    <s v="DK-12835"/>
    <x v="2"/>
    <s v="United States"/>
    <x v="16"/>
    <x v="39"/>
    <n v="97477"/>
    <x v="1"/>
    <s v="TEC-AC-10003116"/>
    <x v="2"/>
    <x v="8"/>
    <s v="Memorex Froggy Flash Drive 8 GB"/>
    <n v="28.4"/>
    <n v="2"/>
    <n v="0.2"/>
    <n v="6.7450000000000001"/>
  </r>
  <r>
    <x v="253"/>
    <s v="2020"/>
    <n v="1906"/>
    <x v="1157"/>
    <s v="First Class"/>
    <s v="MD-17860"/>
    <x v="2"/>
    <s v="United States"/>
    <x v="163"/>
    <x v="14"/>
    <n v="46203"/>
    <x v="2"/>
    <s v="OFF-ST-10002743"/>
    <x v="1"/>
    <x v="2"/>
    <s v="SAFCO Boltless Steel Shelving"/>
    <n v="909.12"/>
    <n v="8"/>
    <n v="0"/>
    <n v="9.0912000000000006"/>
  </r>
  <r>
    <x v="253"/>
    <s v="2020"/>
    <n v="2159"/>
    <x v="1158"/>
    <s v="Standard Class"/>
    <s v="NK-18490"/>
    <x v="1"/>
    <s v="United States"/>
    <x v="284"/>
    <x v="7"/>
    <n v="32725"/>
    <x v="3"/>
    <s v="OFF-AR-10004956"/>
    <x v="1"/>
    <x v="4"/>
    <s v="Newell 33"/>
    <n v="17.856000000000002"/>
    <n v="4"/>
    <n v="0.2"/>
    <n v="2.0087999999999999"/>
  </r>
  <r>
    <x v="253"/>
    <s v="2020"/>
    <n v="4047"/>
    <x v="1159"/>
    <s v="Standard Class"/>
    <s v="SP-20920"/>
    <x v="0"/>
    <s v="United States"/>
    <x v="27"/>
    <x v="19"/>
    <n v="60653"/>
    <x v="2"/>
    <s v="OFF-AP-10002191"/>
    <x v="1"/>
    <x v="5"/>
    <s v="Belkin 8 Outlet SurgeMaster II Gold Surge Protector"/>
    <n v="23.992000000000001"/>
    <n v="2"/>
    <n v="0.8"/>
    <n v="-62.379199999999997"/>
  </r>
  <r>
    <x v="253"/>
    <s v="2020"/>
    <n v="4558"/>
    <x v="1160"/>
    <s v="Standard Class"/>
    <s v="ND-18370"/>
    <x v="0"/>
    <s v="United States"/>
    <x v="175"/>
    <x v="21"/>
    <n v="85301"/>
    <x v="1"/>
    <s v="OFF-BI-10003984"/>
    <x v="1"/>
    <x v="1"/>
    <s v="Lock-Up Easel 'Spel-Binder'"/>
    <n v="8.5589999999999993"/>
    <n v="1"/>
    <n v="0.7"/>
    <n v="-6.5618999999999996"/>
  </r>
  <r>
    <x v="253"/>
    <s v="2020"/>
    <n v="5431"/>
    <x v="1161"/>
    <s v="Standard Class"/>
    <s v="FC-14245"/>
    <x v="1"/>
    <s v="United States"/>
    <x v="82"/>
    <x v="0"/>
    <n v="44107"/>
    <x v="0"/>
    <s v="OFF-AP-10000938"/>
    <x v="1"/>
    <x v="5"/>
    <s v="Avanti 1.7 Cu. Ft. Refrigerator"/>
    <n v="161.56800000000001"/>
    <n v="2"/>
    <n v="0.2"/>
    <n v="16.1568"/>
  </r>
  <r>
    <x v="253"/>
    <s v="2020"/>
    <n v="5432"/>
    <x v="1161"/>
    <s v="Standard Class"/>
    <s v="FC-14245"/>
    <x v="1"/>
    <s v="United States"/>
    <x v="82"/>
    <x v="0"/>
    <n v="44107"/>
    <x v="0"/>
    <s v="OFF-PA-10002195"/>
    <x v="1"/>
    <x v="9"/>
    <s v="RSVP Cards &amp; Envelopes, Blank White, 8-1/2&quot; X 11&quot;, 24 Cards/25 Envelopes/Set"/>
    <n v="4.0640000000000001"/>
    <n v="1"/>
    <n v="0.2"/>
    <n v="1.3715999999999999"/>
  </r>
  <r>
    <x v="253"/>
    <s v="2020"/>
    <n v="5433"/>
    <x v="1161"/>
    <s v="Standard Class"/>
    <s v="FC-14245"/>
    <x v="1"/>
    <s v="United States"/>
    <x v="82"/>
    <x v="0"/>
    <n v="44107"/>
    <x v="0"/>
    <s v="OFF-BI-10002799"/>
    <x v="1"/>
    <x v="1"/>
    <s v="SlimView Poly Binder, 3/8&quot;"/>
    <n v="6.2160000000000002"/>
    <n v="4"/>
    <n v="0.7"/>
    <n v="-4.9728000000000003"/>
  </r>
  <r>
    <x v="253"/>
    <s v="2020"/>
    <n v="6196"/>
    <x v="1162"/>
    <s v="Standard Class"/>
    <s v="CM-12160"/>
    <x v="0"/>
    <s v="United States"/>
    <x v="13"/>
    <x v="9"/>
    <n v="19143"/>
    <x v="0"/>
    <s v="TEC-PH-10004165"/>
    <x v="2"/>
    <x v="14"/>
    <s v="Mitel MiVoice 5330e IP Phone"/>
    <n v="329.988"/>
    <n v="2"/>
    <n v="0.4"/>
    <n v="-76.997200000000007"/>
  </r>
  <r>
    <x v="253"/>
    <s v="2020"/>
    <n v="6197"/>
    <x v="1162"/>
    <s v="Standard Class"/>
    <s v="CM-12160"/>
    <x v="0"/>
    <s v="United States"/>
    <x v="13"/>
    <x v="9"/>
    <n v="19143"/>
    <x v="0"/>
    <s v="OFF-ST-10000352"/>
    <x v="1"/>
    <x v="2"/>
    <s v="Acco Perma 2700 Stacking Storage Drawers"/>
    <n v="71.376000000000005"/>
    <n v="3"/>
    <n v="0.2"/>
    <n v="-4.4610000000000003"/>
  </r>
  <r>
    <x v="253"/>
    <s v="2020"/>
    <n v="7350"/>
    <x v="1163"/>
    <s v="Standard Class"/>
    <s v="JB-15400"/>
    <x v="2"/>
    <s v="United States"/>
    <x v="70"/>
    <x v="2"/>
    <n v="53209"/>
    <x v="2"/>
    <s v="OFF-BI-10000301"/>
    <x v="1"/>
    <x v="1"/>
    <s v="GBC Instant Report Kit"/>
    <n v="38.82"/>
    <n v="6"/>
    <n v="0"/>
    <n v="19.41"/>
  </r>
  <r>
    <x v="253"/>
    <s v="2020"/>
    <n v="7351"/>
    <x v="1163"/>
    <s v="Standard Class"/>
    <s v="JB-15400"/>
    <x v="2"/>
    <s v="United States"/>
    <x v="70"/>
    <x v="2"/>
    <n v="53209"/>
    <x v="2"/>
    <s v="OFF-BI-10003460"/>
    <x v="1"/>
    <x v="1"/>
    <s v="Acco 3-Hole Punch"/>
    <n v="21.9"/>
    <n v="5"/>
    <n v="0"/>
    <n v="10.512"/>
  </r>
  <r>
    <x v="254"/>
    <s v="2020"/>
    <n v="2624"/>
    <x v="1164"/>
    <s v="First Class"/>
    <s v="TA-21385"/>
    <x v="1"/>
    <s v="United States"/>
    <x v="25"/>
    <x v="17"/>
    <n v="10024"/>
    <x v="0"/>
    <s v="TEC-CO-10004722"/>
    <x v="2"/>
    <x v="16"/>
    <s v="Canon imageCLASS 2200 Advanced Copier"/>
    <n v="11199.968000000001"/>
    <n v="4"/>
    <n v="0.2"/>
    <n v="3919.9888000000001"/>
  </r>
  <r>
    <x v="254"/>
    <s v="2020"/>
    <n v="2625"/>
    <x v="1164"/>
    <s v="First Class"/>
    <s v="TA-21385"/>
    <x v="1"/>
    <s v="United States"/>
    <x v="25"/>
    <x v="17"/>
    <n v="10024"/>
    <x v="0"/>
    <s v="TEC-PH-10001494"/>
    <x v="2"/>
    <x v="14"/>
    <s v="Polycom CX600 IP Phone VoIP phone"/>
    <n v="2399.6"/>
    <n v="8"/>
    <n v="0"/>
    <n v="647.89200000000005"/>
  </r>
  <r>
    <x v="254"/>
    <s v="2020"/>
    <n v="2626"/>
    <x v="1164"/>
    <s v="First Class"/>
    <s v="TA-21385"/>
    <x v="1"/>
    <s v="United States"/>
    <x v="25"/>
    <x v="17"/>
    <n v="10024"/>
    <x v="0"/>
    <s v="OFF-EN-10002500"/>
    <x v="1"/>
    <x v="12"/>
    <s v="Globe Weis Peel &amp; Seel First Class Envelopes"/>
    <n v="63.9"/>
    <n v="5"/>
    <n v="0"/>
    <n v="28.754999999999999"/>
  </r>
  <r>
    <x v="254"/>
    <s v="2020"/>
    <n v="2627"/>
    <x v="1164"/>
    <s v="First Class"/>
    <s v="TA-21385"/>
    <x v="1"/>
    <s v="United States"/>
    <x v="25"/>
    <x v="17"/>
    <n v="10024"/>
    <x v="0"/>
    <s v="TEC-PH-10003800"/>
    <x v="2"/>
    <x v="14"/>
    <s v="i.Sound Portable Power - 8000 mAh"/>
    <n v="52.99"/>
    <n v="1"/>
    <n v="0"/>
    <n v="0.52990000000000004"/>
  </r>
  <r>
    <x v="254"/>
    <s v="2020"/>
    <n v="4295"/>
    <x v="1165"/>
    <s v="Standard Class"/>
    <s v="DW-13195"/>
    <x v="2"/>
    <s v="United States"/>
    <x v="235"/>
    <x v="39"/>
    <n v="97756"/>
    <x v="1"/>
    <s v="FUR-TA-10002607"/>
    <x v="0"/>
    <x v="7"/>
    <s v="KI Conference Tables"/>
    <n v="177.22499999999999"/>
    <n v="5"/>
    <n v="0.5"/>
    <n v="-120.51300000000001"/>
  </r>
  <r>
    <x v="254"/>
    <s v="2020"/>
    <n v="4478"/>
    <x v="1166"/>
    <s v="Same Day"/>
    <s v="BD-11620"/>
    <x v="0"/>
    <s v="United States"/>
    <x v="285"/>
    <x v="30"/>
    <n v="73505"/>
    <x v="2"/>
    <s v="OFF-ST-10000129"/>
    <x v="1"/>
    <x v="2"/>
    <s v="Fellowes Recycled Storage Drawers"/>
    <n v="333.09"/>
    <n v="3"/>
    <n v="0"/>
    <n v="23.316299999999998"/>
  </r>
  <r>
    <x v="254"/>
    <s v="2020"/>
    <n v="4479"/>
    <x v="1166"/>
    <s v="Same Day"/>
    <s v="BD-11620"/>
    <x v="0"/>
    <s v="United States"/>
    <x v="285"/>
    <x v="30"/>
    <n v="73505"/>
    <x v="2"/>
    <s v="FUR-TA-10003748"/>
    <x v="0"/>
    <x v="7"/>
    <s v="Bevis 36 x 72 Conference Tables"/>
    <n v="248.98"/>
    <n v="2"/>
    <n v="0"/>
    <n v="54.775599999999997"/>
  </r>
  <r>
    <x v="254"/>
    <s v="2020"/>
    <n v="4516"/>
    <x v="1167"/>
    <s v="Standard Class"/>
    <s v="PS-18970"/>
    <x v="1"/>
    <s v="United States"/>
    <x v="87"/>
    <x v="30"/>
    <n v="74133"/>
    <x v="2"/>
    <s v="OFF-AR-10003179"/>
    <x v="1"/>
    <x v="4"/>
    <s v="Dixon Ticonderoga Core-Lock Colored Pencils"/>
    <n v="36.44"/>
    <n v="4"/>
    <n v="0"/>
    <n v="12.0252"/>
  </r>
  <r>
    <x v="254"/>
    <s v="2020"/>
    <n v="4642"/>
    <x v="1168"/>
    <s v="Second Class"/>
    <s v="HA-14905"/>
    <x v="0"/>
    <s v="United States"/>
    <x v="237"/>
    <x v="12"/>
    <n v="80525"/>
    <x v="1"/>
    <s v="OFF-BI-10000831"/>
    <x v="1"/>
    <x v="1"/>
    <s v="Storex Flexible Poly Binders with Double Pockets"/>
    <n v="3.1680000000000001"/>
    <n v="4"/>
    <n v="0.7"/>
    <n v="-2.5344000000000002"/>
  </r>
  <r>
    <x v="254"/>
    <s v="2020"/>
    <n v="4643"/>
    <x v="1168"/>
    <s v="Second Class"/>
    <s v="HA-14905"/>
    <x v="0"/>
    <s v="United States"/>
    <x v="237"/>
    <x v="12"/>
    <n v="80525"/>
    <x v="1"/>
    <s v="FUR-CH-10000749"/>
    <x v="0"/>
    <x v="3"/>
    <s v="Office Star - Ergonomic Mid Back Chair with 2-Way Adjustable Arms"/>
    <n v="579.13599999999997"/>
    <n v="4"/>
    <n v="0.2"/>
    <n v="-28.956800000000001"/>
  </r>
  <r>
    <x v="254"/>
    <s v="2020"/>
    <n v="7263"/>
    <x v="1169"/>
    <s v="Standard Class"/>
    <s v="ML-17395"/>
    <x v="2"/>
    <s v="United States"/>
    <x v="13"/>
    <x v="9"/>
    <n v="19134"/>
    <x v="0"/>
    <s v="TEC-PH-10003988"/>
    <x v="2"/>
    <x v="14"/>
    <s v="LF Elite 3D Dazzle Designer Hard Case Cover, Lf Stylus Pen and Wiper For Apple Iphone 5c Mini Lite"/>
    <n v="32.700000000000003"/>
    <n v="5"/>
    <n v="0.4"/>
    <n v="-6.54"/>
  </r>
  <r>
    <x v="254"/>
    <s v="2020"/>
    <n v="7264"/>
    <x v="1169"/>
    <s v="Standard Class"/>
    <s v="ML-17395"/>
    <x v="2"/>
    <s v="United States"/>
    <x v="13"/>
    <x v="9"/>
    <n v="19134"/>
    <x v="0"/>
    <s v="OFF-EN-10003068"/>
    <x v="1"/>
    <x v="12"/>
    <s v="#6 3/4 Gummed Flap White Envelopes"/>
    <n v="31.68"/>
    <n v="4"/>
    <n v="0.2"/>
    <n v="11.087999999999999"/>
  </r>
  <r>
    <x v="255"/>
    <s v="2020"/>
    <n v="1261"/>
    <x v="1170"/>
    <s v="Standard Class"/>
    <s v="JR-15700"/>
    <x v="0"/>
    <s v="United States"/>
    <x v="4"/>
    <x v="7"/>
    <n v="32216"/>
    <x v="3"/>
    <s v="TEC-PH-10004586"/>
    <x v="2"/>
    <x v="14"/>
    <s v="Wilson SignalBoost 841262 DB PRO Amplifier Kit"/>
    <n v="863.88"/>
    <n v="3"/>
    <n v="0.2"/>
    <n v="107.985"/>
  </r>
  <r>
    <x v="255"/>
    <s v="2020"/>
    <n v="2893"/>
    <x v="1171"/>
    <s v="Standard Class"/>
    <s v="JC-16105"/>
    <x v="2"/>
    <s v="United States"/>
    <x v="45"/>
    <x v="17"/>
    <n v="14609"/>
    <x v="0"/>
    <s v="OFF-PA-10003739"/>
    <x v="1"/>
    <x v="9"/>
    <s v="Xerox 1969"/>
    <n v="11.56"/>
    <n v="2"/>
    <n v="0"/>
    <n v="5.6643999999999997"/>
  </r>
  <r>
    <x v="255"/>
    <s v="2020"/>
    <n v="2894"/>
    <x v="1171"/>
    <s v="Standard Class"/>
    <s v="JC-16105"/>
    <x v="2"/>
    <s v="United States"/>
    <x v="45"/>
    <x v="17"/>
    <n v="14609"/>
    <x v="0"/>
    <s v="OFF-PA-10002479"/>
    <x v="1"/>
    <x v="9"/>
    <s v="Xerox 4200 Series MultiUse Premium Copy Paper (20Lb. and 84 Bright)"/>
    <n v="26.4"/>
    <n v="5"/>
    <n v="0"/>
    <n v="11.88"/>
  </r>
  <r>
    <x v="255"/>
    <s v="2020"/>
    <n v="2895"/>
    <x v="1171"/>
    <s v="Standard Class"/>
    <s v="JC-16105"/>
    <x v="2"/>
    <s v="United States"/>
    <x v="45"/>
    <x v="17"/>
    <n v="14609"/>
    <x v="0"/>
    <s v="FUR-FU-10000771"/>
    <x v="0"/>
    <x v="0"/>
    <s v="Eldon 200 Class Desk Accessories, Smoke"/>
    <n v="69.08"/>
    <n v="11"/>
    <n v="0"/>
    <n v="29.0136"/>
  </r>
  <r>
    <x v="255"/>
    <s v="2020"/>
    <n v="2896"/>
    <x v="1171"/>
    <s v="Standard Class"/>
    <s v="JC-16105"/>
    <x v="2"/>
    <s v="United States"/>
    <x v="45"/>
    <x v="17"/>
    <n v="14609"/>
    <x v="0"/>
    <s v="TEC-PH-10001552"/>
    <x v="2"/>
    <x v="14"/>
    <s v="I Need's 3d Hello Kitty Hybrid Silicone Case Cover for HTC One X 4g with 3d Hello Kitty Stylus Pen Green/pink"/>
    <n v="35.880000000000003"/>
    <n v="3"/>
    <n v="0"/>
    <n v="10.0464"/>
  </r>
  <r>
    <x v="255"/>
    <s v="2020"/>
    <n v="3856"/>
    <x v="1172"/>
    <s v="Second Class"/>
    <s v="DM-13015"/>
    <x v="0"/>
    <s v="United States"/>
    <x v="91"/>
    <x v="3"/>
    <n v="78207"/>
    <x v="2"/>
    <s v="OFF-BI-10004364"/>
    <x v="1"/>
    <x v="1"/>
    <s v="Storex Dura Pro Binders"/>
    <n v="3.5640000000000001"/>
    <n v="3"/>
    <n v="0.8"/>
    <n v="-6.2370000000000001"/>
  </r>
  <r>
    <x v="255"/>
    <s v="2020"/>
    <n v="3857"/>
    <x v="1172"/>
    <s v="Second Class"/>
    <s v="DM-13015"/>
    <x v="0"/>
    <s v="United States"/>
    <x v="91"/>
    <x v="3"/>
    <n v="78207"/>
    <x v="2"/>
    <s v="TEC-PH-10002824"/>
    <x v="2"/>
    <x v="14"/>
    <s v="Jabra SPEAK 410 Multidevice Speakerphone"/>
    <n v="823.96"/>
    <n v="5"/>
    <n v="0.2"/>
    <n v="51.497500000000002"/>
  </r>
  <r>
    <x v="255"/>
    <s v="2020"/>
    <n v="3858"/>
    <x v="1172"/>
    <s v="Second Class"/>
    <s v="DM-13015"/>
    <x v="0"/>
    <s v="United States"/>
    <x v="91"/>
    <x v="3"/>
    <n v="78207"/>
    <x v="2"/>
    <s v="OFF-AR-10000634"/>
    <x v="1"/>
    <x v="4"/>
    <s v="Newell 320"/>
    <n v="10.272"/>
    <n v="3"/>
    <n v="0.2"/>
    <n v="0.89880000000000004"/>
  </r>
  <r>
    <x v="255"/>
    <s v="2020"/>
    <n v="4148"/>
    <x v="1173"/>
    <s v="Standard Class"/>
    <s v="RB-19330"/>
    <x v="0"/>
    <s v="United States"/>
    <x v="21"/>
    <x v="3"/>
    <n v="78745"/>
    <x v="2"/>
    <s v="OFF-BI-10000962"/>
    <x v="1"/>
    <x v="1"/>
    <s v="Acco Flexible ACCOHIDE Square Ring Data Binder, Dark Blue, 11 1/2&quot; X 14&quot; 7/8&quot;"/>
    <n v="9.7620000000000005"/>
    <n v="3"/>
    <n v="0.8"/>
    <n v="-15.1311"/>
  </r>
  <r>
    <x v="255"/>
    <s v="2020"/>
    <n v="4149"/>
    <x v="1173"/>
    <s v="Standard Class"/>
    <s v="RB-19330"/>
    <x v="0"/>
    <s v="United States"/>
    <x v="21"/>
    <x v="3"/>
    <n v="78745"/>
    <x v="2"/>
    <s v="OFF-ST-10004507"/>
    <x v="1"/>
    <x v="2"/>
    <s v="Advantus Rolling Storage Box"/>
    <n v="13.72"/>
    <n v="1"/>
    <n v="0.2"/>
    <n v="1.2004999999999999"/>
  </r>
  <r>
    <x v="255"/>
    <s v="2020"/>
    <n v="4150"/>
    <x v="1173"/>
    <s v="Standard Class"/>
    <s v="RB-19330"/>
    <x v="0"/>
    <s v="United States"/>
    <x v="21"/>
    <x v="3"/>
    <n v="78745"/>
    <x v="2"/>
    <s v="TEC-AC-10002942"/>
    <x v="2"/>
    <x v="8"/>
    <s v="WD My Passport Ultra 1TB Portable External Hard Drive"/>
    <n v="55.2"/>
    <n v="1"/>
    <n v="0.2"/>
    <n v="-2.0699999999999998"/>
  </r>
  <r>
    <x v="255"/>
    <s v="2020"/>
    <n v="4151"/>
    <x v="1173"/>
    <s v="Standard Class"/>
    <s v="RB-19330"/>
    <x v="0"/>
    <s v="United States"/>
    <x v="21"/>
    <x v="3"/>
    <n v="78745"/>
    <x v="2"/>
    <s v="OFF-ST-10002344"/>
    <x v="1"/>
    <x v="2"/>
    <s v="Carina 42&quot;Hx23 3/4&quot;W Media Storage Unit"/>
    <n v="259.13600000000002"/>
    <n v="4"/>
    <n v="0.2"/>
    <n v="-58.305599999999998"/>
  </r>
  <r>
    <x v="255"/>
    <s v="2020"/>
    <n v="8446"/>
    <x v="1174"/>
    <s v="First Class"/>
    <s v="AH-10075"/>
    <x v="2"/>
    <s v="United States"/>
    <x v="194"/>
    <x v="37"/>
    <n v="2920"/>
    <x v="0"/>
    <s v="FUR-TA-10001039"/>
    <x v="0"/>
    <x v="7"/>
    <s v="KI Adjustable-Height Table"/>
    <n v="240.744"/>
    <n v="4"/>
    <n v="0.3"/>
    <n v="-13.7568"/>
  </r>
  <r>
    <x v="255"/>
    <s v="2020"/>
    <n v="8447"/>
    <x v="1174"/>
    <s v="First Class"/>
    <s v="AH-10075"/>
    <x v="2"/>
    <s v="United States"/>
    <x v="194"/>
    <x v="37"/>
    <n v="2920"/>
    <x v="0"/>
    <s v="FUR-FU-10004963"/>
    <x v="0"/>
    <x v="0"/>
    <s v="Eldon 400 Class Desk Accessories, Black Carbon"/>
    <n v="35"/>
    <n v="4"/>
    <n v="0"/>
    <n v="14.7"/>
  </r>
  <r>
    <x v="255"/>
    <s v="2020"/>
    <n v="8448"/>
    <x v="1174"/>
    <s v="First Class"/>
    <s v="AH-10075"/>
    <x v="2"/>
    <s v="United States"/>
    <x v="194"/>
    <x v="37"/>
    <n v="2920"/>
    <x v="0"/>
    <s v="FUR-FU-10000277"/>
    <x v="0"/>
    <x v="0"/>
    <s v="Deflect-o DuraMat Antistatic Studded Beveled Mat for Medium Pile Carpeting"/>
    <n v="210.68"/>
    <n v="2"/>
    <n v="0"/>
    <n v="50.563200000000002"/>
  </r>
  <r>
    <x v="255"/>
    <s v="2020"/>
    <n v="8449"/>
    <x v="1174"/>
    <s v="First Class"/>
    <s v="AH-10075"/>
    <x v="2"/>
    <s v="United States"/>
    <x v="194"/>
    <x v="37"/>
    <n v="2920"/>
    <x v="0"/>
    <s v="FUR-TA-10004915"/>
    <x v="0"/>
    <x v="7"/>
    <s v="Office Impressions End Table, 20-1/2&quot;H x 24&quot;W x 20&quot;D"/>
    <n v="637.89599999999996"/>
    <n v="3"/>
    <n v="0.3"/>
    <n v="-127.5792"/>
  </r>
  <r>
    <x v="255"/>
    <s v="2020"/>
    <n v="8450"/>
    <x v="1174"/>
    <s v="First Class"/>
    <s v="AH-10075"/>
    <x v="2"/>
    <s v="United States"/>
    <x v="194"/>
    <x v="37"/>
    <n v="2920"/>
    <x v="0"/>
    <s v="OFF-PA-10003724"/>
    <x v="1"/>
    <x v="9"/>
    <s v="Wirebound Message Book, 4 per Page"/>
    <n v="43.44"/>
    <n v="8"/>
    <n v="0"/>
    <n v="21.285599999999999"/>
  </r>
  <r>
    <x v="255"/>
    <s v="2020"/>
    <n v="8451"/>
    <x v="1174"/>
    <s v="First Class"/>
    <s v="AH-10075"/>
    <x v="2"/>
    <s v="United States"/>
    <x v="194"/>
    <x v="37"/>
    <n v="2920"/>
    <x v="0"/>
    <s v="OFF-AP-10002906"/>
    <x v="1"/>
    <x v="5"/>
    <s v="Hoover Replacement Belt for Commercial Guardsman Heavy-Duty Upright Vacuum"/>
    <n v="2.2200000000000002"/>
    <n v="1"/>
    <n v="0"/>
    <n v="0.66600000000000004"/>
  </r>
  <r>
    <x v="256"/>
    <s v="2020"/>
    <n v="8678"/>
    <x v="1175"/>
    <s v="First Class"/>
    <s v="PO-18850"/>
    <x v="0"/>
    <s v="United States"/>
    <x v="136"/>
    <x v="3"/>
    <n v="76063"/>
    <x v="2"/>
    <s v="FUR-TA-10004607"/>
    <x v="0"/>
    <x v="7"/>
    <s v="Hon 2111 Invitation Series Straight Table"/>
    <n v="517.40499999999997"/>
    <n v="5"/>
    <n v="0.3"/>
    <n v="-81.3065"/>
  </r>
  <r>
    <x v="256"/>
    <s v="2020"/>
    <n v="9612"/>
    <x v="1176"/>
    <s v="Standard Class"/>
    <s v="CS-11950"/>
    <x v="0"/>
    <s v="United States"/>
    <x v="22"/>
    <x v="33"/>
    <n v="39212"/>
    <x v="3"/>
    <s v="OFF-FA-10000735"/>
    <x v="1"/>
    <x v="11"/>
    <s v="Staples"/>
    <n v="11.68"/>
    <n v="4"/>
    <n v="0"/>
    <n v="5.2560000000000002"/>
  </r>
  <r>
    <x v="257"/>
    <s v="2020"/>
    <n v="87"/>
    <x v="1177"/>
    <s v="Standard Class"/>
    <s v="PG-18895"/>
    <x v="0"/>
    <s v="United States"/>
    <x v="45"/>
    <x v="27"/>
    <n v="55901"/>
    <x v="2"/>
    <s v="TEC-AC-10001998"/>
    <x v="2"/>
    <x v="8"/>
    <s v="Logitech LS21 Speaker System - PC Multimedia - 2.1-CH - Wired"/>
    <n v="19.989999999999998"/>
    <n v="1"/>
    <n v="0"/>
    <n v="6.7965999999999998"/>
  </r>
  <r>
    <x v="257"/>
    <s v="2020"/>
    <n v="88"/>
    <x v="1177"/>
    <s v="Standard Class"/>
    <s v="PG-18895"/>
    <x v="0"/>
    <s v="United States"/>
    <x v="45"/>
    <x v="27"/>
    <n v="55901"/>
    <x v="2"/>
    <s v="OFF-LA-10000134"/>
    <x v="1"/>
    <x v="15"/>
    <s v="Avery 511"/>
    <n v="6.16"/>
    <n v="2"/>
    <n v="0"/>
    <n v="2.9567999999999999"/>
  </r>
  <r>
    <x v="257"/>
    <s v="2020"/>
    <n v="6664"/>
    <x v="1178"/>
    <s v="Standard Class"/>
    <s v="OT-18730"/>
    <x v="0"/>
    <s v="United States"/>
    <x v="93"/>
    <x v="25"/>
    <n v="23464"/>
    <x v="3"/>
    <s v="FUR-TA-10001520"/>
    <x v="0"/>
    <x v="7"/>
    <s v="Lesro Sheffield Collection Coffee Table, End Table, Center Table, Corner Table"/>
    <n v="356.85"/>
    <n v="5"/>
    <n v="0"/>
    <n v="60.664499999999997"/>
  </r>
  <r>
    <x v="257"/>
    <s v="2020"/>
    <n v="6665"/>
    <x v="1178"/>
    <s v="Standard Class"/>
    <s v="OT-18730"/>
    <x v="0"/>
    <s v="United States"/>
    <x v="93"/>
    <x v="25"/>
    <n v="23464"/>
    <x v="3"/>
    <s v="OFF-EN-10002831"/>
    <x v="1"/>
    <x v="12"/>
    <s v="Tyvek  Top-Opening Peel &amp; Seel  Envelopes, Gray"/>
    <n v="251.58"/>
    <n v="7"/>
    <n v="0"/>
    <n v="113.211"/>
  </r>
  <r>
    <x v="257"/>
    <s v="2020"/>
    <n v="7332"/>
    <x v="1179"/>
    <s v="Standard Class"/>
    <s v="SC-20440"/>
    <x v="2"/>
    <s v="United States"/>
    <x v="83"/>
    <x v="9"/>
    <n v="17602"/>
    <x v="0"/>
    <s v="TEC-PH-10001433"/>
    <x v="2"/>
    <x v="14"/>
    <s v="Cisco Small Business SPA 502G VoIP phone"/>
    <n v="61.542000000000002"/>
    <n v="1"/>
    <n v="0.4"/>
    <n v="-13.334099999999999"/>
  </r>
  <r>
    <x v="257"/>
    <s v="2020"/>
    <n v="7333"/>
    <x v="1179"/>
    <s v="Standard Class"/>
    <s v="SC-20440"/>
    <x v="2"/>
    <s v="United States"/>
    <x v="83"/>
    <x v="9"/>
    <n v="17602"/>
    <x v="0"/>
    <s v="OFF-BI-10003007"/>
    <x v="1"/>
    <x v="1"/>
    <s v="Premium Transparent Presentation Covers, No Pattern/Clear, 8 1/2&quot; x 11&quot;"/>
    <n v="81.438000000000002"/>
    <n v="7"/>
    <n v="0.7"/>
    <n v="-65.150400000000005"/>
  </r>
  <r>
    <x v="257"/>
    <s v="2020"/>
    <n v="8808"/>
    <x v="1180"/>
    <s v="Standard Class"/>
    <s v="JF-15190"/>
    <x v="0"/>
    <s v="United States"/>
    <x v="13"/>
    <x v="9"/>
    <n v="19134"/>
    <x v="0"/>
    <s v="OFF-BI-10004330"/>
    <x v="1"/>
    <x v="1"/>
    <s v="GBC Velobind Prepunched Cover Sets, Regency Series"/>
    <n v="33.281999999999996"/>
    <n v="3"/>
    <n v="0.7"/>
    <n v="-27.734999999999999"/>
  </r>
  <r>
    <x v="257"/>
    <s v="2020"/>
    <n v="8809"/>
    <x v="1180"/>
    <s v="Standard Class"/>
    <s v="JF-15190"/>
    <x v="0"/>
    <s v="United States"/>
    <x v="13"/>
    <x v="9"/>
    <n v="19134"/>
    <x v="0"/>
    <s v="TEC-PH-10002807"/>
    <x v="2"/>
    <x v="14"/>
    <s v="Motorla HX550 Universal Bluetooth Headset"/>
    <n v="118.65"/>
    <n v="5"/>
    <n v="0.4"/>
    <n v="19.774999999999999"/>
  </r>
  <r>
    <x v="257"/>
    <s v="2020"/>
    <n v="8810"/>
    <x v="1180"/>
    <s v="Standard Class"/>
    <s v="JF-15190"/>
    <x v="0"/>
    <s v="United States"/>
    <x v="13"/>
    <x v="9"/>
    <n v="19134"/>
    <x v="0"/>
    <s v="OFF-LA-10001404"/>
    <x v="1"/>
    <x v="15"/>
    <s v="Avery 517"/>
    <n v="14.76"/>
    <n v="5"/>
    <n v="0.2"/>
    <n v="4.9814999999999996"/>
  </r>
  <r>
    <x v="257"/>
    <s v="2020"/>
    <n v="9532"/>
    <x v="1181"/>
    <s v="Standard Class"/>
    <s v="BF-11215"/>
    <x v="1"/>
    <s v="United States"/>
    <x v="15"/>
    <x v="3"/>
    <n v="75217"/>
    <x v="2"/>
    <s v="OFF-ST-10000464"/>
    <x v="1"/>
    <x v="2"/>
    <s v="Multi-Use Personal File Cart and Caster Set, Three Stacking Bins"/>
    <n v="55.616"/>
    <n v="2"/>
    <n v="0.2"/>
    <n v="5.5616000000000003"/>
  </r>
  <r>
    <x v="258"/>
    <s v="2020"/>
    <n v="3253"/>
    <x v="1182"/>
    <s v="Second Class"/>
    <s v="MA-17560"/>
    <x v="1"/>
    <s v="United States"/>
    <x v="27"/>
    <x v="19"/>
    <n v="60610"/>
    <x v="2"/>
    <s v="OFF-AR-10003045"/>
    <x v="1"/>
    <x v="4"/>
    <s v="Prang Colored Pencils"/>
    <n v="7.056"/>
    <n v="3"/>
    <n v="0.2"/>
    <n v="2.2050000000000001"/>
  </r>
  <r>
    <x v="258"/>
    <s v="2020"/>
    <n v="3254"/>
    <x v="1182"/>
    <s v="Second Class"/>
    <s v="MA-17560"/>
    <x v="1"/>
    <s v="United States"/>
    <x v="27"/>
    <x v="19"/>
    <n v="60610"/>
    <x v="2"/>
    <s v="TEC-PH-10001536"/>
    <x v="2"/>
    <x v="14"/>
    <s v="Spigen Samsung Galaxy S5 Case Wallet"/>
    <n v="27.184000000000001"/>
    <n v="2"/>
    <n v="0.2"/>
    <n v="2.0388000000000002"/>
  </r>
  <r>
    <x v="258"/>
    <s v="2020"/>
    <n v="4024"/>
    <x v="1183"/>
    <s v="First Class"/>
    <s v="JO-15145"/>
    <x v="2"/>
    <s v="United States"/>
    <x v="7"/>
    <x v="1"/>
    <n v="94110"/>
    <x v="1"/>
    <s v="FUR-BO-10003034"/>
    <x v="0"/>
    <x v="13"/>
    <s v="O'Sullivan Elevations Bookcase, Cherry Finish"/>
    <n v="556.66499999999996"/>
    <n v="5"/>
    <n v="0.15"/>
    <n v="6.5490000000000004"/>
  </r>
  <r>
    <x v="258"/>
    <s v="2020"/>
    <n v="4025"/>
    <x v="1183"/>
    <s v="First Class"/>
    <s v="JO-15145"/>
    <x v="2"/>
    <s v="United States"/>
    <x v="7"/>
    <x v="1"/>
    <n v="94110"/>
    <x v="1"/>
    <s v="TEC-PH-10003215"/>
    <x v="2"/>
    <x v="14"/>
    <s v="Jackery Bar Premium Fast-charging Portable Charger"/>
    <n v="95.84"/>
    <n v="4"/>
    <n v="0.2"/>
    <n v="34.741999999999997"/>
  </r>
  <r>
    <x v="258"/>
    <s v="2020"/>
    <n v="5673"/>
    <x v="1184"/>
    <s v="Standard Class"/>
    <s v="SH-19975"/>
    <x v="2"/>
    <s v="United States"/>
    <x v="15"/>
    <x v="3"/>
    <n v="75081"/>
    <x v="2"/>
    <s v="OFF-EN-10003068"/>
    <x v="1"/>
    <x v="12"/>
    <s v="#6 3/4 Gummed Flap White Envelopes"/>
    <n v="15.84"/>
    <n v="2"/>
    <n v="0.2"/>
    <n v="5.5439999999999996"/>
  </r>
  <r>
    <x v="258"/>
    <s v="2020"/>
    <n v="5674"/>
    <x v="1184"/>
    <s v="Standard Class"/>
    <s v="SH-19975"/>
    <x v="2"/>
    <s v="United States"/>
    <x v="15"/>
    <x v="3"/>
    <n v="75081"/>
    <x v="2"/>
    <s v="OFF-PA-10001204"/>
    <x v="1"/>
    <x v="9"/>
    <s v="Xerox 1972"/>
    <n v="8.4480000000000004"/>
    <n v="2"/>
    <n v="0.2"/>
    <n v="2.64"/>
  </r>
  <r>
    <x v="258"/>
    <s v="2020"/>
    <n v="7619"/>
    <x v="1185"/>
    <s v="First Class"/>
    <s v="JM-15655"/>
    <x v="2"/>
    <s v="United States"/>
    <x v="1"/>
    <x v="1"/>
    <n v="90032"/>
    <x v="1"/>
    <s v="FUR-TA-10001539"/>
    <x v="0"/>
    <x v="7"/>
    <s v="Chromcraft Rectangular Conference Tables"/>
    <n v="189.57599999999999"/>
    <n v="1"/>
    <n v="0.2"/>
    <n v="9.4787999999999997"/>
  </r>
  <r>
    <x v="258"/>
    <s v="2020"/>
    <n v="7620"/>
    <x v="1185"/>
    <s v="First Class"/>
    <s v="JM-15655"/>
    <x v="2"/>
    <s v="United States"/>
    <x v="1"/>
    <x v="1"/>
    <n v="90032"/>
    <x v="1"/>
    <s v="TEC-PH-10004100"/>
    <x v="2"/>
    <x v="14"/>
    <s v="Griffin GC17055 Auxiliary Audio Cable"/>
    <n v="71.959999999999994"/>
    <n v="5"/>
    <n v="0.2"/>
    <n v="7.1959999999999997"/>
  </r>
  <r>
    <x v="258"/>
    <s v="2020"/>
    <n v="8477"/>
    <x v="1186"/>
    <s v="Standard Class"/>
    <s v="TW-21025"/>
    <x v="1"/>
    <s v="United States"/>
    <x v="119"/>
    <x v="21"/>
    <n v="85204"/>
    <x v="1"/>
    <s v="OFF-PA-10004039"/>
    <x v="1"/>
    <x v="9"/>
    <s v="Xerox 1882"/>
    <n v="44.783999999999999"/>
    <n v="1"/>
    <n v="0.2"/>
    <n v="16.234200000000001"/>
  </r>
  <r>
    <x v="258"/>
    <s v="2020"/>
    <n v="9240"/>
    <x v="1187"/>
    <s v="Standard Class"/>
    <s v="NB-18655"/>
    <x v="2"/>
    <s v="United States"/>
    <x v="231"/>
    <x v="7"/>
    <n v="32303"/>
    <x v="3"/>
    <s v="OFF-PA-10001685"/>
    <x v="1"/>
    <x v="9"/>
    <s v="Easy-staple paper"/>
    <n v="56.783999999999999"/>
    <n v="7"/>
    <n v="0.2"/>
    <n v="20.584199999999999"/>
  </r>
  <r>
    <x v="258"/>
    <s v="2020"/>
    <n v="9241"/>
    <x v="1187"/>
    <s v="Standard Class"/>
    <s v="NB-18655"/>
    <x v="2"/>
    <s v="United States"/>
    <x v="231"/>
    <x v="7"/>
    <n v="32303"/>
    <x v="3"/>
    <s v="OFF-BI-10001097"/>
    <x v="1"/>
    <x v="1"/>
    <s v="Avery Hole Reinforcements"/>
    <n v="5.6070000000000002"/>
    <n v="3"/>
    <n v="0.7"/>
    <n v="-3.9249000000000001"/>
  </r>
  <r>
    <x v="258"/>
    <s v="2020"/>
    <n v="9242"/>
    <x v="1187"/>
    <s v="Standard Class"/>
    <s v="NB-18655"/>
    <x v="2"/>
    <s v="United States"/>
    <x v="231"/>
    <x v="7"/>
    <n v="32303"/>
    <x v="3"/>
    <s v="OFF-AR-10001662"/>
    <x v="1"/>
    <x v="4"/>
    <s v="Rogers Handheld Barrel Pencil Sharpener"/>
    <n v="6.5759999999999996"/>
    <n v="3"/>
    <n v="0.2"/>
    <n v="0.57540000000000002"/>
  </r>
  <r>
    <x v="259"/>
    <s v="2020"/>
    <n v="4260"/>
    <x v="1188"/>
    <s v="Second Class"/>
    <s v="LO-17170"/>
    <x v="2"/>
    <s v="United States"/>
    <x v="25"/>
    <x v="17"/>
    <n v="10035"/>
    <x v="0"/>
    <s v="OFF-EN-10004386"/>
    <x v="1"/>
    <x v="12"/>
    <s v="Recycled Interoffice Envelopes with String and Button Closure, 10 x 13"/>
    <n v="47.98"/>
    <n v="2"/>
    <n v="0"/>
    <n v="23.99"/>
  </r>
  <r>
    <x v="259"/>
    <s v="2020"/>
    <n v="6495"/>
    <x v="1189"/>
    <s v="Second Class"/>
    <s v="KH-16510"/>
    <x v="0"/>
    <s v="United States"/>
    <x v="34"/>
    <x v="3"/>
    <n v="77095"/>
    <x v="2"/>
    <s v="TEC-AC-10002167"/>
    <x v="2"/>
    <x v="8"/>
    <s v="Imation 8gb Micro Traveldrive Usb 2.0 Flash Drive"/>
    <n v="24"/>
    <n v="2"/>
    <n v="0.2"/>
    <n v="-2.7"/>
  </r>
  <r>
    <x v="259"/>
    <s v="2020"/>
    <n v="6496"/>
    <x v="1189"/>
    <s v="Second Class"/>
    <s v="KH-16510"/>
    <x v="0"/>
    <s v="United States"/>
    <x v="34"/>
    <x v="3"/>
    <n v="77095"/>
    <x v="2"/>
    <s v="OFF-PA-10001937"/>
    <x v="1"/>
    <x v="9"/>
    <s v="Xerox 21"/>
    <n v="15.552"/>
    <n v="3"/>
    <n v="0.2"/>
    <n v="5.4432"/>
  </r>
  <r>
    <x v="259"/>
    <s v="2020"/>
    <n v="6497"/>
    <x v="1189"/>
    <s v="Second Class"/>
    <s v="KH-16510"/>
    <x v="0"/>
    <s v="United States"/>
    <x v="34"/>
    <x v="3"/>
    <n v="77095"/>
    <x v="2"/>
    <s v="TEC-AC-10004510"/>
    <x v="2"/>
    <x v="8"/>
    <s v="Logitech Desktop MK120 Mouse and keyboard Combo"/>
    <n v="26.175999999999998"/>
    <n v="2"/>
    <n v="0.2"/>
    <n v="-3.2719999999999998"/>
  </r>
  <r>
    <x v="259"/>
    <s v="2020"/>
    <n v="7712"/>
    <x v="1190"/>
    <s v="Second Class"/>
    <s v="JM-15250"/>
    <x v="0"/>
    <s v="United States"/>
    <x v="112"/>
    <x v="4"/>
    <n v="28314"/>
    <x v="3"/>
    <s v="FUR-FU-10001876"/>
    <x v="0"/>
    <x v="0"/>
    <s v="Computer Room Manger, 14&quot;"/>
    <n v="77.951999999999998"/>
    <n v="3"/>
    <n v="0.2"/>
    <n v="15.590400000000001"/>
  </r>
  <r>
    <x v="259"/>
    <s v="2020"/>
    <n v="7713"/>
    <x v="1190"/>
    <s v="Second Class"/>
    <s v="JM-15250"/>
    <x v="0"/>
    <s v="United States"/>
    <x v="112"/>
    <x v="4"/>
    <n v="28314"/>
    <x v="3"/>
    <s v="OFF-ST-10001522"/>
    <x v="1"/>
    <x v="2"/>
    <s v="Gould Plastics 18-Pocket Panel Bin, 34w x 5-1/4d x 20-1/2h"/>
    <n v="147.184"/>
    <n v="2"/>
    <n v="0.2"/>
    <n v="-29.436800000000002"/>
  </r>
  <r>
    <x v="259"/>
    <s v="2020"/>
    <n v="7714"/>
    <x v="1190"/>
    <s v="Second Class"/>
    <s v="JM-15250"/>
    <x v="0"/>
    <s v="United States"/>
    <x v="112"/>
    <x v="4"/>
    <n v="28314"/>
    <x v="3"/>
    <s v="OFF-PA-10000300"/>
    <x v="1"/>
    <x v="9"/>
    <s v="Xerox 1936"/>
    <n v="47.951999999999998"/>
    <n v="3"/>
    <n v="0.2"/>
    <n v="16.183800000000002"/>
  </r>
  <r>
    <x v="259"/>
    <s v="2020"/>
    <n v="8910"/>
    <x v="1191"/>
    <s v="Standard Class"/>
    <s v="SA-20830"/>
    <x v="0"/>
    <s v="United States"/>
    <x v="138"/>
    <x v="15"/>
    <n v="2149"/>
    <x v="0"/>
    <s v="OFF-LA-10002475"/>
    <x v="1"/>
    <x v="15"/>
    <s v="Avery 519"/>
    <n v="21.93"/>
    <n v="3"/>
    <n v="0"/>
    <n v="10.3071"/>
  </r>
  <r>
    <x v="260"/>
    <s v="2020"/>
    <n v="899"/>
    <x v="1192"/>
    <s v="Second Class"/>
    <s v="GB-14530"/>
    <x v="2"/>
    <s v="United States"/>
    <x v="152"/>
    <x v="17"/>
    <n v="13021"/>
    <x v="0"/>
    <s v="OFF-PA-10002250"/>
    <x v="1"/>
    <x v="9"/>
    <s v="Things To Do Today Pad"/>
    <n v="46.96"/>
    <n v="8"/>
    <n v="0"/>
    <n v="22.540800000000001"/>
  </r>
  <r>
    <x v="261"/>
    <s v="2020"/>
    <n v="1494"/>
    <x v="1193"/>
    <s v="Standard Class"/>
    <s v="JW-15220"/>
    <x v="2"/>
    <s v="United States"/>
    <x v="286"/>
    <x v="8"/>
    <n v="98661"/>
    <x v="1"/>
    <s v="FUR-FU-10002885"/>
    <x v="0"/>
    <x v="0"/>
    <s v="Magna Visual Magnetic Picture Hangers"/>
    <n v="9.64"/>
    <n v="2"/>
    <n v="0"/>
    <n v="3.6631999999999998"/>
  </r>
  <r>
    <x v="261"/>
    <s v="2020"/>
    <n v="1660"/>
    <x v="1194"/>
    <s v="Standard Class"/>
    <s v="MM-18055"/>
    <x v="0"/>
    <s v="United States"/>
    <x v="12"/>
    <x v="8"/>
    <n v="98115"/>
    <x v="1"/>
    <s v="OFF-BI-10004330"/>
    <x v="1"/>
    <x v="1"/>
    <s v="GBC Velobind Prepunched Cover Sets, Regency Series"/>
    <n v="88.751999999999995"/>
    <n v="3"/>
    <n v="0.2"/>
    <n v="27.734999999999999"/>
  </r>
  <r>
    <x v="261"/>
    <s v="2020"/>
    <n v="1661"/>
    <x v="1194"/>
    <s v="Standard Class"/>
    <s v="MM-18055"/>
    <x v="0"/>
    <s v="United States"/>
    <x v="12"/>
    <x v="8"/>
    <n v="98115"/>
    <x v="1"/>
    <s v="OFF-BI-10002072"/>
    <x v="1"/>
    <x v="1"/>
    <s v="Cardinal Slant-D Ring Binders"/>
    <n v="13.904"/>
    <n v="2"/>
    <n v="0.2"/>
    <n v="5.2140000000000004"/>
  </r>
  <r>
    <x v="261"/>
    <s v="2020"/>
    <n v="1707"/>
    <x v="1195"/>
    <s v="Standard Class"/>
    <s v="JK-15205"/>
    <x v="0"/>
    <s v="United States"/>
    <x v="7"/>
    <x v="1"/>
    <n v="94122"/>
    <x v="1"/>
    <s v="OFF-LA-10003077"/>
    <x v="1"/>
    <x v="15"/>
    <s v="Avery 500"/>
    <n v="43.86"/>
    <n v="6"/>
    <n v="0"/>
    <n v="20.6142"/>
  </r>
  <r>
    <x v="261"/>
    <s v="2020"/>
    <n v="1708"/>
    <x v="1195"/>
    <s v="Standard Class"/>
    <s v="JK-15205"/>
    <x v="0"/>
    <s v="United States"/>
    <x v="7"/>
    <x v="1"/>
    <n v="94122"/>
    <x v="1"/>
    <s v="TEC-PH-10003505"/>
    <x v="2"/>
    <x v="14"/>
    <s v="Geemarc AmpliPOWER60"/>
    <n v="148.47999999999999"/>
    <n v="2"/>
    <n v="0.2"/>
    <n v="16.704000000000001"/>
  </r>
  <r>
    <x v="261"/>
    <s v="2020"/>
    <n v="1709"/>
    <x v="1195"/>
    <s v="Standard Class"/>
    <s v="JK-15205"/>
    <x v="0"/>
    <s v="United States"/>
    <x v="7"/>
    <x v="1"/>
    <n v="94122"/>
    <x v="1"/>
    <s v="OFF-PA-10003424"/>
    <x v="1"/>
    <x v="9"/>
    <s v="&quot;While you Were Out&quot; Message Book, One Form per Page"/>
    <n v="7.42"/>
    <n v="2"/>
    <n v="0"/>
    <n v="3.71"/>
  </r>
  <r>
    <x v="261"/>
    <s v="2020"/>
    <n v="1710"/>
    <x v="1195"/>
    <s v="Standard Class"/>
    <s v="JK-15205"/>
    <x v="0"/>
    <s v="United States"/>
    <x v="7"/>
    <x v="1"/>
    <n v="94122"/>
    <x v="1"/>
    <s v="FUR-CH-10003061"/>
    <x v="0"/>
    <x v="3"/>
    <s v="Global Leather Task Chair, Black"/>
    <n v="71.992000000000004"/>
    <n v="1"/>
    <n v="0.2"/>
    <n v="-0.89990000000000003"/>
  </r>
  <r>
    <x v="261"/>
    <s v="2020"/>
    <n v="1711"/>
    <x v="1195"/>
    <s v="Standard Class"/>
    <s v="JK-15205"/>
    <x v="0"/>
    <s v="United States"/>
    <x v="7"/>
    <x v="1"/>
    <n v="94122"/>
    <x v="1"/>
    <s v="OFF-AR-10003514"/>
    <x v="1"/>
    <x v="4"/>
    <s v="4009 Highlighters by Sanford"/>
    <n v="19.899999999999999"/>
    <n v="5"/>
    <n v="0"/>
    <n v="6.5670000000000002"/>
  </r>
  <r>
    <x v="261"/>
    <s v="2020"/>
    <n v="1712"/>
    <x v="1195"/>
    <s v="Standard Class"/>
    <s v="JK-15205"/>
    <x v="0"/>
    <s v="United States"/>
    <x v="7"/>
    <x v="1"/>
    <n v="94122"/>
    <x v="1"/>
    <s v="OFF-AP-10002684"/>
    <x v="1"/>
    <x v="5"/>
    <s v="Acco 7-Outlet Masterpiece Power Center, Wihtout Fax/Phone Line Protection"/>
    <n v="1702.12"/>
    <n v="14"/>
    <n v="0"/>
    <n v="510.63600000000002"/>
  </r>
  <r>
    <x v="261"/>
    <s v="2020"/>
    <n v="1742"/>
    <x v="1196"/>
    <s v="Standard Class"/>
    <s v="MC-18100"/>
    <x v="0"/>
    <s v="United States"/>
    <x v="13"/>
    <x v="9"/>
    <n v="19140"/>
    <x v="0"/>
    <s v="OFF-PA-10004355"/>
    <x v="1"/>
    <x v="9"/>
    <s v="Xerox 231"/>
    <n v="20.736000000000001"/>
    <n v="4"/>
    <n v="0.2"/>
    <n v="7.2576000000000001"/>
  </r>
  <r>
    <x v="261"/>
    <s v="2020"/>
    <n v="1743"/>
    <x v="1196"/>
    <s v="Standard Class"/>
    <s v="MC-18100"/>
    <x v="0"/>
    <s v="United States"/>
    <x v="13"/>
    <x v="9"/>
    <n v="19140"/>
    <x v="0"/>
    <s v="FUR-FU-10004415"/>
    <x v="0"/>
    <x v="0"/>
    <s v="Stacking Tray, Side-Loading, Legal, Smoke"/>
    <n v="7.1680000000000001"/>
    <n v="2"/>
    <n v="0.2"/>
    <n v="0.98560000000000003"/>
  </r>
  <r>
    <x v="261"/>
    <s v="2020"/>
    <n v="1744"/>
    <x v="1196"/>
    <s v="Standard Class"/>
    <s v="MC-18100"/>
    <x v="0"/>
    <s v="United States"/>
    <x v="13"/>
    <x v="9"/>
    <n v="19140"/>
    <x v="0"/>
    <s v="OFF-ST-10002486"/>
    <x v="1"/>
    <x v="2"/>
    <s v="Eldon Shelf Savers Cubes and Bins"/>
    <n v="11.167999999999999"/>
    <n v="2"/>
    <n v="0.2"/>
    <n v="-2.5127999999999999"/>
  </r>
  <r>
    <x v="261"/>
    <s v="2020"/>
    <n v="1745"/>
    <x v="1196"/>
    <s v="Standard Class"/>
    <s v="MC-18100"/>
    <x v="0"/>
    <s v="United States"/>
    <x v="13"/>
    <x v="9"/>
    <n v="19140"/>
    <x v="0"/>
    <s v="TEC-AC-10001142"/>
    <x v="2"/>
    <x v="8"/>
    <s v="First Data FD10 PIN Pad"/>
    <n v="442.4"/>
    <n v="7"/>
    <n v="0.2"/>
    <n v="-55.3"/>
  </r>
  <r>
    <x v="261"/>
    <s v="2020"/>
    <n v="2280"/>
    <x v="1197"/>
    <s v="First Class"/>
    <s v="JK-15625"/>
    <x v="0"/>
    <s v="United States"/>
    <x v="12"/>
    <x v="8"/>
    <n v="98115"/>
    <x v="1"/>
    <s v="FUR-CH-10003833"/>
    <x v="0"/>
    <x v="3"/>
    <s v="Novimex Fabric Task Chair"/>
    <n v="97.567999999999998"/>
    <n v="2"/>
    <n v="0.2"/>
    <n v="-6.0979999999999999"/>
  </r>
  <r>
    <x v="261"/>
    <s v="2020"/>
    <n v="2281"/>
    <x v="1197"/>
    <s v="First Class"/>
    <s v="JK-15625"/>
    <x v="0"/>
    <s v="United States"/>
    <x v="12"/>
    <x v="8"/>
    <n v="98115"/>
    <x v="1"/>
    <s v="FUR-CH-10004289"/>
    <x v="0"/>
    <x v="3"/>
    <s v="Global Super Steno Chair"/>
    <n v="614.27200000000005"/>
    <n v="8"/>
    <n v="0.2"/>
    <n v="-23.0352"/>
  </r>
  <r>
    <x v="261"/>
    <s v="2020"/>
    <n v="2282"/>
    <x v="1197"/>
    <s v="First Class"/>
    <s v="JK-15625"/>
    <x v="0"/>
    <s v="United States"/>
    <x v="12"/>
    <x v="8"/>
    <n v="98115"/>
    <x v="1"/>
    <s v="FUR-BO-10004467"/>
    <x v="0"/>
    <x v="13"/>
    <s v="Bestar Classic Bookcase"/>
    <n v="199.98"/>
    <n v="2"/>
    <n v="0"/>
    <n v="37.996200000000002"/>
  </r>
  <r>
    <x v="261"/>
    <s v="2020"/>
    <n v="3438"/>
    <x v="1198"/>
    <s v="Same Day"/>
    <s v="RA-19945"/>
    <x v="0"/>
    <s v="United States"/>
    <x v="15"/>
    <x v="3"/>
    <n v="75217"/>
    <x v="2"/>
    <s v="FUR-FU-10003849"/>
    <x v="0"/>
    <x v="0"/>
    <s v="DAX Metal Frame, Desktop, Stepped-Edge"/>
    <n v="16.192"/>
    <n v="2"/>
    <n v="0.6"/>
    <n v="-8.5007999999999999"/>
  </r>
  <r>
    <x v="261"/>
    <s v="2020"/>
    <n v="3439"/>
    <x v="1198"/>
    <s v="Same Day"/>
    <s v="RA-19945"/>
    <x v="0"/>
    <s v="United States"/>
    <x v="15"/>
    <x v="3"/>
    <n v="75217"/>
    <x v="2"/>
    <s v="FUR-TA-10002041"/>
    <x v="0"/>
    <x v="7"/>
    <s v="Bevis Round Conference Table Top, X-Base"/>
    <n v="251.006"/>
    <n v="2"/>
    <n v="0.3"/>
    <n v="-68.130200000000002"/>
  </r>
  <r>
    <x v="261"/>
    <s v="2020"/>
    <n v="3440"/>
    <x v="1198"/>
    <s v="Same Day"/>
    <s v="RA-19945"/>
    <x v="0"/>
    <s v="United States"/>
    <x v="15"/>
    <x v="3"/>
    <n v="75217"/>
    <x v="2"/>
    <s v="OFF-ST-10002214"/>
    <x v="1"/>
    <x v="2"/>
    <s v="X-Rack File for Hanging Folders"/>
    <n v="54.192"/>
    <n v="6"/>
    <n v="0.2"/>
    <n v="4.0644"/>
  </r>
  <r>
    <x v="261"/>
    <s v="2020"/>
    <n v="3547"/>
    <x v="1199"/>
    <s v="First Class"/>
    <s v="RD-19810"/>
    <x v="1"/>
    <s v="United States"/>
    <x v="19"/>
    <x v="32"/>
    <n v="40475"/>
    <x v="3"/>
    <s v="OFF-ST-10004963"/>
    <x v="1"/>
    <x v="2"/>
    <s v="Eldon Gobal File Keepers"/>
    <n v="105.98"/>
    <n v="7"/>
    <n v="0"/>
    <n v="4.2392000000000003"/>
  </r>
  <r>
    <x v="261"/>
    <s v="2020"/>
    <n v="3548"/>
    <x v="1199"/>
    <s v="First Class"/>
    <s v="RD-19810"/>
    <x v="1"/>
    <s v="United States"/>
    <x v="19"/>
    <x v="32"/>
    <n v="40475"/>
    <x v="3"/>
    <s v="OFF-SU-10002573"/>
    <x v="1"/>
    <x v="10"/>
    <s v="Acme 10&quot; Easy Grip Assistive Scissors"/>
    <n v="35.06"/>
    <n v="2"/>
    <n v="0"/>
    <n v="10.518000000000001"/>
  </r>
  <r>
    <x v="261"/>
    <s v="2020"/>
    <n v="3549"/>
    <x v="1199"/>
    <s v="First Class"/>
    <s v="RD-19810"/>
    <x v="1"/>
    <s v="United States"/>
    <x v="19"/>
    <x v="32"/>
    <n v="40475"/>
    <x v="3"/>
    <s v="FUR-CH-10000553"/>
    <x v="0"/>
    <x v="3"/>
    <s v="Metal Folding Chairs, Beige, 4/Carton"/>
    <n v="33.94"/>
    <n v="1"/>
    <n v="0"/>
    <n v="9.1638000000000002"/>
  </r>
  <r>
    <x v="261"/>
    <s v="2020"/>
    <n v="3550"/>
    <x v="1199"/>
    <s v="First Class"/>
    <s v="RD-19810"/>
    <x v="1"/>
    <s v="United States"/>
    <x v="19"/>
    <x v="32"/>
    <n v="40475"/>
    <x v="3"/>
    <s v="OFF-LA-10001982"/>
    <x v="1"/>
    <x v="15"/>
    <s v="Smead Alpha-Z Color-Coded Name Labels First Letter Starter Set"/>
    <n v="30"/>
    <n v="8"/>
    <n v="0"/>
    <n v="14.4"/>
  </r>
  <r>
    <x v="262"/>
    <s v="2020"/>
    <n v="6398"/>
    <x v="1200"/>
    <s v="Standard Class"/>
    <s v="AH-10120"/>
    <x v="1"/>
    <s v="United States"/>
    <x v="15"/>
    <x v="3"/>
    <n v="75217"/>
    <x v="2"/>
    <s v="OFF-AR-10003651"/>
    <x v="1"/>
    <x v="4"/>
    <s v="Newell 350"/>
    <n v="5.2480000000000002"/>
    <n v="2"/>
    <n v="0.2"/>
    <n v="0.59040000000000004"/>
  </r>
  <r>
    <x v="262"/>
    <s v="2020"/>
    <n v="7827"/>
    <x v="1201"/>
    <s v="Standard Class"/>
    <s v="CY-12745"/>
    <x v="2"/>
    <s v="United States"/>
    <x v="27"/>
    <x v="19"/>
    <n v="60610"/>
    <x v="2"/>
    <s v="TEC-PH-10004042"/>
    <x v="2"/>
    <x v="14"/>
    <s v="ClearOne Communications CHAT 70 OC Speaker Phone"/>
    <n v="508.76799999999997"/>
    <n v="4"/>
    <n v="0.2"/>
    <n v="38.157600000000002"/>
  </r>
  <r>
    <x v="262"/>
    <s v="2020"/>
    <n v="7828"/>
    <x v="1201"/>
    <s v="Standard Class"/>
    <s v="CY-12745"/>
    <x v="2"/>
    <s v="United States"/>
    <x v="27"/>
    <x v="19"/>
    <n v="60610"/>
    <x v="2"/>
    <s v="OFF-EN-10001137"/>
    <x v="1"/>
    <x v="12"/>
    <s v="#10 Gummed Flap White Envelopes, 100/Box"/>
    <n v="9.9120000000000008"/>
    <n v="3"/>
    <n v="0.2"/>
    <n v="3.2214"/>
  </r>
  <r>
    <x v="263"/>
    <s v="2020"/>
    <n v="2567"/>
    <x v="1202"/>
    <s v="Second Class"/>
    <s v="SF-20200"/>
    <x v="0"/>
    <s v="United States"/>
    <x v="164"/>
    <x v="8"/>
    <n v="98226"/>
    <x v="1"/>
    <s v="OFF-BI-10001308"/>
    <x v="1"/>
    <x v="1"/>
    <s v="GBC Standard Plastic Binding Systems' Combs"/>
    <n v="25.12"/>
    <n v="5"/>
    <n v="0.2"/>
    <n v="7.85"/>
  </r>
  <r>
    <x v="263"/>
    <s v="2020"/>
    <n v="2568"/>
    <x v="1202"/>
    <s v="Second Class"/>
    <s v="SF-20200"/>
    <x v="0"/>
    <s v="United States"/>
    <x v="164"/>
    <x v="8"/>
    <n v="98226"/>
    <x v="1"/>
    <s v="FUR-TA-10003954"/>
    <x v="0"/>
    <x v="7"/>
    <s v="Hon 94000 Series Round Tables"/>
    <n v="2665.62"/>
    <n v="9"/>
    <n v="0"/>
    <n v="239.9058"/>
  </r>
  <r>
    <x v="263"/>
    <s v="2020"/>
    <n v="8226"/>
    <x v="1203"/>
    <s v="Second Class"/>
    <s v="SF-20065"/>
    <x v="0"/>
    <s v="United States"/>
    <x v="138"/>
    <x v="15"/>
    <n v="2149"/>
    <x v="0"/>
    <s v="OFF-PA-10004243"/>
    <x v="1"/>
    <x v="9"/>
    <s v="Xerox 1939"/>
    <n v="189.7"/>
    <n v="10"/>
    <n v="0"/>
    <n v="91.055999999999997"/>
  </r>
  <r>
    <x v="263"/>
    <s v="2020"/>
    <n v="8227"/>
    <x v="1203"/>
    <s v="Second Class"/>
    <s v="SF-20065"/>
    <x v="0"/>
    <s v="United States"/>
    <x v="138"/>
    <x v="15"/>
    <n v="2149"/>
    <x v="0"/>
    <s v="OFF-PA-10001033"/>
    <x v="1"/>
    <x v="9"/>
    <s v="Xerox 1893"/>
    <n v="40.99"/>
    <n v="1"/>
    <n v="0"/>
    <n v="20.085100000000001"/>
  </r>
  <r>
    <x v="264"/>
    <s v="2020"/>
    <n v="2890"/>
    <x v="1204"/>
    <s v="Standard Class"/>
    <s v="KH-16630"/>
    <x v="2"/>
    <s v="United States"/>
    <x v="12"/>
    <x v="8"/>
    <n v="98105"/>
    <x v="1"/>
    <s v="OFF-PA-10000791"/>
    <x v="1"/>
    <x v="9"/>
    <s v="Wirebound Message Books, Four 2 3/4 x 5 Forms per Page, 200 Sets per Book"/>
    <n v="23.85"/>
    <n v="5"/>
    <n v="0"/>
    <n v="10.7325"/>
  </r>
  <r>
    <x v="264"/>
    <s v="2020"/>
    <n v="3275"/>
    <x v="1205"/>
    <s v="Standard Class"/>
    <s v="KM-16225"/>
    <x v="2"/>
    <s v="United States"/>
    <x v="206"/>
    <x v="23"/>
    <n v="66212"/>
    <x v="2"/>
    <s v="OFF-FA-10003495"/>
    <x v="1"/>
    <x v="11"/>
    <s v="Staples"/>
    <n v="18.239999999999998"/>
    <n v="3"/>
    <n v="0"/>
    <n v="9.1199999999999992"/>
  </r>
  <r>
    <x v="264"/>
    <s v="2020"/>
    <n v="3276"/>
    <x v="1205"/>
    <s v="Standard Class"/>
    <s v="KM-16225"/>
    <x v="2"/>
    <s v="United States"/>
    <x v="206"/>
    <x v="23"/>
    <n v="66212"/>
    <x v="2"/>
    <s v="OFF-AR-10004685"/>
    <x v="1"/>
    <x v="4"/>
    <s v="Binney &amp; Smith Crayola Metallic Colored Pencils, 8-Color Set"/>
    <n v="27.78"/>
    <n v="6"/>
    <n v="0"/>
    <n v="9.1674000000000007"/>
  </r>
  <r>
    <x v="264"/>
    <s v="2020"/>
    <n v="4585"/>
    <x v="1206"/>
    <s v="Second Class"/>
    <s v="NL-18310"/>
    <x v="1"/>
    <s v="United States"/>
    <x v="129"/>
    <x v="1"/>
    <n v="94526"/>
    <x v="1"/>
    <s v="OFF-EN-10001335"/>
    <x v="1"/>
    <x v="12"/>
    <s v="White Business Envelopes with Contemporary Seam, Recycled White Business Envelopes"/>
    <n v="76.58"/>
    <n v="7"/>
    <n v="0"/>
    <n v="38.29"/>
  </r>
  <r>
    <x v="264"/>
    <s v="2020"/>
    <n v="4586"/>
    <x v="1206"/>
    <s v="Second Class"/>
    <s v="NL-18310"/>
    <x v="1"/>
    <s v="United States"/>
    <x v="129"/>
    <x v="1"/>
    <n v="94526"/>
    <x v="1"/>
    <s v="OFF-AR-10003469"/>
    <x v="1"/>
    <x v="4"/>
    <s v="Nontoxic Chalk"/>
    <n v="8.8000000000000007"/>
    <n v="5"/>
    <n v="0"/>
    <n v="4.2240000000000002"/>
  </r>
  <r>
    <x v="264"/>
    <s v="2020"/>
    <n v="4587"/>
    <x v="1206"/>
    <s v="Second Class"/>
    <s v="NL-18310"/>
    <x v="1"/>
    <s v="United States"/>
    <x v="129"/>
    <x v="1"/>
    <n v="94526"/>
    <x v="1"/>
    <s v="OFF-BI-10003718"/>
    <x v="1"/>
    <x v="1"/>
    <s v="GBC Therma-A-Bind 250T Electric Binding System"/>
    <n v="590.35199999999998"/>
    <n v="6"/>
    <n v="0.2"/>
    <n v="206.6232"/>
  </r>
  <r>
    <x v="264"/>
    <s v="2020"/>
    <n v="4588"/>
    <x v="1206"/>
    <s v="Second Class"/>
    <s v="NL-18310"/>
    <x v="1"/>
    <s v="United States"/>
    <x v="129"/>
    <x v="1"/>
    <n v="94526"/>
    <x v="1"/>
    <s v="OFF-FA-10004838"/>
    <x v="1"/>
    <x v="11"/>
    <s v="Super Bands, 12/Pack"/>
    <n v="5.58"/>
    <n v="3"/>
    <n v="0"/>
    <n v="0.16739999999999999"/>
  </r>
  <r>
    <x v="264"/>
    <s v="2020"/>
    <n v="4589"/>
    <x v="1206"/>
    <s v="Second Class"/>
    <s v="NL-18310"/>
    <x v="1"/>
    <s v="United States"/>
    <x v="129"/>
    <x v="1"/>
    <n v="94526"/>
    <x v="1"/>
    <s v="FUR-FU-10002508"/>
    <x v="0"/>
    <x v="0"/>
    <s v="Document Clip Frames"/>
    <n v="25.02"/>
    <n v="3"/>
    <n v="0"/>
    <n v="10.5084"/>
  </r>
  <r>
    <x v="264"/>
    <s v="2020"/>
    <n v="4590"/>
    <x v="1206"/>
    <s v="Second Class"/>
    <s v="NL-18310"/>
    <x v="1"/>
    <s v="United States"/>
    <x v="129"/>
    <x v="1"/>
    <n v="94526"/>
    <x v="1"/>
    <s v="OFF-ST-10001511"/>
    <x v="1"/>
    <x v="2"/>
    <s v="Space Solutions Commercial Steel Shelving"/>
    <n v="452.55"/>
    <n v="7"/>
    <n v="0"/>
    <n v="22.627500000000001"/>
  </r>
  <r>
    <x v="264"/>
    <s v="2020"/>
    <n v="4880"/>
    <x v="1207"/>
    <s v="Second Class"/>
    <s v="TB-21175"/>
    <x v="2"/>
    <s v="United States"/>
    <x v="96"/>
    <x v="32"/>
    <n v="42420"/>
    <x v="3"/>
    <s v="OFF-EN-10004846"/>
    <x v="1"/>
    <x v="12"/>
    <s v="Letter or Legal Size Expandable Poly String Tie Envelopes"/>
    <n v="5.32"/>
    <n v="2"/>
    <n v="0"/>
    <n v="2.6067999999999998"/>
  </r>
  <r>
    <x v="264"/>
    <s v="2020"/>
    <n v="4881"/>
    <x v="1207"/>
    <s v="Second Class"/>
    <s v="TB-21175"/>
    <x v="2"/>
    <s v="United States"/>
    <x v="96"/>
    <x v="32"/>
    <n v="42420"/>
    <x v="3"/>
    <s v="FUR-CH-10000454"/>
    <x v="0"/>
    <x v="3"/>
    <s v="Hon Deluxe Fabric Upholstered Stacking Chairs, Rounded Back"/>
    <n v="975.92"/>
    <n v="4"/>
    <n v="0"/>
    <n v="292.77600000000001"/>
  </r>
  <r>
    <x v="264"/>
    <s v="2020"/>
    <n v="4882"/>
    <x v="1207"/>
    <s v="Second Class"/>
    <s v="TB-21175"/>
    <x v="2"/>
    <s v="United States"/>
    <x v="96"/>
    <x v="32"/>
    <n v="42420"/>
    <x v="3"/>
    <s v="TEC-AC-10004145"/>
    <x v="2"/>
    <x v="8"/>
    <s v="Logitech diNovo Edge Keyboard"/>
    <n v="2249.91"/>
    <n v="9"/>
    <n v="0"/>
    <n v="517.47929999999997"/>
  </r>
  <r>
    <x v="264"/>
    <s v="2020"/>
    <n v="4883"/>
    <x v="1207"/>
    <s v="Second Class"/>
    <s v="TB-21175"/>
    <x v="2"/>
    <s v="United States"/>
    <x v="96"/>
    <x v="32"/>
    <n v="42420"/>
    <x v="3"/>
    <s v="OFF-ST-10001580"/>
    <x v="1"/>
    <x v="2"/>
    <s v="Super Decoflex Portable Personal File"/>
    <n v="59.92"/>
    <n v="4"/>
    <n v="0"/>
    <n v="16.7776"/>
  </r>
  <r>
    <x v="264"/>
    <s v="2020"/>
    <n v="5503"/>
    <x v="1208"/>
    <s v="Standard Class"/>
    <s v="TH-21115"/>
    <x v="2"/>
    <s v="United States"/>
    <x v="13"/>
    <x v="9"/>
    <n v="19140"/>
    <x v="0"/>
    <s v="FUR-FU-10001847"/>
    <x v="0"/>
    <x v="0"/>
    <s v="Eldon Image Series Black Desk Accessories"/>
    <n v="3.3119999999999998"/>
    <n v="1"/>
    <n v="0.2"/>
    <n v="0.66239999999999999"/>
  </r>
  <r>
    <x v="264"/>
    <s v="2020"/>
    <n v="5504"/>
    <x v="1208"/>
    <s v="Standard Class"/>
    <s v="TH-21115"/>
    <x v="2"/>
    <s v="United States"/>
    <x v="13"/>
    <x v="9"/>
    <n v="19140"/>
    <x v="0"/>
    <s v="OFF-AP-10001962"/>
    <x v="1"/>
    <x v="5"/>
    <s v="Black &amp; Decker Filter for Double Action Dustbuster Cordless Vac BLDV7210"/>
    <n v="20.135999999999999"/>
    <n v="3"/>
    <n v="0.2"/>
    <n v="1.2585"/>
  </r>
  <r>
    <x v="264"/>
    <s v="2020"/>
    <n v="5505"/>
    <x v="1208"/>
    <s v="Standard Class"/>
    <s v="TH-21115"/>
    <x v="2"/>
    <s v="United States"/>
    <x v="13"/>
    <x v="9"/>
    <n v="19140"/>
    <x v="0"/>
    <s v="OFF-EN-10003845"/>
    <x v="1"/>
    <x v="12"/>
    <s v="Colored Envelopes"/>
    <n v="8.8559999999999999"/>
    <n v="3"/>
    <n v="0.2"/>
    <n v="2.8782000000000001"/>
  </r>
  <r>
    <x v="264"/>
    <s v="2020"/>
    <n v="5506"/>
    <x v="1208"/>
    <s v="Standard Class"/>
    <s v="TH-21115"/>
    <x v="2"/>
    <s v="United States"/>
    <x v="13"/>
    <x v="9"/>
    <n v="19140"/>
    <x v="0"/>
    <s v="TEC-PH-10001817"/>
    <x v="2"/>
    <x v="14"/>
    <s v="Wilson Electronics DB Pro Signal Booster"/>
    <n v="859.2"/>
    <n v="4"/>
    <n v="0.4"/>
    <n v="-186.16"/>
  </r>
  <r>
    <x v="264"/>
    <s v="2020"/>
    <n v="5648"/>
    <x v="1209"/>
    <s v="Standard Class"/>
    <s v="JB-16000"/>
    <x v="0"/>
    <s v="United States"/>
    <x v="228"/>
    <x v="46"/>
    <n v="84106"/>
    <x v="1"/>
    <s v="OFF-PA-10001800"/>
    <x v="1"/>
    <x v="9"/>
    <s v="Xerox 220"/>
    <n v="19.440000000000001"/>
    <n v="3"/>
    <n v="0"/>
    <n v="9.3312000000000008"/>
  </r>
  <r>
    <x v="264"/>
    <s v="2020"/>
    <n v="6258"/>
    <x v="1210"/>
    <s v="Second Class"/>
    <s v="AR-10825"/>
    <x v="2"/>
    <s v="United States"/>
    <x v="35"/>
    <x v="0"/>
    <n v="43229"/>
    <x v="0"/>
    <s v="OFF-SU-10000646"/>
    <x v="1"/>
    <x v="10"/>
    <s v="Premier Automatic Letter Opener"/>
    <n v="384.59199999999998"/>
    <n v="2"/>
    <n v="0.2"/>
    <n v="-81.725800000000007"/>
  </r>
  <r>
    <x v="264"/>
    <s v="2020"/>
    <n v="6823"/>
    <x v="1211"/>
    <s v="Standard Class"/>
    <s v="CS-12505"/>
    <x v="0"/>
    <s v="United States"/>
    <x v="1"/>
    <x v="1"/>
    <n v="90036"/>
    <x v="1"/>
    <s v="OFF-AP-10003040"/>
    <x v="1"/>
    <x v="5"/>
    <s v="Fellowes 8 Outlet Superior Workstation Surge Protector w/o Phone/Fax/Modem Protection"/>
    <n v="168.1"/>
    <n v="5"/>
    <n v="0"/>
    <n v="43.706000000000003"/>
  </r>
  <r>
    <x v="264"/>
    <s v="2020"/>
    <n v="7377"/>
    <x v="1212"/>
    <s v="First Class"/>
    <s v="GG-14650"/>
    <x v="2"/>
    <s v="United States"/>
    <x v="218"/>
    <x v="19"/>
    <n v="61701"/>
    <x v="2"/>
    <s v="OFF-AR-10001958"/>
    <x v="1"/>
    <x v="4"/>
    <s v="Stanley Bostitch Contemporary Electric Pencil Sharpeners"/>
    <n v="54.335999999999999"/>
    <n v="4"/>
    <n v="0.2"/>
    <n v="5.4336000000000002"/>
  </r>
  <r>
    <x v="264"/>
    <s v="2020"/>
    <n v="8020"/>
    <x v="1213"/>
    <s v="First Class"/>
    <s v="NP-18670"/>
    <x v="0"/>
    <s v="United States"/>
    <x v="287"/>
    <x v="11"/>
    <n v="63116"/>
    <x v="2"/>
    <s v="OFF-AP-10001962"/>
    <x v="1"/>
    <x v="5"/>
    <s v="Black &amp; Decker Filter for Double Action Dustbuster Cordless Vac BLDV7210"/>
    <n v="83.9"/>
    <n v="10"/>
    <n v="0"/>
    <n v="20.975000000000001"/>
  </r>
  <r>
    <x v="264"/>
    <s v="2020"/>
    <n v="8021"/>
    <x v="1213"/>
    <s v="First Class"/>
    <s v="NP-18670"/>
    <x v="0"/>
    <s v="United States"/>
    <x v="287"/>
    <x v="11"/>
    <n v="63116"/>
    <x v="2"/>
    <s v="OFF-PA-10001838"/>
    <x v="1"/>
    <x v="9"/>
    <s v="Adams Telephone Message Book W/Dividers/Space For Phone Numbers, 5 1/4&quot;X8 1/2&quot;, 300/Messages"/>
    <n v="11.76"/>
    <n v="2"/>
    <n v="0"/>
    <n v="5.7624000000000004"/>
  </r>
  <r>
    <x v="264"/>
    <s v="2020"/>
    <n v="8399"/>
    <x v="1214"/>
    <s v="Second Class"/>
    <s v="SR-20425"/>
    <x v="1"/>
    <s v="United States"/>
    <x v="16"/>
    <x v="0"/>
    <n v="45503"/>
    <x v="0"/>
    <s v="FUR-CH-10001973"/>
    <x v="0"/>
    <x v="3"/>
    <s v="Office Star Flex Back Scooter Chair with White Frame"/>
    <n v="155.37200000000001"/>
    <n v="2"/>
    <n v="0.3"/>
    <n v="-35.513599999999997"/>
  </r>
  <r>
    <x v="264"/>
    <s v="2020"/>
    <n v="9083"/>
    <x v="1215"/>
    <s v="Standard Class"/>
    <s v="BG-11035"/>
    <x v="0"/>
    <s v="United States"/>
    <x v="16"/>
    <x v="25"/>
    <n v="22153"/>
    <x v="3"/>
    <s v="OFF-AR-10000246"/>
    <x v="1"/>
    <x v="4"/>
    <s v="Newell 318"/>
    <n v="5.56"/>
    <n v="2"/>
    <n v="0"/>
    <n v="1.4456"/>
  </r>
  <r>
    <x v="265"/>
    <s v="2020"/>
    <n v="326"/>
    <x v="1216"/>
    <s v="Second Class"/>
    <s v="DJ-13510"/>
    <x v="2"/>
    <s v="United States"/>
    <x v="288"/>
    <x v="13"/>
    <n v="37130"/>
    <x v="3"/>
    <s v="FUR-FU-10001967"/>
    <x v="0"/>
    <x v="0"/>
    <s v="Telescoping Adjustable Floor Lamp"/>
    <n v="15.992000000000001"/>
    <n v="1"/>
    <n v="0.2"/>
    <n v="0.99950000000000006"/>
  </r>
  <r>
    <x v="265"/>
    <s v="2020"/>
    <n v="415"/>
    <x v="1217"/>
    <s v="Standard Class"/>
    <s v="KC-16675"/>
    <x v="2"/>
    <s v="United States"/>
    <x v="12"/>
    <x v="8"/>
    <n v="98105"/>
    <x v="1"/>
    <s v="OFF-PA-10000157"/>
    <x v="1"/>
    <x v="9"/>
    <s v="Xerox 191"/>
    <n v="139.86000000000001"/>
    <n v="7"/>
    <n v="0"/>
    <n v="65.734200000000001"/>
  </r>
  <r>
    <x v="265"/>
    <s v="2020"/>
    <n v="416"/>
    <x v="1217"/>
    <s v="Standard Class"/>
    <s v="KC-16675"/>
    <x v="2"/>
    <s v="United States"/>
    <x v="12"/>
    <x v="8"/>
    <n v="98105"/>
    <x v="1"/>
    <s v="FUR-CH-10001891"/>
    <x v="0"/>
    <x v="3"/>
    <s v="Global Deluxe Office Fabric Chairs"/>
    <n v="307.13600000000002"/>
    <n v="4"/>
    <n v="0.2"/>
    <n v="26.874400000000001"/>
  </r>
  <r>
    <x v="265"/>
    <s v="2020"/>
    <n v="762"/>
    <x v="1218"/>
    <s v="Standard Class"/>
    <s v="JC-16105"/>
    <x v="2"/>
    <s v="United States"/>
    <x v="97"/>
    <x v="22"/>
    <n v="30318"/>
    <x v="3"/>
    <s v="OFF-LA-10004484"/>
    <x v="1"/>
    <x v="15"/>
    <s v="Avery 476"/>
    <n v="12.39"/>
    <n v="3"/>
    <n v="0"/>
    <n v="5.6993999999999998"/>
  </r>
  <r>
    <x v="265"/>
    <s v="2020"/>
    <n v="2803"/>
    <x v="1219"/>
    <s v="Standard Class"/>
    <s v="DL-13330"/>
    <x v="0"/>
    <s v="United States"/>
    <x v="289"/>
    <x v="35"/>
    <n v="88001"/>
    <x v="1"/>
    <s v="FUR-FU-10000629"/>
    <x v="0"/>
    <x v="0"/>
    <s v="9-3/4 Diameter Round Wall Clock"/>
    <n v="41.37"/>
    <n v="3"/>
    <n v="0"/>
    <n v="17.375399999999999"/>
  </r>
  <r>
    <x v="265"/>
    <s v="2020"/>
    <n v="2907"/>
    <x v="1220"/>
    <s v="Standard Class"/>
    <s v="DL-12925"/>
    <x v="0"/>
    <s v="United States"/>
    <x v="290"/>
    <x v="27"/>
    <n v="55122"/>
    <x v="2"/>
    <s v="OFF-PA-10000327"/>
    <x v="1"/>
    <x v="9"/>
    <s v="Xerox 1971"/>
    <n v="8.56"/>
    <n v="2"/>
    <n v="0"/>
    <n v="3.8519999999999999"/>
  </r>
  <r>
    <x v="265"/>
    <s v="2020"/>
    <n v="2908"/>
    <x v="1220"/>
    <s v="Standard Class"/>
    <s v="DL-12925"/>
    <x v="0"/>
    <s v="United States"/>
    <x v="290"/>
    <x v="27"/>
    <n v="55122"/>
    <x v="2"/>
    <s v="OFF-ST-10001325"/>
    <x v="1"/>
    <x v="2"/>
    <s v="Sterilite Officeware Hinged File Box"/>
    <n v="52.4"/>
    <n v="5"/>
    <n v="0"/>
    <n v="14.148"/>
  </r>
  <r>
    <x v="265"/>
    <s v="2020"/>
    <n v="2909"/>
    <x v="1220"/>
    <s v="Standard Class"/>
    <s v="DL-12925"/>
    <x v="0"/>
    <s v="United States"/>
    <x v="290"/>
    <x v="27"/>
    <n v="55122"/>
    <x v="2"/>
    <s v="OFF-LA-10001771"/>
    <x v="1"/>
    <x v="15"/>
    <s v="Avery 513"/>
    <n v="14.94"/>
    <n v="3"/>
    <n v="0"/>
    <n v="6.8723999999999998"/>
  </r>
  <r>
    <x v="265"/>
    <s v="2020"/>
    <n v="4264"/>
    <x v="1221"/>
    <s v="Standard Class"/>
    <s v="DM-13015"/>
    <x v="0"/>
    <s v="United States"/>
    <x v="13"/>
    <x v="9"/>
    <n v="19143"/>
    <x v="0"/>
    <s v="OFF-BI-10000216"/>
    <x v="1"/>
    <x v="1"/>
    <s v="Mead 1st Gear 2&quot; Zipper Binder, Asst. Colors"/>
    <n v="11.673"/>
    <n v="3"/>
    <n v="0.7"/>
    <n v="-7.782"/>
  </r>
  <r>
    <x v="265"/>
    <s v="2020"/>
    <n v="5249"/>
    <x v="1222"/>
    <s v="Second Class"/>
    <s v="EJ-14155"/>
    <x v="0"/>
    <s v="United States"/>
    <x v="12"/>
    <x v="8"/>
    <n v="98105"/>
    <x v="1"/>
    <s v="TEC-AC-10002345"/>
    <x v="2"/>
    <x v="8"/>
    <s v="HP Standard 104 key PS/2 Keyboard"/>
    <n v="43.5"/>
    <n v="3"/>
    <n v="0"/>
    <n v="10.875"/>
  </r>
  <r>
    <x v="265"/>
    <s v="2020"/>
    <n v="5424"/>
    <x v="1223"/>
    <s v="Second Class"/>
    <s v="PJ-18835"/>
    <x v="2"/>
    <s v="United States"/>
    <x v="19"/>
    <x v="32"/>
    <n v="40475"/>
    <x v="3"/>
    <s v="OFF-PA-10001215"/>
    <x v="1"/>
    <x v="9"/>
    <s v="Xerox 1963"/>
    <n v="26.4"/>
    <n v="5"/>
    <n v="0"/>
    <n v="11.88"/>
  </r>
  <r>
    <x v="265"/>
    <s v="2020"/>
    <n v="5700"/>
    <x v="1224"/>
    <s v="Standard Class"/>
    <s v="PG-18895"/>
    <x v="0"/>
    <s v="United States"/>
    <x v="7"/>
    <x v="1"/>
    <n v="94109"/>
    <x v="1"/>
    <s v="OFF-PA-10003022"/>
    <x v="1"/>
    <x v="9"/>
    <s v="Xerox 1992"/>
    <n v="35.880000000000003"/>
    <n v="6"/>
    <n v="0"/>
    <n v="17.581199999999999"/>
  </r>
  <r>
    <x v="265"/>
    <s v="2020"/>
    <n v="6352"/>
    <x v="1225"/>
    <s v="Standard Class"/>
    <s v="BF-11275"/>
    <x v="2"/>
    <s v="United States"/>
    <x v="41"/>
    <x v="7"/>
    <n v="33178"/>
    <x v="3"/>
    <s v="TEC-PH-10002549"/>
    <x v="2"/>
    <x v="14"/>
    <s v="Polycom SoundPoint IP 450 VoIP phone"/>
    <n v="361.37599999999998"/>
    <n v="2"/>
    <n v="0.2"/>
    <n v="27.103200000000001"/>
  </r>
  <r>
    <x v="265"/>
    <s v="2020"/>
    <n v="7716"/>
    <x v="1226"/>
    <s v="Standard Class"/>
    <s v="PB-19105"/>
    <x v="0"/>
    <s v="United States"/>
    <x v="13"/>
    <x v="9"/>
    <n v="19140"/>
    <x v="0"/>
    <s v="TEC-AC-10001553"/>
    <x v="2"/>
    <x v="8"/>
    <s v="Memorex 25GB 6X Branded Blu-Ray Recordable Disc, 15/Pack"/>
    <n v="40.776000000000003"/>
    <n v="3"/>
    <n v="0.2"/>
    <n v="0.50970000000000004"/>
  </r>
  <r>
    <x v="265"/>
    <s v="2020"/>
    <n v="7997"/>
    <x v="1227"/>
    <s v="First Class"/>
    <s v="CR-12580"/>
    <x v="1"/>
    <s v="United States"/>
    <x v="42"/>
    <x v="1"/>
    <n v="92037"/>
    <x v="1"/>
    <s v="TEC-AC-10004469"/>
    <x v="2"/>
    <x v="8"/>
    <s v="Microsoft Sculpt Comfort Mouse"/>
    <n v="199.75"/>
    <n v="5"/>
    <n v="0"/>
    <n v="87.89"/>
  </r>
  <r>
    <x v="265"/>
    <s v="2020"/>
    <n v="7998"/>
    <x v="1227"/>
    <s v="First Class"/>
    <s v="CR-12580"/>
    <x v="1"/>
    <s v="United States"/>
    <x v="42"/>
    <x v="1"/>
    <n v="92037"/>
    <x v="1"/>
    <s v="FUR-TA-10001095"/>
    <x v="0"/>
    <x v="7"/>
    <s v="Chromcraft Round Conference Tables"/>
    <n v="1673.184"/>
    <n v="12"/>
    <n v="0.2"/>
    <n v="20.9148"/>
  </r>
  <r>
    <x v="265"/>
    <s v="2020"/>
    <n v="8048"/>
    <x v="1228"/>
    <s v="Second Class"/>
    <s v="JM-16195"/>
    <x v="0"/>
    <s v="United States"/>
    <x v="123"/>
    <x v="4"/>
    <n v="28403"/>
    <x v="3"/>
    <s v="OFF-PA-10003673"/>
    <x v="1"/>
    <x v="9"/>
    <s v="Strathmore Photo Mount Cards"/>
    <n v="16.271999999999998"/>
    <n v="3"/>
    <n v="0.2"/>
    <n v="5.2884000000000002"/>
  </r>
  <r>
    <x v="265"/>
    <s v="2020"/>
    <n v="8294"/>
    <x v="1229"/>
    <s v="Standard Class"/>
    <s v="JO-15145"/>
    <x v="2"/>
    <s v="United States"/>
    <x v="12"/>
    <x v="8"/>
    <n v="98103"/>
    <x v="1"/>
    <s v="OFF-BI-10002393"/>
    <x v="1"/>
    <x v="1"/>
    <s v="Binder Posts"/>
    <n v="18.367999999999999"/>
    <n v="4"/>
    <n v="0.2"/>
    <n v="5.9695999999999998"/>
  </r>
  <r>
    <x v="265"/>
    <s v="2020"/>
    <n v="8305"/>
    <x v="1230"/>
    <s v="Standard Class"/>
    <s v="BG-11740"/>
    <x v="0"/>
    <s v="United States"/>
    <x v="236"/>
    <x v="1"/>
    <n v="93309"/>
    <x v="1"/>
    <s v="FUR-TA-10001086"/>
    <x v="0"/>
    <x v="7"/>
    <s v="SAFCO PlanMaster Boards, 60w x 37-1/2d, White Melamine"/>
    <n v="486.36799999999999"/>
    <n v="4"/>
    <n v="0.2"/>
    <n v="36.477600000000002"/>
  </r>
  <r>
    <x v="265"/>
    <s v="2020"/>
    <n v="8821"/>
    <x v="1231"/>
    <s v="Standard Class"/>
    <s v="DK-13090"/>
    <x v="0"/>
    <s v="United States"/>
    <x v="172"/>
    <x v="7"/>
    <n v="32839"/>
    <x v="3"/>
    <s v="TEC-CO-10003236"/>
    <x v="2"/>
    <x v="16"/>
    <s v="Canon Image Class D660 Copier"/>
    <n v="959.98400000000004"/>
    <n v="2"/>
    <n v="0.2"/>
    <n v="311.9948"/>
  </r>
  <r>
    <x v="265"/>
    <s v="2020"/>
    <n v="8822"/>
    <x v="1231"/>
    <s v="Standard Class"/>
    <s v="DK-13090"/>
    <x v="0"/>
    <s v="United States"/>
    <x v="172"/>
    <x v="7"/>
    <n v="32839"/>
    <x v="3"/>
    <s v="OFF-BI-10002982"/>
    <x v="1"/>
    <x v="1"/>
    <s v="Avery Self-Adhesive Photo Pockets for Polaroid Photos"/>
    <n v="4.0860000000000003"/>
    <n v="2"/>
    <n v="0.7"/>
    <n v="-2.9964"/>
  </r>
  <r>
    <x v="265"/>
    <s v="2020"/>
    <n v="8823"/>
    <x v="1231"/>
    <s v="Standard Class"/>
    <s v="DK-13090"/>
    <x v="0"/>
    <s v="United States"/>
    <x v="172"/>
    <x v="7"/>
    <n v="32839"/>
    <x v="3"/>
    <s v="OFF-AR-10004010"/>
    <x v="1"/>
    <x v="4"/>
    <s v="Hunt Boston Vacuum Mount KS Pencil Sharpener"/>
    <n v="55.984000000000002"/>
    <n v="2"/>
    <n v="0.2"/>
    <n v="4.1988000000000003"/>
  </r>
  <r>
    <x v="265"/>
    <s v="2020"/>
    <n v="8824"/>
    <x v="1231"/>
    <s v="Standard Class"/>
    <s v="DK-13090"/>
    <x v="0"/>
    <s v="United States"/>
    <x v="172"/>
    <x v="7"/>
    <n v="32839"/>
    <x v="3"/>
    <s v="OFF-PA-10002947"/>
    <x v="1"/>
    <x v="9"/>
    <s v="Xerox 1923"/>
    <n v="10.688000000000001"/>
    <n v="2"/>
    <n v="0.2"/>
    <n v="3.7408000000000001"/>
  </r>
  <r>
    <x v="266"/>
    <s v="2020"/>
    <n v="684"/>
    <x v="1232"/>
    <s v="Same Day"/>
    <s v="GT-14635"/>
    <x v="2"/>
    <s v="United States"/>
    <x v="24"/>
    <x v="4"/>
    <n v="27217"/>
    <x v="3"/>
    <s v="TEC-MA-10004125"/>
    <x v="2"/>
    <x v="6"/>
    <s v="Cubify CubeX 3D Printer Triple Head Print"/>
    <n v="7999.98"/>
    <n v="4"/>
    <n v="0.5"/>
    <n v="-3839.9904000000001"/>
  </r>
  <r>
    <x v="266"/>
    <s v="2020"/>
    <n v="685"/>
    <x v="1232"/>
    <s v="Same Day"/>
    <s v="GT-14635"/>
    <x v="2"/>
    <s v="United States"/>
    <x v="24"/>
    <x v="4"/>
    <n v="27217"/>
    <x v="3"/>
    <s v="OFF-AP-10002457"/>
    <x v="1"/>
    <x v="5"/>
    <s v="Eureka The Boss Plus 12-Amp Hard Box Upright Vacuum, Red"/>
    <n v="167.44"/>
    <n v="2"/>
    <n v="0.2"/>
    <n v="14.651"/>
  </r>
  <r>
    <x v="266"/>
    <s v="2020"/>
    <n v="838"/>
    <x v="1233"/>
    <s v="Standard Class"/>
    <s v="JL-15175"/>
    <x v="1"/>
    <s v="United States"/>
    <x v="81"/>
    <x v="13"/>
    <n v="38401"/>
    <x v="3"/>
    <s v="OFF-PA-10001560"/>
    <x v="1"/>
    <x v="9"/>
    <s v="Adams Telephone Message Books, 5 1/4” x 11”"/>
    <n v="9.6639999999999997"/>
    <n v="2"/>
    <n v="0.2"/>
    <n v="3.2616000000000001"/>
  </r>
  <r>
    <x v="266"/>
    <s v="2020"/>
    <n v="1411"/>
    <x v="1234"/>
    <s v="Standard Class"/>
    <s v="SZ-20035"/>
    <x v="1"/>
    <s v="United States"/>
    <x v="291"/>
    <x v="3"/>
    <n v="75051"/>
    <x v="2"/>
    <s v="OFF-LA-10003923"/>
    <x v="1"/>
    <x v="15"/>
    <s v="Alphabetical Labels for Top Tab Filing"/>
    <n v="23.68"/>
    <n v="2"/>
    <n v="0.2"/>
    <n v="8.8800000000000008"/>
  </r>
  <r>
    <x v="266"/>
    <s v="2020"/>
    <n v="3799"/>
    <x v="1235"/>
    <s v="First Class"/>
    <s v="KL-16555"/>
    <x v="2"/>
    <s v="United States"/>
    <x v="157"/>
    <x v="4"/>
    <n v="27405"/>
    <x v="3"/>
    <s v="FUR-TA-10004575"/>
    <x v="0"/>
    <x v="7"/>
    <s v="Hon 5100 Series Wood Tables"/>
    <n v="523.76400000000001"/>
    <n v="3"/>
    <n v="0.4"/>
    <n v="-192.04679999999999"/>
  </r>
  <r>
    <x v="266"/>
    <s v="2020"/>
    <n v="3800"/>
    <x v="1235"/>
    <s v="First Class"/>
    <s v="KL-16555"/>
    <x v="2"/>
    <s v="United States"/>
    <x v="157"/>
    <x v="4"/>
    <n v="27405"/>
    <x v="3"/>
    <s v="TEC-PH-10002483"/>
    <x v="2"/>
    <x v="14"/>
    <s v="Motorola Moto X"/>
    <n v="1359.96"/>
    <n v="5"/>
    <n v="0.2"/>
    <n v="118.9965"/>
  </r>
  <r>
    <x v="266"/>
    <s v="2020"/>
    <n v="8911"/>
    <x v="1236"/>
    <s v="Standard Class"/>
    <s v="CA-12265"/>
    <x v="0"/>
    <s v="United States"/>
    <x v="101"/>
    <x v="13"/>
    <n v="37421"/>
    <x v="3"/>
    <s v="TEC-AC-10000303"/>
    <x v="2"/>
    <x v="8"/>
    <s v="Logitech M510 Wireless Mouse"/>
    <n v="95.975999999999999"/>
    <n v="3"/>
    <n v="0.2"/>
    <n v="15.5961"/>
  </r>
  <r>
    <x v="266"/>
    <s v="2020"/>
    <n v="8912"/>
    <x v="1236"/>
    <s v="Standard Class"/>
    <s v="CA-12265"/>
    <x v="0"/>
    <s v="United States"/>
    <x v="101"/>
    <x v="13"/>
    <n v="37421"/>
    <x v="3"/>
    <s v="TEC-PH-10000127"/>
    <x v="2"/>
    <x v="14"/>
    <s v="iOttie XL Car Mount"/>
    <n v="143.928"/>
    <n v="9"/>
    <n v="0.2"/>
    <n v="-32.383800000000001"/>
  </r>
  <r>
    <x v="266"/>
    <s v="2020"/>
    <n v="8913"/>
    <x v="1236"/>
    <s v="Standard Class"/>
    <s v="CA-12265"/>
    <x v="0"/>
    <s v="United States"/>
    <x v="101"/>
    <x v="13"/>
    <n v="37421"/>
    <x v="3"/>
    <s v="OFF-BI-10004364"/>
    <x v="1"/>
    <x v="1"/>
    <s v="Storex Dura Pro Binders"/>
    <n v="3.5640000000000001"/>
    <n v="2"/>
    <n v="0.7"/>
    <n v="-2.97"/>
  </r>
  <r>
    <x v="266"/>
    <s v="2020"/>
    <n v="8914"/>
    <x v="1236"/>
    <s v="Standard Class"/>
    <s v="CA-12265"/>
    <x v="0"/>
    <s v="United States"/>
    <x v="101"/>
    <x v="13"/>
    <n v="37421"/>
    <x v="3"/>
    <s v="OFF-LA-10002195"/>
    <x v="1"/>
    <x v="15"/>
    <s v="Avery 481"/>
    <n v="4.9279999999999999"/>
    <n v="2"/>
    <n v="0.2"/>
    <n v="1.7248000000000001"/>
  </r>
  <r>
    <x v="266"/>
    <s v="2020"/>
    <n v="9224"/>
    <x v="1237"/>
    <s v="Same Day"/>
    <s v="FM-14290"/>
    <x v="1"/>
    <s v="United States"/>
    <x v="292"/>
    <x v="3"/>
    <n v="77803"/>
    <x v="2"/>
    <s v="OFF-BI-10001308"/>
    <x v="1"/>
    <x v="1"/>
    <s v="GBC Standard Plastic Binding Systems' Combs"/>
    <n v="7.5359999999999996"/>
    <n v="6"/>
    <n v="0.8"/>
    <n v="-13.188000000000001"/>
  </r>
  <r>
    <x v="266"/>
    <s v="2020"/>
    <n v="9225"/>
    <x v="1237"/>
    <s v="Same Day"/>
    <s v="FM-14290"/>
    <x v="1"/>
    <s v="United States"/>
    <x v="292"/>
    <x v="3"/>
    <n v="77803"/>
    <x v="2"/>
    <s v="OFF-BI-10003094"/>
    <x v="1"/>
    <x v="1"/>
    <s v="Self-Adhesive Ring Binder Labels"/>
    <n v="1.4079999999999999"/>
    <n v="2"/>
    <n v="0.8"/>
    <n v="-2.3231999999999999"/>
  </r>
  <r>
    <x v="266"/>
    <s v="2020"/>
    <n v="9226"/>
    <x v="1237"/>
    <s v="Same Day"/>
    <s v="FM-14290"/>
    <x v="1"/>
    <s v="United States"/>
    <x v="292"/>
    <x v="3"/>
    <n v="77803"/>
    <x v="2"/>
    <s v="OFF-BI-10004040"/>
    <x v="1"/>
    <x v="1"/>
    <s v="Wilson Jones Impact Binders"/>
    <n v="4.1440000000000001"/>
    <n v="4"/>
    <n v="0.8"/>
    <n v="-6.4231999999999996"/>
  </r>
  <r>
    <x v="266"/>
    <s v="2020"/>
    <n v="9227"/>
    <x v="1237"/>
    <s v="Same Day"/>
    <s v="FM-14290"/>
    <x v="1"/>
    <s v="United States"/>
    <x v="292"/>
    <x v="3"/>
    <n v="77803"/>
    <x v="2"/>
    <s v="OFF-ST-10002485"/>
    <x v="1"/>
    <x v="2"/>
    <s v="Rogers Deluxe File Chest"/>
    <n v="52.752000000000002"/>
    <n v="3"/>
    <n v="0.2"/>
    <n v="-12.528600000000001"/>
  </r>
  <r>
    <x v="266"/>
    <s v="2020"/>
    <n v="9606"/>
    <x v="1238"/>
    <s v="Standard Class"/>
    <s v="HG-14965"/>
    <x v="2"/>
    <s v="United States"/>
    <x v="83"/>
    <x v="0"/>
    <n v="43130"/>
    <x v="0"/>
    <s v="TEC-AC-10002323"/>
    <x v="2"/>
    <x v="8"/>
    <s v="SanDisk Ultra 32 GB MicroSDHC Class 10 Memory Card"/>
    <n v="70.72"/>
    <n v="4"/>
    <n v="0.2"/>
    <n v="-6.1879999999999997"/>
  </r>
  <r>
    <x v="266"/>
    <s v="2020"/>
    <n v="9607"/>
    <x v="1238"/>
    <s v="Standard Class"/>
    <s v="HG-14965"/>
    <x v="2"/>
    <s v="United States"/>
    <x v="83"/>
    <x v="0"/>
    <n v="43130"/>
    <x v="0"/>
    <s v="OFF-ST-10002344"/>
    <x v="1"/>
    <x v="2"/>
    <s v="Carina 42&quot;Hx23 3/4&quot;W Media Storage Unit"/>
    <n v="194.352"/>
    <n v="3"/>
    <n v="0.2"/>
    <n v="-43.729199999999999"/>
  </r>
  <r>
    <x v="266"/>
    <s v="2020"/>
    <n v="9761"/>
    <x v="1239"/>
    <s v="Standard Class"/>
    <s v="KM-16375"/>
    <x v="1"/>
    <s v="United States"/>
    <x v="293"/>
    <x v="34"/>
    <n v="72762"/>
    <x v="3"/>
    <s v="OFF-AR-10000657"/>
    <x v="1"/>
    <x v="4"/>
    <s v="Binney &amp; Smith inkTank Desk Highlighter, Chisel Tip, Yellow, 12/Box"/>
    <n v="4.3"/>
    <n v="2"/>
    <n v="0"/>
    <n v="1.419"/>
  </r>
  <r>
    <x v="267"/>
    <s v="2020"/>
    <n v="127"/>
    <x v="1240"/>
    <s v="Standard Class"/>
    <s v="TS-21610"/>
    <x v="0"/>
    <s v="United States"/>
    <x v="137"/>
    <x v="21"/>
    <n v="85023"/>
    <x v="1"/>
    <s v="OFF-BI-10003274"/>
    <x v="1"/>
    <x v="1"/>
    <s v="Avery Durable Slant Ring Binders, No Labels"/>
    <n v="2.3879999999999999"/>
    <n v="2"/>
    <n v="0.7"/>
    <n v="-1.8308"/>
  </r>
  <r>
    <x v="267"/>
    <s v="2020"/>
    <n v="128"/>
    <x v="1240"/>
    <s v="Standard Class"/>
    <s v="TS-21610"/>
    <x v="0"/>
    <s v="United States"/>
    <x v="137"/>
    <x v="21"/>
    <n v="85023"/>
    <x v="1"/>
    <s v="OFF-ST-10002974"/>
    <x v="1"/>
    <x v="2"/>
    <s v="Trav-L-File Heavy-Duty Shuttle II, Black"/>
    <n v="243.99199999999999"/>
    <n v="7"/>
    <n v="0.2"/>
    <n v="30.498999999999999"/>
  </r>
  <r>
    <x v="267"/>
    <s v="2020"/>
    <n v="938"/>
    <x v="1241"/>
    <s v="First Class"/>
    <s v="RA-19885"/>
    <x v="2"/>
    <s v="United States"/>
    <x v="200"/>
    <x v="35"/>
    <n v="87401"/>
    <x v="1"/>
    <s v="TEC-AC-10003911"/>
    <x v="2"/>
    <x v="8"/>
    <s v="NETGEAR AC1750 Dual Band Gigabit Smart WiFi Router"/>
    <n v="159.99"/>
    <n v="1"/>
    <n v="0"/>
    <n v="54.396599999999999"/>
  </r>
  <r>
    <x v="267"/>
    <s v="2020"/>
    <n v="2308"/>
    <x v="1242"/>
    <s v="Standard Class"/>
    <s v="SV-20935"/>
    <x v="0"/>
    <s v="United States"/>
    <x v="25"/>
    <x v="17"/>
    <n v="10009"/>
    <x v="0"/>
    <s v="TEC-AC-10001432"/>
    <x v="2"/>
    <x v="8"/>
    <s v="Enermax Aurora Lite Keyboard"/>
    <n v="390.75"/>
    <n v="5"/>
    <n v="0"/>
    <n v="171.93"/>
  </r>
  <r>
    <x v="267"/>
    <s v="2020"/>
    <n v="3349"/>
    <x v="1243"/>
    <s v="First Class"/>
    <s v="AH-10195"/>
    <x v="2"/>
    <s v="United States"/>
    <x v="27"/>
    <x v="19"/>
    <n v="60623"/>
    <x v="2"/>
    <s v="OFF-BI-10000474"/>
    <x v="1"/>
    <x v="1"/>
    <s v="Avery Recycled Flexi-View Covers for Binding Systems"/>
    <n v="16.03"/>
    <n v="5"/>
    <n v="0.8"/>
    <n v="-25.648"/>
  </r>
  <r>
    <x v="267"/>
    <s v="2020"/>
    <n v="3462"/>
    <x v="1244"/>
    <s v="Second Class"/>
    <s v="EM-13825"/>
    <x v="2"/>
    <s v="United States"/>
    <x v="15"/>
    <x v="3"/>
    <n v="75081"/>
    <x v="2"/>
    <s v="TEC-PH-10003012"/>
    <x v="2"/>
    <x v="14"/>
    <s v="Nortel Meridian M3904 Professional Digital phone"/>
    <n v="492.76799999999997"/>
    <n v="4"/>
    <n v="0.2"/>
    <n v="55.436399999999999"/>
  </r>
  <r>
    <x v="267"/>
    <s v="2020"/>
    <n v="7490"/>
    <x v="1245"/>
    <s v="Standard Class"/>
    <s v="AA-10645"/>
    <x v="0"/>
    <s v="United States"/>
    <x v="42"/>
    <x v="1"/>
    <n v="92105"/>
    <x v="1"/>
    <s v="OFF-PA-10003172"/>
    <x v="1"/>
    <x v="9"/>
    <s v="Xerox 1996"/>
    <n v="12.96"/>
    <n v="2"/>
    <n v="0"/>
    <n v="6.2207999999999997"/>
  </r>
  <r>
    <x v="267"/>
    <s v="2020"/>
    <n v="9467"/>
    <x v="1246"/>
    <s v="Second Class"/>
    <s v="CD-12280"/>
    <x v="0"/>
    <s v="United States"/>
    <x v="25"/>
    <x v="17"/>
    <n v="10024"/>
    <x v="0"/>
    <s v="OFF-BI-10002735"/>
    <x v="1"/>
    <x v="1"/>
    <s v="GBC Prestige Therm-A-Bind Covers"/>
    <n v="164.68799999999999"/>
    <n v="6"/>
    <n v="0.2"/>
    <n v="55.5822"/>
  </r>
  <r>
    <x v="267"/>
    <s v="2020"/>
    <n v="9468"/>
    <x v="1246"/>
    <s v="Second Class"/>
    <s v="CD-12280"/>
    <x v="0"/>
    <s v="United States"/>
    <x v="25"/>
    <x v="17"/>
    <n v="10024"/>
    <x v="0"/>
    <s v="FUR-TA-10003469"/>
    <x v="0"/>
    <x v="7"/>
    <s v="Balt Split Level Computer Training Table"/>
    <n v="166.5"/>
    <n v="2"/>
    <n v="0.4"/>
    <n v="-66.599999999999994"/>
  </r>
  <r>
    <x v="267"/>
    <s v="2020"/>
    <n v="9469"/>
    <x v="1246"/>
    <s v="Second Class"/>
    <s v="CD-12280"/>
    <x v="0"/>
    <s v="United States"/>
    <x v="25"/>
    <x v="17"/>
    <n v="10024"/>
    <x v="0"/>
    <s v="OFF-PA-10001870"/>
    <x v="1"/>
    <x v="9"/>
    <s v="Xerox 202"/>
    <n v="12.96"/>
    <n v="2"/>
    <n v="0"/>
    <n v="6.2207999999999997"/>
  </r>
  <r>
    <x v="267"/>
    <s v="2020"/>
    <n v="9470"/>
    <x v="1246"/>
    <s v="Second Class"/>
    <s v="CD-12280"/>
    <x v="0"/>
    <s v="United States"/>
    <x v="25"/>
    <x v="17"/>
    <n v="10024"/>
    <x v="0"/>
    <s v="OFF-PA-10004071"/>
    <x v="1"/>
    <x v="9"/>
    <s v="Eaton Premium Continuous-Feed Paper, 25% Cotton, Letter Size, White, 1000 Shts/Box"/>
    <n v="110.96"/>
    <n v="2"/>
    <n v="0"/>
    <n v="53.260800000000003"/>
  </r>
  <r>
    <x v="267"/>
    <s v="2020"/>
    <n v="9471"/>
    <x v="1246"/>
    <s v="Second Class"/>
    <s v="CD-12280"/>
    <x v="0"/>
    <s v="United States"/>
    <x v="25"/>
    <x v="17"/>
    <n v="10024"/>
    <x v="0"/>
    <s v="TEC-PH-10001448"/>
    <x v="2"/>
    <x v="14"/>
    <s v="Anker Astro 15000mAh USB Portable Charger"/>
    <n v="99.98"/>
    <n v="2"/>
    <n v="0"/>
    <n v="3.9992000000000001"/>
  </r>
  <r>
    <x v="267"/>
    <s v="2020"/>
    <n v="9472"/>
    <x v="1246"/>
    <s v="Second Class"/>
    <s v="CD-12280"/>
    <x v="0"/>
    <s v="United States"/>
    <x v="25"/>
    <x v="17"/>
    <n v="10024"/>
    <x v="0"/>
    <s v="OFF-BI-10002706"/>
    <x v="1"/>
    <x v="1"/>
    <s v="Avery Premier Heavy-Duty Binder with Round Locking Rings"/>
    <n v="11.423999999999999"/>
    <n v="1"/>
    <n v="0.2"/>
    <n v="3.7128000000000001"/>
  </r>
  <r>
    <x v="267"/>
    <s v="2020"/>
    <n v="9473"/>
    <x v="1246"/>
    <s v="Second Class"/>
    <s v="CD-12280"/>
    <x v="0"/>
    <s v="United States"/>
    <x v="25"/>
    <x v="17"/>
    <n v="10024"/>
    <x v="0"/>
    <s v="FUR-CH-10004875"/>
    <x v="0"/>
    <x v="3"/>
    <s v="Harbour Creations 67200 Series Stacking Chairs"/>
    <n v="128.124"/>
    <n v="2"/>
    <n v="0.1"/>
    <n v="24.2012"/>
  </r>
  <r>
    <x v="267"/>
    <s v="2020"/>
    <n v="9474"/>
    <x v="1246"/>
    <s v="Second Class"/>
    <s v="CD-12280"/>
    <x v="0"/>
    <s v="United States"/>
    <x v="25"/>
    <x v="17"/>
    <n v="10024"/>
    <x v="0"/>
    <s v="FUR-FU-10004245"/>
    <x v="0"/>
    <x v="0"/>
    <s v="Career Cubicle Clock, 8 1/4&quot;, Black"/>
    <n v="101.4"/>
    <n v="5"/>
    <n v="0"/>
    <n v="38.531999999999996"/>
  </r>
  <r>
    <x v="267"/>
    <s v="2020"/>
    <n v="9498"/>
    <x v="1247"/>
    <s v="First Class"/>
    <s v="AB-10060"/>
    <x v="1"/>
    <s v="United States"/>
    <x v="294"/>
    <x v="14"/>
    <n v="46142"/>
    <x v="2"/>
    <s v="OFF-PA-10002615"/>
    <x v="1"/>
    <x v="9"/>
    <s v="Ampad Gold Fibre Wirebound Steno Books, 6&quot; x 9&quot;, Gregg Ruled"/>
    <n v="4.41"/>
    <n v="1"/>
    <n v="0"/>
    <n v="2.0286"/>
  </r>
  <r>
    <x v="267"/>
    <s v="2020"/>
    <n v="9499"/>
    <x v="1247"/>
    <s v="First Class"/>
    <s v="AB-10060"/>
    <x v="1"/>
    <s v="United States"/>
    <x v="294"/>
    <x v="14"/>
    <n v="46142"/>
    <x v="2"/>
    <s v="OFF-PA-10000565"/>
    <x v="1"/>
    <x v="9"/>
    <s v="Easy-staple paper"/>
    <n v="167.94"/>
    <n v="3"/>
    <n v="0"/>
    <n v="82.290599999999998"/>
  </r>
  <r>
    <x v="267"/>
    <s v="2020"/>
    <n v="9500"/>
    <x v="1247"/>
    <s v="First Class"/>
    <s v="AB-10060"/>
    <x v="1"/>
    <s v="United States"/>
    <x v="294"/>
    <x v="14"/>
    <n v="46142"/>
    <x v="2"/>
    <s v="OFF-PA-10003673"/>
    <x v="1"/>
    <x v="9"/>
    <s v="Strathmore Photo Mount Cards"/>
    <n v="67.8"/>
    <n v="10"/>
    <n v="0"/>
    <n v="31.187999999999999"/>
  </r>
  <r>
    <x v="268"/>
    <s v="2020"/>
    <n v="96"/>
    <x v="1248"/>
    <s v="Standard Class"/>
    <s v="RB-19705"/>
    <x v="1"/>
    <s v="United States"/>
    <x v="145"/>
    <x v="39"/>
    <n v="97206"/>
    <x v="1"/>
    <s v="OFF-BI-10004738"/>
    <x v="1"/>
    <x v="1"/>
    <s v="Flexible Leather- Look Classic Collection Ring Binder"/>
    <n v="5.6820000000000004"/>
    <n v="1"/>
    <n v="0.7"/>
    <n v="-3.7879999999999998"/>
  </r>
  <r>
    <x v="268"/>
    <s v="2020"/>
    <n v="198"/>
    <x v="1249"/>
    <s v="Standard Class"/>
    <s v="VM-21685"/>
    <x v="1"/>
    <s v="United States"/>
    <x v="133"/>
    <x v="29"/>
    <n v="7090"/>
    <x v="0"/>
    <s v="OFF-ST-10001414"/>
    <x v="1"/>
    <x v="2"/>
    <s v="Decoflex Hanging Personal Folder File"/>
    <n v="46.26"/>
    <n v="3"/>
    <n v="0"/>
    <n v="12.0276"/>
  </r>
  <r>
    <x v="268"/>
    <s v="2020"/>
    <n v="419"/>
    <x v="1250"/>
    <s v="Standard Class"/>
    <s v="VB-21745"/>
    <x v="2"/>
    <s v="United States"/>
    <x v="19"/>
    <x v="32"/>
    <n v="40475"/>
    <x v="3"/>
    <s v="OFF-PA-10003845"/>
    <x v="1"/>
    <x v="9"/>
    <s v="Xerox 1987"/>
    <n v="5.78"/>
    <n v="1"/>
    <n v="0"/>
    <n v="2.8321999999999998"/>
  </r>
  <r>
    <x v="268"/>
    <s v="2020"/>
    <n v="1229"/>
    <x v="1251"/>
    <s v="Standard Class"/>
    <s v="ZC-21910"/>
    <x v="0"/>
    <s v="United States"/>
    <x v="1"/>
    <x v="1"/>
    <n v="90045"/>
    <x v="1"/>
    <s v="OFF-EN-10001219"/>
    <x v="1"/>
    <x v="12"/>
    <s v="#10- 4 1/8&quot; x 9 1/2&quot; Security-Tint Envelopes"/>
    <n v="15.28"/>
    <n v="2"/>
    <n v="0"/>
    <n v="7.4871999999999996"/>
  </r>
  <r>
    <x v="268"/>
    <s v="2020"/>
    <n v="1230"/>
    <x v="1251"/>
    <s v="Standard Class"/>
    <s v="ZC-21910"/>
    <x v="0"/>
    <s v="United States"/>
    <x v="1"/>
    <x v="1"/>
    <n v="90045"/>
    <x v="1"/>
    <s v="FUR-FU-10001424"/>
    <x v="0"/>
    <x v="0"/>
    <s v="Dax Clear Box Frame"/>
    <n v="8.73"/>
    <n v="1"/>
    <n v="0"/>
    <n v="2.9681999999999999"/>
  </r>
  <r>
    <x v="268"/>
    <s v="2020"/>
    <n v="1231"/>
    <x v="1251"/>
    <s v="Standard Class"/>
    <s v="ZC-21910"/>
    <x v="0"/>
    <s v="United States"/>
    <x v="1"/>
    <x v="1"/>
    <n v="90045"/>
    <x v="1"/>
    <s v="OFF-AR-10001022"/>
    <x v="1"/>
    <x v="4"/>
    <s v="SANFORD Liquid Accent Tank-Style Highlighters"/>
    <n v="5.68"/>
    <n v="2"/>
    <n v="0"/>
    <n v="1.7607999999999999"/>
  </r>
  <r>
    <x v="268"/>
    <s v="2020"/>
    <n v="2969"/>
    <x v="1252"/>
    <s v="Second Class"/>
    <s v="JF-15565"/>
    <x v="0"/>
    <s v="United States"/>
    <x v="112"/>
    <x v="4"/>
    <n v="28314"/>
    <x v="3"/>
    <s v="OFF-AP-10002118"/>
    <x v="1"/>
    <x v="5"/>
    <s v="1.7 Cubic Foot Compact &quot;Cube&quot; Office Refrigerators"/>
    <n v="499.584"/>
    <n v="3"/>
    <n v="0.2"/>
    <n v="43.7136"/>
  </r>
  <r>
    <x v="268"/>
    <s v="2020"/>
    <n v="2970"/>
    <x v="1252"/>
    <s v="Second Class"/>
    <s v="JF-15565"/>
    <x v="0"/>
    <s v="United States"/>
    <x v="112"/>
    <x v="4"/>
    <n v="28314"/>
    <x v="3"/>
    <s v="OFF-PA-10001800"/>
    <x v="1"/>
    <x v="9"/>
    <s v="Xerox 220"/>
    <n v="31.103999999999999"/>
    <n v="6"/>
    <n v="0.2"/>
    <n v="10.8864"/>
  </r>
  <r>
    <x v="268"/>
    <s v="2020"/>
    <n v="2971"/>
    <x v="1252"/>
    <s v="Second Class"/>
    <s v="JF-15565"/>
    <x v="0"/>
    <s v="United States"/>
    <x v="112"/>
    <x v="4"/>
    <n v="28314"/>
    <x v="3"/>
    <s v="OFF-BI-10002827"/>
    <x v="1"/>
    <x v="1"/>
    <s v="Avery Durable Poly Binders"/>
    <n v="13.272"/>
    <n v="8"/>
    <n v="0.7"/>
    <n v="-10.617599999999999"/>
  </r>
  <r>
    <x v="268"/>
    <s v="2020"/>
    <n v="2972"/>
    <x v="1252"/>
    <s v="Second Class"/>
    <s v="JF-15565"/>
    <x v="0"/>
    <s v="United States"/>
    <x v="112"/>
    <x v="4"/>
    <n v="28314"/>
    <x v="3"/>
    <s v="FUR-FU-10004671"/>
    <x v="0"/>
    <x v="0"/>
    <s v="Executive Impressions 12&quot; Wall Clock"/>
    <n v="28.271999999999998"/>
    <n v="2"/>
    <n v="0.2"/>
    <n v="6.3612000000000002"/>
  </r>
  <r>
    <x v="268"/>
    <s v="2020"/>
    <n v="2973"/>
    <x v="1252"/>
    <s v="Second Class"/>
    <s v="JF-15565"/>
    <x v="0"/>
    <s v="United States"/>
    <x v="112"/>
    <x v="4"/>
    <n v="28314"/>
    <x v="3"/>
    <s v="OFF-ST-10000736"/>
    <x v="1"/>
    <x v="2"/>
    <s v="Carina Double Wide Media Storage Towers in Natural &amp; Black"/>
    <n v="259.13600000000002"/>
    <n v="4"/>
    <n v="0.2"/>
    <n v="-51.827199999999998"/>
  </r>
  <r>
    <x v="268"/>
    <s v="2020"/>
    <n v="3046"/>
    <x v="1253"/>
    <s v="Second Class"/>
    <s v="CC-12430"/>
    <x v="1"/>
    <s v="United States"/>
    <x v="52"/>
    <x v="27"/>
    <n v="55407"/>
    <x v="2"/>
    <s v="OFF-AR-10001216"/>
    <x v="1"/>
    <x v="4"/>
    <s v="Newell 339"/>
    <n v="13.9"/>
    <n v="5"/>
    <n v="0"/>
    <n v="3.6139999999999999"/>
  </r>
  <r>
    <x v="268"/>
    <s v="2020"/>
    <n v="3047"/>
    <x v="1253"/>
    <s v="Second Class"/>
    <s v="CC-12430"/>
    <x v="1"/>
    <s v="United States"/>
    <x v="52"/>
    <x v="27"/>
    <n v="55407"/>
    <x v="2"/>
    <s v="OFF-PA-10003127"/>
    <x v="1"/>
    <x v="9"/>
    <s v="Easy-staple paper"/>
    <n v="26.38"/>
    <n v="1"/>
    <n v="0"/>
    <n v="12.1348"/>
  </r>
  <r>
    <x v="268"/>
    <s v="2020"/>
    <n v="3675"/>
    <x v="1254"/>
    <s v="Standard Class"/>
    <s v="ML-17410"/>
    <x v="0"/>
    <s v="United States"/>
    <x v="13"/>
    <x v="9"/>
    <n v="19143"/>
    <x v="0"/>
    <s v="FUR-CH-10003774"/>
    <x v="0"/>
    <x v="3"/>
    <s v="Global Wood Trimmed Manager's Task Chair, Khaki"/>
    <n v="127.372"/>
    <n v="2"/>
    <n v="0.3"/>
    <n v="-30.933199999999999"/>
  </r>
  <r>
    <x v="268"/>
    <s v="2020"/>
    <n v="3676"/>
    <x v="1254"/>
    <s v="Standard Class"/>
    <s v="ML-17410"/>
    <x v="0"/>
    <s v="United States"/>
    <x v="13"/>
    <x v="9"/>
    <n v="19143"/>
    <x v="0"/>
    <s v="OFF-PA-10000157"/>
    <x v="1"/>
    <x v="9"/>
    <s v="Xerox 191"/>
    <n v="47.951999999999998"/>
    <n v="3"/>
    <n v="0.2"/>
    <n v="16.183800000000002"/>
  </r>
  <r>
    <x v="268"/>
    <s v="2020"/>
    <n v="5903"/>
    <x v="1255"/>
    <s v="Same Day"/>
    <s v="FM-14290"/>
    <x v="1"/>
    <s v="United States"/>
    <x v="7"/>
    <x v="1"/>
    <n v="94122"/>
    <x v="1"/>
    <s v="OFF-PA-10000157"/>
    <x v="1"/>
    <x v="9"/>
    <s v="Xerox 191"/>
    <n v="59.94"/>
    <n v="3"/>
    <n v="0"/>
    <n v="28.171800000000001"/>
  </r>
  <r>
    <x v="268"/>
    <s v="2020"/>
    <n v="5904"/>
    <x v="1255"/>
    <s v="Same Day"/>
    <s v="FM-14290"/>
    <x v="1"/>
    <s v="United States"/>
    <x v="7"/>
    <x v="1"/>
    <n v="94122"/>
    <x v="1"/>
    <s v="OFF-PA-10002764"/>
    <x v="1"/>
    <x v="9"/>
    <s v="Easy-staple paper"/>
    <n v="45.36"/>
    <n v="4"/>
    <n v="0"/>
    <n v="22.226400000000002"/>
  </r>
  <r>
    <x v="268"/>
    <s v="2020"/>
    <n v="5905"/>
    <x v="1255"/>
    <s v="Same Day"/>
    <s v="FM-14290"/>
    <x v="1"/>
    <s v="United States"/>
    <x v="7"/>
    <x v="1"/>
    <n v="94122"/>
    <x v="1"/>
    <s v="OFF-PA-10000143"/>
    <x v="1"/>
    <x v="9"/>
    <s v="Astroparche Fine Business Paper"/>
    <n v="26.4"/>
    <n v="5"/>
    <n v="0"/>
    <n v="12.672000000000001"/>
  </r>
  <r>
    <x v="268"/>
    <s v="2020"/>
    <n v="5906"/>
    <x v="1255"/>
    <s v="Same Day"/>
    <s v="FM-14290"/>
    <x v="1"/>
    <s v="United States"/>
    <x v="7"/>
    <x v="1"/>
    <n v="94122"/>
    <x v="1"/>
    <s v="OFF-LA-10000414"/>
    <x v="1"/>
    <x v="15"/>
    <s v="Avery 503"/>
    <n v="41.4"/>
    <n v="4"/>
    <n v="0"/>
    <n v="19.872"/>
  </r>
  <r>
    <x v="268"/>
    <s v="2020"/>
    <n v="5907"/>
    <x v="1255"/>
    <s v="Same Day"/>
    <s v="FM-14290"/>
    <x v="1"/>
    <s v="United States"/>
    <x v="7"/>
    <x v="1"/>
    <n v="94122"/>
    <x v="1"/>
    <s v="TEC-AC-10003441"/>
    <x v="2"/>
    <x v="8"/>
    <s v="Kingston Digital DataTraveler 32GB USB 2.0"/>
    <n v="16.95"/>
    <n v="1"/>
    <n v="0"/>
    <n v="1.0169999999999999"/>
  </r>
  <r>
    <x v="268"/>
    <s v="2020"/>
    <n v="7099"/>
    <x v="1256"/>
    <s v="Standard Class"/>
    <s v="CD-11980"/>
    <x v="0"/>
    <s v="United States"/>
    <x v="25"/>
    <x v="17"/>
    <n v="10011"/>
    <x v="0"/>
    <s v="OFF-PA-10003302"/>
    <x v="1"/>
    <x v="9"/>
    <s v="Xerox 1906"/>
    <n v="318.95999999999998"/>
    <n v="9"/>
    <n v="0"/>
    <n v="149.91120000000001"/>
  </r>
  <r>
    <x v="268"/>
    <s v="2020"/>
    <n v="8169"/>
    <x v="1257"/>
    <s v="Standard Class"/>
    <s v="AB-10060"/>
    <x v="1"/>
    <s v="United States"/>
    <x v="12"/>
    <x v="8"/>
    <n v="98105"/>
    <x v="1"/>
    <s v="FUR-TA-10004575"/>
    <x v="0"/>
    <x v="7"/>
    <s v="Hon 5100 Series Wood Tables"/>
    <n v="2036.86"/>
    <n v="7"/>
    <n v="0"/>
    <n v="366.63479999999998"/>
  </r>
  <r>
    <x v="268"/>
    <s v="2020"/>
    <n v="8170"/>
    <x v="1257"/>
    <s v="Standard Class"/>
    <s v="AB-10060"/>
    <x v="1"/>
    <s v="United States"/>
    <x v="12"/>
    <x v="8"/>
    <n v="98105"/>
    <x v="1"/>
    <s v="FUR-CH-10003312"/>
    <x v="0"/>
    <x v="3"/>
    <s v="Hon 2090 “Pillow Soft” Series Mid Back Swivel/Tilt Chairs"/>
    <n v="449.56799999999998"/>
    <n v="2"/>
    <n v="0.2"/>
    <n v="-73.0548"/>
  </r>
  <r>
    <x v="268"/>
    <s v="2020"/>
    <n v="8171"/>
    <x v="1257"/>
    <s v="Standard Class"/>
    <s v="AB-10060"/>
    <x v="1"/>
    <s v="United States"/>
    <x v="12"/>
    <x v="8"/>
    <n v="98105"/>
    <x v="1"/>
    <s v="TEC-AC-10001465"/>
    <x v="2"/>
    <x v="8"/>
    <s v="SanDisk Cruzer 64 GB USB Flash Drive"/>
    <n v="108.96"/>
    <n v="3"/>
    <n v="0"/>
    <n v="32.688000000000002"/>
  </r>
  <r>
    <x v="268"/>
    <s v="2020"/>
    <n v="8621"/>
    <x v="1258"/>
    <s v="Second Class"/>
    <s v="LC-17050"/>
    <x v="0"/>
    <s v="United States"/>
    <x v="15"/>
    <x v="3"/>
    <n v="75217"/>
    <x v="2"/>
    <s v="FUR-FU-10003878"/>
    <x v="0"/>
    <x v="0"/>
    <s v="Linden 10&quot; Round Wall Clock, Black"/>
    <n v="30.56"/>
    <n v="5"/>
    <n v="0.6"/>
    <n v="-19.864000000000001"/>
  </r>
  <r>
    <x v="268"/>
    <s v="2020"/>
    <n v="8966"/>
    <x v="1259"/>
    <s v="Standard Class"/>
    <s v="CC-12370"/>
    <x v="0"/>
    <s v="United States"/>
    <x v="34"/>
    <x v="3"/>
    <n v="77070"/>
    <x v="2"/>
    <s v="OFF-BI-10000145"/>
    <x v="1"/>
    <x v="1"/>
    <s v="Zipper Ring Binder Pockets"/>
    <n v="1.248"/>
    <n v="2"/>
    <n v="0.8"/>
    <n v="-1.9343999999999999"/>
  </r>
  <r>
    <x v="268"/>
    <s v="2020"/>
    <n v="9482"/>
    <x v="1260"/>
    <s v="Standard Class"/>
    <s v="HG-14845"/>
    <x v="0"/>
    <s v="United States"/>
    <x v="15"/>
    <x v="3"/>
    <n v="75220"/>
    <x v="2"/>
    <s v="OFF-ST-10000615"/>
    <x v="1"/>
    <x v="2"/>
    <s v="SimpliFile Personal File, Black Granite, 15w x 6-15/16d x 11-1/4h"/>
    <n v="18.16"/>
    <n v="2"/>
    <n v="0.2"/>
    <n v="1.8160000000000001"/>
  </r>
  <r>
    <x v="269"/>
    <s v="2020"/>
    <n v="2074"/>
    <x v="1261"/>
    <s v="Second Class"/>
    <s v="DB-13270"/>
    <x v="1"/>
    <s v="United States"/>
    <x v="226"/>
    <x v="1"/>
    <n v="94513"/>
    <x v="1"/>
    <s v="TEC-AC-10003289"/>
    <x v="2"/>
    <x v="8"/>
    <s v="Anker Ultra-Slim Mini Bluetooth 3.0 Wireless Keyboard"/>
    <n v="59.97"/>
    <n v="3"/>
    <n v="0"/>
    <n v="13.793100000000001"/>
  </r>
  <r>
    <x v="269"/>
    <s v="2020"/>
    <n v="2075"/>
    <x v="1261"/>
    <s v="Second Class"/>
    <s v="DB-13270"/>
    <x v="1"/>
    <s v="United States"/>
    <x v="226"/>
    <x v="1"/>
    <n v="94513"/>
    <x v="1"/>
    <s v="TEC-PH-10002468"/>
    <x v="2"/>
    <x v="14"/>
    <s v="Plantronics CS 50-USB - headset - Convertible, Monaural"/>
    <n v="761.54399999999998"/>
    <n v="7"/>
    <n v="0.2"/>
    <n v="66.635099999999994"/>
  </r>
  <r>
    <x v="269"/>
    <s v="2020"/>
    <n v="2726"/>
    <x v="1262"/>
    <s v="Standard Class"/>
    <s v="EP-13915"/>
    <x v="0"/>
    <s v="United States"/>
    <x v="13"/>
    <x v="9"/>
    <n v="19120"/>
    <x v="0"/>
    <s v="TEC-PH-10003811"/>
    <x v="2"/>
    <x v="14"/>
    <s v="Jabra Supreme Plus Driver Edition Headset"/>
    <n v="359.97"/>
    <n v="5"/>
    <n v="0.4"/>
    <n v="-71.994"/>
  </r>
  <r>
    <x v="269"/>
    <s v="2020"/>
    <n v="2727"/>
    <x v="1262"/>
    <s v="Standard Class"/>
    <s v="EP-13915"/>
    <x v="0"/>
    <s v="United States"/>
    <x v="13"/>
    <x v="9"/>
    <n v="19120"/>
    <x v="0"/>
    <s v="FUR-TA-10000849"/>
    <x v="0"/>
    <x v="7"/>
    <s v="Bevis Rectangular Conference Tables"/>
    <n v="350.35199999999998"/>
    <n v="4"/>
    <n v="0.4"/>
    <n v="-140.14080000000001"/>
  </r>
  <r>
    <x v="269"/>
    <s v="2020"/>
    <n v="3559"/>
    <x v="1263"/>
    <s v="Standard Class"/>
    <s v="TS-21505"/>
    <x v="0"/>
    <s v="United States"/>
    <x v="7"/>
    <x v="1"/>
    <n v="94122"/>
    <x v="1"/>
    <s v="OFF-BI-10002982"/>
    <x v="1"/>
    <x v="1"/>
    <s v="Avery Self-Adhesive Photo Pockets for Polaroid Photos"/>
    <n v="21.792000000000002"/>
    <n v="4"/>
    <n v="0.2"/>
    <n v="7.6272000000000002"/>
  </r>
  <r>
    <x v="269"/>
    <s v="2020"/>
    <n v="3560"/>
    <x v="1263"/>
    <s v="Standard Class"/>
    <s v="TS-21505"/>
    <x v="0"/>
    <s v="United States"/>
    <x v="7"/>
    <x v="1"/>
    <n v="94122"/>
    <x v="1"/>
    <s v="TEC-AC-10004975"/>
    <x v="2"/>
    <x v="8"/>
    <s v="Plantronics Audio 995 Wireless Stereo Headset"/>
    <n v="439.8"/>
    <n v="4"/>
    <n v="0"/>
    <n v="145.13399999999999"/>
  </r>
  <r>
    <x v="269"/>
    <s v="2020"/>
    <n v="4779"/>
    <x v="1264"/>
    <s v="Standard Class"/>
    <s v="PK-19075"/>
    <x v="0"/>
    <s v="United States"/>
    <x v="66"/>
    <x v="31"/>
    <n v="19711"/>
    <x v="0"/>
    <s v="OFF-AP-10000696"/>
    <x v="1"/>
    <x v="5"/>
    <s v="Holmes Odor Grabber"/>
    <n v="100.94"/>
    <n v="7"/>
    <n v="0"/>
    <n v="33.310200000000002"/>
  </r>
  <r>
    <x v="269"/>
    <s v="2020"/>
    <n v="8331"/>
    <x v="1265"/>
    <s v="Standard Class"/>
    <s v="FP-14320"/>
    <x v="0"/>
    <s v="United States"/>
    <x v="25"/>
    <x v="17"/>
    <n v="10024"/>
    <x v="0"/>
    <s v="TEC-AC-10002370"/>
    <x v="2"/>
    <x v="8"/>
    <s v="Maxell CD-R Discs"/>
    <n v="7.88"/>
    <n v="4"/>
    <n v="0"/>
    <n v="2.5215999999999998"/>
  </r>
  <r>
    <x v="269"/>
    <s v="2020"/>
    <n v="9370"/>
    <x v="1266"/>
    <s v="Second Class"/>
    <s v="KN-16390"/>
    <x v="2"/>
    <s v="United States"/>
    <x v="50"/>
    <x v="26"/>
    <n v="20735"/>
    <x v="0"/>
    <s v="FUR-CH-10000422"/>
    <x v="0"/>
    <x v="3"/>
    <s v="Global Highback Leather Tilter in Burgundy"/>
    <n v="272.97000000000003"/>
    <n v="3"/>
    <n v="0"/>
    <n v="43.675199999999997"/>
  </r>
  <r>
    <x v="269"/>
    <s v="2020"/>
    <n v="9493"/>
    <x v="1267"/>
    <s v="Same Day"/>
    <s v="EC-14050"/>
    <x v="0"/>
    <s v="United States"/>
    <x v="94"/>
    <x v="30"/>
    <n v="73120"/>
    <x v="2"/>
    <s v="OFF-BI-10000756"/>
    <x v="1"/>
    <x v="1"/>
    <s v="Storex DuraTech Recycled Plastic Frosted Binders"/>
    <n v="38.159999999999997"/>
    <n v="9"/>
    <n v="0"/>
    <n v="19.079999999999998"/>
  </r>
  <r>
    <x v="270"/>
    <s v="2020"/>
    <n v="8093"/>
    <x v="1268"/>
    <s v="Second Class"/>
    <s v="SR-20425"/>
    <x v="1"/>
    <s v="United States"/>
    <x v="25"/>
    <x v="17"/>
    <n v="10035"/>
    <x v="0"/>
    <s v="OFF-AR-10002818"/>
    <x v="1"/>
    <x v="4"/>
    <s v="Panasonic KP-310 Heavy-Duty Electric Pencil Sharpener"/>
    <n v="109.9"/>
    <n v="5"/>
    <n v="0"/>
    <n v="32.97"/>
  </r>
  <r>
    <x v="270"/>
    <s v="2020"/>
    <n v="8432"/>
    <x v="1269"/>
    <s v="Standard Class"/>
    <s v="KN-16450"/>
    <x v="2"/>
    <s v="United States"/>
    <x v="51"/>
    <x v="26"/>
    <n v="21215"/>
    <x v="0"/>
    <s v="FUR-FU-10003535"/>
    <x v="0"/>
    <x v="0"/>
    <s v="Howard Miller Distant Time Traveler Alarm Clock"/>
    <n v="274.2"/>
    <n v="10"/>
    <n v="0"/>
    <n v="112.422"/>
  </r>
  <r>
    <x v="271"/>
    <s v="2020"/>
    <n v="97"/>
    <x v="1270"/>
    <s v="Second Class"/>
    <s v="PN-18775"/>
    <x v="1"/>
    <s v="United States"/>
    <x v="25"/>
    <x v="17"/>
    <n v="10009"/>
    <x v="0"/>
    <s v="FUR-FU-10000629"/>
    <x v="0"/>
    <x v="0"/>
    <s v="9-3/4 Diameter Round Wall Clock"/>
    <n v="96.53"/>
    <n v="7"/>
    <n v="0"/>
    <n v="40.5426"/>
  </r>
  <r>
    <x v="271"/>
    <s v="2020"/>
    <n v="2122"/>
    <x v="1271"/>
    <s v="First Class"/>
    <s v="JB-15400"/>
    <x v="2"/>
    <s v="United States"/>
    <x v="295"/>
    <x v="1"/>
    <n v="94086"/>
    <x v="1"/>
    <s v="FUR-CH-10003061"/>
    <x v="0"/>
    <x v="3"/>
    <s v="Global Leather Task Chair, Black"/>
    <n v="215.976"/>
    <n v="3"/>
    <n v="0.2"/>
    <n v="-2.6997"/>
  </r>
  <r>
    <x v="271"/>
    <s v="2020"/>
    <n v="2420"/>
    <x v="1272"/>
    <s v="Standard Class"/>
    <s v="MC-17590"/>
    <x v="2"/>
    <s v="United States"/>
    <x v="296"/>
    <x v="1"/>
    <n v="92236"/>
    <x v="1"/>
    <s v="OFF-ST-10002289"/>
    <x v="1"/>
    <x v="2"/>
    <s v="Safco Wire Cube Shelving System, For Use as 4 or 5 14&quot; Cubes, Black"/>
    <n v="63.56"/>
    <n v="2"/>
    <n v="0"/>
    <n v="3.1779999999999999"/>
  </r>
  <r>
    <x v="271"/>
    <s v="2020"/>
    <n v="2421"/>
    <x v="1272"/>
    <s v="Standard Class"/>
    <s v="MC-17590"/>
    <x v="2"/>
    <s v="United States"/>
    <x v="296"/>
    <x v="1"/>
    <n v="92236"/>
    <x v="1"/>
    <s v="TEC-AC-10004171"/>
    <x v="2"/>
    <x v="8"/>
    <s v="Razer Kraken 7.1 Surround Sound Over Ear USB Gaming Headset"/>
    <n v="99.99"/>
    <n v="1"/>
    <n v="0"/>
    <n v="43.995600000000003"/>
  </r>
  <r>
    <x v="271"/>
    <s v="2020"/>
    <n v="3182"/>
    <x v="1273"/>
    <s v="Second Class"/>
    <s v="BM-11650"/>
    <x v="2"/>
    <s v="United States"/>
    <x v="81"/>
    <x v="26"/>
    <n v="21044"/>
    <x v="0"/>
    <s v="OFF-BI-10004728"/>
    <x v="1"/>
    <x v="1"/>
    <s v="Wilson Jones Turn Tabs Binder Tool for Ring Binders"/>
    <n v="9.64"/>
    <n v="2"/>
    <n v="0"/>
    <n v="4.4344000000000001"/>
  </r>
  <r>
    <x v="271"/>
    <s v="2020"/>
    <n v="3183"/>
    <x v="1273"/>
    <s v="Second Class"/>
    <s v="BM-11650"/>
    <x v="2"/>
    <s v="United States"/>
    <x v="81"/>
    <x v="26"/>
    <n v="21044"/>
    <x v="0"/>
    <s v="TEC-AC-10004666"/>
    <x v="2"/>
    <x v="8"/>
    <s v="Maxell iVDR EX 500GB Cartridge"/>
    <n v="826.62"/>
    <n v="3"/>
    <n v="0"/>
    <n v="355.44659999999999"/>
  </r>
  <r>
    <x v="271"/>
    <s v="2020"/>
    <n v="3184"/>
    <x v="1273"/>
    <s v="Second Class"/>
    <s v="BM-11650"/>
    <x v="2"/>
    <s v="United States"/>
    <x v="81"/>
    <x v="26"/>
    <n v="21044"/>
    <x v="0"/>
    <s v="OFF-ST-10003208"/>
    <x v="1"/>
    <x v="2"/>
    <s v="Adjustable Depth Letter/Legal Cart"/>
    <n v="1633.14"/>
    <n v="9"/>
    <n v="0"/>
    <n v="473.61059999999998"/>
  </r>
  <r>
    <x v="271"/>
    <s v="2020"/>
    <n v="3185"/>
    <x v="1273"/>
    <s v="Second Class"/>
    <s v="BM-11650"/>
    <x v="2"/>
    <s v="United States"/>
    <x v="81"/>
    <x v="26"/>
    <n v="21044"/>
    <x v="0"/>
    <s v="OFF-ST-10003208"/>
    <x v="1"/>
    <x v="2"/>
    <s v="Adjustable Depth Letter/Legal Cart"/>
    <n v="544.38"/>
    <n v="3"/>
    <n v="0"/>
    <n v="157.87020000000001"/>
  </r>
  <r>
    <x v="271"/>
    <s v="2020"/>
    <n v="4611"/>
    <x v="1274"/>
    <s v="Standard Class"/>
    <s v="JE-15745"/>
    <x v="0"/>
    <s v="United States"/>
    <x v="154"/>
    <x v="1"/>
    <n v="92054"/>
    <x v="1"/>
    <s v="FUR-FU-10000023"/>
    <x v="0"/>
    <x v="0"/>
    <s v="Eldon Wave Desk Accessories"/>
    <n v="47.12"/>
    <n v="8"/>
    <n v="0"/>
    <n v="20.732800000000001"/>
  </r>
  <r>
    <x v="271"/>
    <s v="2020"/>
    <n v="7036"/>
    <x v="1275"/>
    <s v="Standard Class"/>
    <s v="JE-15610"/>
    <x v="2"/>
    <s v="United States"/>
    <x v="42"/>
    <x v="1"/>
    <n v="92105"/>
    <x v="1"/>
    <s v="FUR-CH-10004675"/>
    <x v="0"/>
    <x v="3"/>
    <s v="Lifetime Advantage Folding Chairs, 4/Carton"/>
    <n v="523.39200000000005"/>
    <n v="3"/>
    <n v="0.2"/>
    <n v="52.339199999999998"/>
  </r>
  <r>
    <x v="271"/>
    <s v="2020"/>
    <n v="8594"/>
    <x v="1276"/>
    <s v="Standard Class"/>
    <s v="PM-19135"/>
    <x v="1"/>
    <s v="United States"/>
    <x v="4"/>
    <x v="7"/>
    <n v="32216"/>
    <x v="3"/>
    <s v="TEC-AC-10002567"/>
    <x v="2"/>
    <x v="8"/>
    <s v="Logitech G602 Wireless Gaming Mouse"/>
    <n v="191.976"/>
    <n v="3"/>
    <n v="0.2"/>
    <n v="38.395200000000003"/>
  </r>
  <r>
    <x v="271"/>
    <s v="2020"/>
    <n v="8595"/>
    <x v="1276"/>
    <s v="Standard Class"/>
    <s v="PM-19135"/>
    <x v="1"/>
    <s v="United States"/>
    <x v="4"/>
    <x v="7"/>
    <n v="32216"/>
    <x v="3"/>
    <s v="TEC-PH-10004094"/>
    <x v="2"/>
    <x v="14"/>
    <s v="Motorola L703CM"/>
    <n v="499.16800000000001"/>
    <n v="4"/>
    <n v="0.2"/>
    <n v="31.198"/>
  </r>
  <r>
    <x v="272"/>
    <s v="2020"/>
    <n v="1364"/>
    <x v="1277"/>
    <s v="First Class"/>
    <s v="AB-10600"/>
    <x v="2"/>
    <s v="United States"/>
    <x v="30"/>
    <x v="21"/>
    <n v="85705"/>
    <x v="1"/>
    <s v="OFF-BI-10001036"/>
    <x v="1"/>
    <x v="1"/>
    <s v="Cardinal EasyOpen D-Ring Binders"/>
    <n v="38.387999999999998"/>
    <n v="14"/>
    <n v="0.7"/>
    <n v="-25.591999999999999"/>
  </r>
  <r>
    <x v="272"/>
    <s v="2020"/>
    <n v="1365"/>
    <x v="1277"/>
    <s v="First Class"/>
    <s v="AB-10600"/>
    <x v="2"/>
    <s v="United States"/>
    <x v="30"/>
    <x v="21"/>
    <n v="85705"/>
    <x v="1"/>
    <s v="TEC-MA-10003183"/>
    <x v="2"/>
    <x v="6"/>
    <s v="DYMO CardScan Personal V9 Business Card Scanner"/>
    <n v="95.994"/>
    <n v="2"/>
    <n v="0.7"/>
    <n v="-63.996000000000002"/>
  </r>
  <r>
    <x v="272"/>
    <s v="2020"/>
    <n v="1366"/>
    <x v="1277"/>
    <s v="First Class"/>
    <s v="AB-10600"/>
    <x v="2"/>
    <s v="United States"/>
    <x v="30"/>
    <x v="21"/>
    <n v="85705"/>
    <x v="1"/>
    <s v="TEC-AC-10001314"/>
    <x v="2"/>
    <x v="8"/>
    <s v="Case Logic 2.4GHz Wireless Keyboard"/>
    <n v="239.952"/>
    <n v="6"/>
    <n v="0.2"/>
    <n v="-35.992800000000003"/>
  </r>
  <r>
    <x v="272"/>
    <s v="2020"/>
    <n v="1367"/>
    <x v="1277"/>
    <s v="First Class"/>
    <s v="AB-10600"/>
    <x v="2"/>
    <s v="United States"/>
    <x v="30"/>
    <x v="21"/>
    <n v="85705"/>
    <x v="1"/>
    <s v="TEC-PH-10002563"/>
    <x v="2"/>
    <x v="14"/>
    <s v="Adtran 1202752G1"/>
    <n v="201.584"/>
    <n v="2"/>
    <n v="0.2"/>
    <n v="15.1188"/>
  </r>
  <r>
    <x v="272"/>
    <s v="2020"/>
    <n v="1368"/>
    <x v="1277"/>
    <s v="First Class"/>
    <s v="AB-10600"/>
    <x v="2"/>
    <s v="United States"/>
    <x v="30"/>
    <x v="21"/>
    <n v="85705"/>
    <x v="1"/>
    <s v="FUR-CH-10003312"/>
    <x v="0"/>
    <x v="3"/>
    <s v="Hon 2090 “Pillow Soft” Series Mid Back Swivel/Tilt Chairs"/>
    <n v="899.13599999999997"/>
    <n v="4"/>
    <n v="0.2"/>
    <n v="-146.1096"/>
  </r>
  <r>
    <x v="272"/>
    <s v="2020"/>
    <n v="3218"/>
    <x v="1278"/>
    <s v="Standard Class"/>
    <s v="FH-14275"/>
    <x v="2"/>
    <s v="United States"/>
    <x v="25"/>
    <x v="17"/>
    <n v="10024"/>
    <x v="0"/>
    <s v="OFF-BI-10003925"/>
    <x v="1"/>
    <x v="1"/>
    <s v="Fellowes PB300 Plastic Comb Binding Machine"/>
    <n v="931.17600000000004"/>
    <n v="3"/>
    <n v="0.2"/>
    <n v="314.27190000000002"/>
  </r>
  <r>
    <x v="272"/>
    <s v="2020"/>
    <n v="3219"/>
    <x v="1278"/>
    <s v="Standard Class"/>
    <s v="FH-14275"/>
    <x v="2"/>
    <s v="United States"/>
    <x v="25"/>
    <x v="17"/>
    <n v="10024"/>
    <x v="0"/>
    <s v="TEC-PH-10002200"/>
    <x v="2"/>
    <x v="14"/>
    <s v="Aastra 6757i CT Wireless VoIP phone"/>
    <n v="430.88"/>
    <n v="2"/>
    <n v="0"/>
    <n v="124.9552"/>
  </r>
  <r>
    <x v="272"/>
    <s v="2020"/>
    <n v="3317"/>
    <x v="1279"/>
    <s v="Second Class"/>
    <s v="EB-13750"/>
    <x v="2"/>
    <s v="United States"/>
    <x v="297"/>
    <x v="3"/>
    <n v="78664"/>
    <x v="2"/>
    <s v="FUR-FU-10001468"/>
    <x v="0"/>
    <x v="0"/>
    <s v="Tenex Antistatic Computer Chair Mats"/>
    <n v="341.96"/>
    <n v="5"/>
    <n v="0.6"/>
    <n v="-427.45"/>
  </r>
  <r>
    <x v="272"/>
    <s v="2020"/>
    <n v="5391"/>
    <x v="1280"/>
    <s v="Second Class"/>
    <s v="NC-18535"/>
    <x v="2"/>
    <s v="United States"/>
    <x v="12"/>
    <x v="8"/>
    <n v="98105"/>
    <x v="1"/>
    <s v="OFF-BI-10000088"/>
    <x v="1"/>
    <x v="1"/>
    <s v="GBC Imprintable Covers"/>
    <n v="26.352"/>
    <n v="3"/>
    <n v="0.2"/>
    <n v="9.5526"/>
  </r>
  <r>
    <x v="272"/>
    <s v="2020"/>
    <n v="6415"/>
    <x v="1281"/>
    <s v="Second Class"/>
    <s v="DR-12940"/>
    <x v="1"/>
    <s v="United States"/>
    <x v="263"/>
    <x v="7"/>
    <n v="33021"/>
    <x v="3"/>
    <s v="OFF-BI-10004099"/>
    <x v="1"/>
    <x v="1"/>
    <s v="GBC VeloBinder Strips"/>
    <n v="11.52"/>
    <n v="5"/>
    <n v="0.7"/>
    <n v="-7.68"/>
  </r>
  <r>
    <x v="272"/>
    <s v="2020"/>
    <n v="6962"/>
    <x v="1282"/>
    <s v="Same Day"/>
    <s v="TB-21190"/>
    <x v="1"/>
    <s v="United States"/>
    <x v="298"/>
    <x v="1"/>
    <n v="92503"/>
    <x v="1"/>
    <s v="OFF-AR-10002221"/>
    <x v="1"/>
    <x v="4"/>
    <s v="12 Colored Short Pencils"/>
    <n v="7.8"/>
    <n v="3"/>
    <n v="0"/>
    <n v="2.1059999999999999"/>
  </r>
  <r>
    <x v="272"/>
    <s v="2020"/>
    <n v="7326"/>
    <x v="1283"/>
    <s v="Standard Class"/>
    <s v="MC-17845"/>
    <x v="0"/>
    <s v="United States"/>
    <x v="299"/>
    <x v="8"/>
    <n v="99301"/>
    <x v="1"/>
    <s v="OFF-AP-10004540"/>
    <x v="1"/>
    <x v="5"/>
    <s v="Eureka The Boss Lite 10-Amp Upright Vacuum, Blue"/>
    <n v="400.8"/>
    <n v="5"/>
    <n v="0"/>
    <n v="112.224"/>
  </r>
  <r>
    <x v="272"/>
    <s v="2020"/>
    <n v="7327"/>
    <x v="1283"/>
    <s v="Standard Class"/>
    <s v="MC-17845"/>
    <x v="0"/>
    <s v="United States"/>
    <x v="299"/>
    <x v="8"/>
    <n v="99301"/>
    <x v="1"/>
    <s v="OFF-BI-10001543"/>
    <x v="1"/>
    <x v="1"/>
    <s v="GBC VeloBinder Manual Binding System"/>
    <n v="28.792000000000002"/>
    <n v="1"/>
    <n v="0.2"/>
    <n v="10.077199999999999"/>
  </r>
  <r>
    <x v="272"/>
    <s v="2020"/>
    <n v="7352"/>
    <x v="1284"/>
    <s v="Standard Class"/>
    <s v="GH-14425"/>
    <x v="0"/>
    <s v="United States"/>
    <x v="246"/>
    <x v="1"/>
    <n v="95351"/>
    <x v="1"/>
    <s v="TEC-AC-10001772"/>
    <x v="2"/>
    <x v="8"/>
    <s v="Memorex Mini Travel Drive 16 GB USB 2.0 Flash Drive"/>
    <n v="111.79"/>
    <n v="7"/>
    <n v="0"/>
    <n v="43.598100000000002"/>
  </r>
  <r>
    <x v="272"/>
    <s v="2020"/>
    <n v="8530"/>
    <x v="1285"/>
    <s v="Standard Class"/>
    <s v="ME-17320"/>
    <x v="1"/>
    <s v="United States"/>
    <x v="1"/>
    <x v="1"/>
    <n v="90008"/>
    <x v="1"/>
    <s v="FUR-CH-10001714"/>
    <x v="0"/>
    <x v="3"/>
    <s v="Global Leather &amp; Oak Executive Chair, Burgundy"/>
    <n v="241.42400000000001"/>
    <n v="2"/>
    <n v="0.2"/>
    <n v="-36.2136"/>
  </r>
  <r>
    <x v="273"/>
    <s v="2020"/>
    <n v="901"/>
    <x v="1286"/>
    <s v="First Class"/>
    <s v="TD-20995"/>
    <x v="0"/>
    <s v="United States"/>
    <x v="242"/>
    <x v="3"/>
    <n v="75043"/>
    <x v="2"/>
    <s v="OFF-LA-10001045"/>
    <x v="1"/>
    <x v="15"/>
    <s v="Permanent Self-Adhesive File Folder Labels for Typewriters by Universal"/>
    <n v="10.44"/>
    <n v="5"/>
    <n v="0.2"/>
    <n v="3.3929999999999998"/>
  </r>
  <r>
    <x v="273"/>
    <s v="2020"/>
    <n v="902"/>
    <x v="1286"/>
    <s v="First Class"/>
    <s v="TD-20995"/>
    <x v="0"/>
    <s v="United States"/>
    <x v="242"/>
    <x v="3"/>
    <n v="75043"/>
    <x v="2"/>
    <s v="OFF-BI-10001510"/>
    <x v="1"/>
    <x v="1"/>
    <s v="Deluxe Heavy-Duty Vinyl Round Ring Binder"/>
    <n v="18.335999999999999"/>
    <n v="4"/>
    <n v="0.8"/>
    <n v="-32.088000000000001"/>
  </r>
  <r>
    <x v="273"/>
    <s v="2020"/>
    <n v="2775"/>
    <x v="1287"/>
    <s v="Standard Class"/>
    <s v="ML-17755"/>
    <x v="1"/>
    <s v="United States"/>
    <x v="16"/>
    <x v="0"/>
    <n v="45503"/>
    <x v="0"/>
    <s v="OFF-PA-10004451"/>
    <x v="1"/>
    <x v="9"/>
    <s v="Xerox 222"/>
    <n v="10.368"/>
    <n v="2"/>
    <n v="0.2"/>
    <n v="3.6288"/>
  </r>
  <r>
    <x v="273"/>
    <s v="2020"/>
    <n v="2836"/>
    <x v="1288"/>
    <s v="Standard Class"/>
    <s v="GA-14725"/>
    <x v="0"/>
    <s v="United States"/>
    <x v="1"/>
    <x v="1"/>
    <n v="90036"/>
    <x v="1"/>
    <s v="OFF-AP-10003971"/>
    <x v="1"/>
    <x v="5"/>
    <s v="Belkin 6 Outlet Metallic Surge Strip"/>
    <n v="10.89"/>
    <n v="1"/>
    <n v="0"/>
    <n v="2.8313999999999999"/>
  </r>
  <r>
    <x v="273"/>
    <s v="2020"/>
    <n v="2837"/>
    <x v="1288"/>
    <s v="Standard Class"/>
    <s v="GA-14725"/>
    <x v="0"/>
    <s v="United States"/>
    <x v="1"/>
    <x v="1"/>
    <n v="90036"/>
    <x v="1"/>
    <s v="OFF-PA-10000520"/>
    <x v="1"/>
    <x v="9"/>
    <s v="Xerox 201"/>
    <n v="19.440000000000001"/>
    <n v="3"/>
    <n v="0"/>
    <n v="9.3312000000000008"/>
  </r>
  <r>
    <x v="273"/>
    <s v="2020"/>
    <n v="2838"/>
    <x v="1288"/>
    <s v="Standard Class"/>
    <s v="GA-14725"/>
    <x v="0"/>
    <s v="United States"/>
    <x v="1"/>
    <x v="1"/>
    <n v="90036"/>
    <x v="1"/>
    <s v="OFF-BI-10000977"/>
    <x v="1"/>
    <x v="1"/>
    <s v="Ibico Plastic Spiral Binding Combs"/>
    <n v="121.6"/>
    <n v="5"/>
    <n v="0.2"/>
    <n v="39.520000000000003"/>
  </r>
  <r>
    <x v="273"/>
    <s v="2020"/>
    <n v="3175"/>
    <x v="1289"/>
    <s v="Standard Class"/>
    <s v="EP-13915"/>
    <x v="0"/>
    <s v="United States"/>
    <x v="9"/>
    <x v="6"/>
    <n v="48227"/>
    <x v="2"/>
    <s v="OFF-AR-10004260"/>
    <x v="1"/>
    <x v="4"/>
    <s v="Boston 1799 Powerhouse Electric Pencil Sharpener"/>
    <n v="181.86"/>
    <n v="7"/>
    <n v="0"/>
    <n v="50.9208"/>
  </r>
  <r>
    <x v="273"/>
    <s v="2020"/>
    <n v="4227"/>
    <x v="1290"/>
    <s v="Standard Class"/>
    <s v="WB-21850"/>
    <x v="0"/>
    <s v="United States"/>
    <x v="300"/>
    <x v="24"/>
    <n v="50322"/>
    <x v="2"/>
    <s v="OFF-FA-10004854"/>
    <x v="1"/>
    <x v="11"/>
    <s v="Vinyl Coated Wire Paper Clips in Organizer Box, 800/Box"/>
    <n v="45.92"/>
    <n v="4"/>
    <n v="0"/>
    <n v="21.5824"/>
  </r>
  <r>
    <x v="273"/>
    <s v="2020"/>
    <n v="5079"/>
    <x v="1291"/>
    <s v="Standard Class"/>
    <s v="CG-12040"/>
    <x v="1"/>
    <s v="United States"/>
    <x v="70"/>
    <x v="2"/>
    <n v="53209"/>
    <x v="2"/>
    <s v="OFF-BI-10002949"/>
    <x v="1"/>
    <x v="1"/>
    <s v="Prestige Round Ring Binders"/>
    <n v="18.239999999999998"/>
    <n v="3"/>
    <n v="0"/>
    <n v="8.5728000000000009"/>
  </r>
  <r>
    <x v="273"/>
    <s v="2020"/>
    <n v="5117"/>
    <x v="1292"/>
    <s v="Standard Class"/>
    <s v="MT-17815"/>
    <x v="0"/>
    <s v="United States"/>
    <x v="25"/>
    <x v="17"/>
    <n v="10009"/>
    <x v="0"/>
    <s v="OFF-ST-10003324"/>
    <x v="1"/>
    <x v="2"/>
    <s v="Belkin OmniView SE Rackmount Kit"/>
    <n v="35.479999999999997"/>
    <n v="1"/>
    <n v="0"/>
    <n v="0"/>
  </r>
  <r>
    <x v="273"/>
    <s v="2020"/>
    <n v="6989"/>
    <x v="1293"/>
    <s v="Second Class"/>
    <s v="BB-11545"/>
    <x v="2"/>
    <s v="United States"/>
    <x v="216"/>
    <x v="7"/>
    <n v="33311"/>
    <x v="3"/>
    <s v="OFF-AP-10002651"/>
    <x v="1"/>
    <x v="5"/>
    <s v="Hoover Upright Vacuum With Dirt Cup"/>
    <n v="1158.1199999999999"/>
    <n v="5"/>
    <n v="0.2"/>
    <n v="130.2885"/>
  </r>
  <r>
    <x v="273"/>
    <s v="2020"/>
    <n v="7449"/>
    <x v="1294"/>
    <s v="First Class"/>
    <s v="MH-18025"/>
    <x v="0"/>
    <s v="United States"/>
    <x v="84"/>
    <x v="13"/>
    <n v="37918"/>
    <x v="3"/>
    <s v="FUR-FU-10004090"/>
    <x v="0"/>
    <x v="0"/>
    <s v="Executive Impressions 14&quot; Contract Wall Clock"/>
    <n v="88.92"/>
    <n v="5"/>
    <n v="0.2"/>
    <n v="14.4495"/>
  </r>
  <r>
    <x v="273"/>
    <s v="2020"/>
    <n v="7468"/>
    <x v="1295"/>
    <s v="Second Class"/>
    <s v="TB-21190"/>
    <x v="1"/>
    <s v="United States"/>
    <x v="1"/>
    <x v="1"/>
    <n v="90045"/>
    <x v="1"/>
    <s v="FUR-FU-10001424"/>
    <x v="0"/>
    <x v="0"/>
    <s v="Dax Clear Box Frame"/>
    <n v="34.92"/>
    <n v="4"/>
    <n v="0"/>
    <n v="11.8728"/>
  </r>
  <r>
    <x v="273"/>
    <s v="2020"/>
    <n v="8997"/>
    <x v="1296"/>
    <s v="First Class"/>
    <s v="PG-18820"/>
    <x v="0"/>
    <s v="United States"/>
    <x v="15"/>
    <x v="3"/>
    <n v="75081"/>
    <x v="2"/>
    <s v="TEC-PH-10004531"/>
    <x v="2"/>
    <x v="14"/>
    <s v="OtterBox Commuter Series Case - iPhone 5 &amp; 5s"/>
    <n v="35.183999999999997"/>
    <n v="2"/>
    <n v="0.2"/>
    <n v="12.314399999999999"/>
  </r>
  <r>
    <x v="273"/>
    <s v="2020"/>
    <n v="9261"/>
    <x v="1297"/>
    <s v="Second Class"/>
    <s v="JL-15505"/>
    <x v="0"/>
    <s v="United States"/>
    <x v="301"/>
    <x v="45"/>
    <n v="57401"/>
    <x v="2"/>
    <s v="OFF-SU-10004661"/>
    <x v="1"/>
    <x v="10"/>
    <s v="Acme Titanium Bonded Scissors"/>
    <n v="25.5"/>
    <n v="3"/>
    <n v="0"/>
    <n v="6.63"/>
  </r>
  <r>
    <x v="274"/>
    <s v="2020"/>
    <n v="237"/>
    <x v="1298"/>
    <s v="Standard Class"/>
    <s v="DB-13120"/>
    <x v="2"/>
    <s v="United States"/>
    <x v="302"/>
    <x v="1"/>
    <n v="95051"/>
    <x v="1"/>
    <s v="OFF-PA-10002479"/>
    <x v="1"/>
    <x v="9"/>
    <s v="Xerox 4200 Series MultiUse Premium Copy Paper (20Lb. and 84 Bright)"/>
    <n v="10.56"/>
    <n v="2"/>
    <n v="0"/>
    <n v="4.7519999999999998"/>
  </r>
  <r>
    <x v="274"/>
    <s v="2020"/>
    <n v="506"/>
    <x v="1299"/>
    <s v="Second Class"/>
    <s v="EB-13705"/>
    <x v="2"/>
    <s v="United States"/>
    <x v="25"/>
    <x v="17"/>
    <n v="10024"/>
    <x v="0"/>
    <s v="OFF-BI-10003274"/>
    <x v="1"/>
    <x v="1"/>
    <s v="Avery Durable Slant Ring Binders, No Labels"/>
    <n v="15.92"/>
    <n v="5"/>
    <n v="0.2"/>
    <n v="5.3730000000000002"/>
  </r>
  <r>
    <x v="274"/>
    <s v="2020"/>
    <n v="1500"/>
    <x v="1300"/>
    <s v="Standard Class"/>
    <s v="NG-18430"/>
    <x v="0"/>
    <s v="United States"/>
    <x v="21"/>
    <x v="3"/>
    <n v="78745"/>
    <x v="2"/>
    <s v="OFF-PA-10002749"/>
    <x v="1"/>
    <x v="9"/>
    <s v="Wirebound Message Books, 5-1/2 x 4 Forms, 2 or 4 Forms per Page"/>
    <n v="16.056000000000001"/>
    <n v="3"/>
    <n v="0.2"/>
    <n v="5.8202999999999996"/>
  </r>
  <r>
    <x v="274"/>
    <s v="2020"/>
    <n v="1501"/>
    <x v="1300"/>
    <s v="Standard Class"/>
    <s v="NG-18430"/>
    <x v="0"/>
    <s v="United States"/>
    <x v="21"/>
    <x v="3"/>
    <n v="78745"/>
    <x v="2"/>
    <s v="OFF-PA-10003823"/>
    <x v="1"/>
    <x v="9"/>
    <s v="Xerox 197"/>
    <n v="223.05600000000001"/>
    <n v="9"/>
    <n v="0.2"/>
    <n v="69.704999999999998"/>
  </r>
  <r>
    <x v="274"/>
    <s v="2020"/>
    <n v="1502"/>
    <x v="1300"/>
    <s v="Standard Class"/>
    <s v="NG-18430"/>
    <x v="0"/>
    <s v="United States"/>
    <x v="21"/>
    <x v="3"/>
    <n v="78745"/>
    <x v="2"/>
    <s v="OFF-ST-10003716"/>
    <x v="1"/>
    <x v="2"/>
    <s v="Tennsco Double-Tier Lockers"/>
    <n v="540.048"/>
    <n v="3"/>
    <n v="0.2"/>
    <n v="-47.254199999999997"/>
  </r>
  <r>
    <x v="274"/>
    <s v="2020"/>
    <n v="1866"/>
    <x v="1301"/>
    <s v="Same Day"/>
    <s v="NG-18355"/>
    <x v="2"/>
    <s v="United States"/>
    <x v="66"/>
    <x v="0"/>
    <n v="43055"/>
    <x v="0"/>
    <s v="TEC-PH-10002824"/>
    <x v="2"/>
    <x v="14"/>
    <s v="Jabra SPEAK 410 Multidevice Speakerphone"/>
    <n v="370.78199999999998"/>
    <n v="3"/>
    <n v="0.4"/>
    <n v="-92.695499999999996"/>
  </r>
  <r>
    <x v="274"/>
    <s v="2020"/>
    <n v="2950"/>
    <x v="1302"/>
    <s v="Same Day"/>
    <s v="EM-14140"/>
    <x v="1"/>
    <s v="United States"/>
    <x v="175"/>
    <x v="21"/>
    <n v="85301"/>
    <x v="1"/>
    <s v="TEC-AC-10001266"/>
    <x v="2"/>
    <x v="8"/>
    <s v="Memorex Micro Travel Drive 8 GB"/>
    <n v="41.6"/>
    <n v="4"/>
    <n v="0.2"/>
    <n v="13"/>
  </r>
  <r>
    <x v="274"/>
    <s v="2020"/>
    <n v="2951"/>
    <x v="1302"/>
    <s v="Same Day"/>
    <s v="EM-14140"/>
    <x v="1"/>
    <s v="United States"/>
    <x v="175"/>
    <x v="21"/>
    <n v="85301"/>
    <x v="1"/>
    <s v="OFF-PA-10002160"/>
    <x v="1"/>
    <x v="9"/>
    <s v="Xerox 1978"/>
    <n v="23.12"/>
    <n v="5"/>
    <n v="0.2"/>
    <n v="8.3810000000000002"/>
  </r>
  <r>
    <x v="274"/>
    <s v="2020"/>
    <n v="2952"/>
    <x v="1302"/>
    <s v="Same Day"/>
    <s v="EM-14140"/>
    <x v="1"/>
    <s v="United States"/>
    <x v="175"/>
    <x v="21"/>
    <n v="85301"/>
    <x v="1"/>
    <s v="FUR-CH-10004875"/>
    <x v="0"/>
    <x v="3"/>
    <s v="Harbour Creations 67200 Series Stacking Chairs"/>
    <n v="113.88800000000001"/>
    <n v="2"/>
    <n v="0.2"/>
    <n v="9.9651999999999994"/>
  </r>
  <r>
    <x v="274"/>
    <s v="2020"/>
    <n v="2953"/>
    <x v="1302"/>
    <s v="Same Day"/>
    <s v="EM-14140"/>
    <x v="1"/>
    <s v="United States"/>
    <x v="175"/>
    <x v="21"/>
    <n v="85301"/>
    <x v="1"/>
    <s v="FUR-FU-10000305"/>
    <x v="0"/>
    <x v="0"/>
    <s v="Tenex V2T-RE Standard Weight Series Chair Mat, 45&quot; x 53&quot;, Lip 25&quot; x 12&quot;"/>
    <n v="113.568"/>
    <n v="2"/>
    <n v="0.2"/>
    <n v="-5.6783999999999999"/>
  </r>
  <r>
    <x v="274"/>
    <s v="2020"/>
    <n v="2954"/>
    <x v="1302"/>
    <s v="Same Day"/>
    <s v="EM-14140"/>
    <x v="1"/>
    <s v="United States"/>
    <x v="175"/>
    <x v="21"/>
    <n v="85301"/>
    <x v="1"/>
    <s v="TEC-PH-10000347"/>
    <x v="2"/>
    <x v="14"/>
    <s v="Cush Cases Heavy Duty Rugged Cover Case for Samsung Galaxy S5 - Purple"/>
    <n v="7.92"/>
    <n v="2"/>
    <n v="0.2"/>
    <n v="0.69299999999999995"/>
  </r>
  <r>
    <x v="274"/>
    <s v="2020"/>
    <n v="2955"/>
    <x v="1302"/>
    <s v="Same Day"/>
    <s v="EM-14140"/>
    <x v="1"/>
    <s v="United States"/>
    <x v="175"/>
    <x v="21"/>
    <n v="85301"/>
    <x v="1"/>
    <s v="TEC-PH-10001459"/>
    <x v="2"/>
    <x v="14"/>
    <s v="Samsung Galaxy Mega 6.3"/>
    <n v="671.98400000000004"/>
    <n v="2"/>
    <n v="0.2"/>
    <n v="50.398800000000001"/>
  </r>
  <r>
    <x v="274"/>
    <s v="2020"/>
    <n v="3135"/>
    <x v="1303"/>
    <s v="Standard Class"/>
    <s v="LS-16975"/>
    <x v="1"/>
    <s v="United States"/>
    <x v="15"/>
    <x v="3"/>
    <n v="75081"/>
    <x v="2"/>
    <s v="OFF-BI-10000666"/>
    <x v="1"/>
    <x v="1"/>
    <s v="Surelock Post Binders"/>
    <n v="30.56"/>
    <n v="5"/>
    <n v="0.8"/>
    <n v="-45.84"/>
  </r>
  <r>
    <x v="274"/>
    <s v="2020"/>
    <n v="3136"/>
    <x v="1303"/>
    <s v="Standard Class"/>
    <s v="LS-16975"/>
    <x v="1"/>
    <s v="United States"/>
    <x v="15"/>
    <x v="3"/>
    <n v="75081"/>
    <x v="2"/>
    <s v="OFF-ST-10002583"/>
    <x v="1"/>
    <x v="2"/>
    <s v="Fellowes Neat Ideas Storage Cubes"/>
    <n v="77.951999999999998"/>
    <n v="3"/>
    <n v="0.2"/>
    <n v="-15.590400000000001"/>
  </r>
  <r>
    <x v="274"/>
    <s v="2020"/>
    <n v="3137"/>
    <x v="1303"/>
    <s v="Standard Class"/>
    <s v="LS-16975"/>
    <x v="1"/>
    <s v="United States"/>
    <x v="15"/>
    <x v="3"/>
    <n v="75081"/>
    <x v="2"/>
    <s v="TEC-PH-10004908"/>
    <x v="2"/>
    <x v="14"/>
    <s v="Panasonic KX TS3282W Corded phone"/>
    <n v="67.992000000000004"/>
    <n v="1"/>
    <n v="0.2"/>
    <n v="8.4990000000000006"/>
  </r>
  <r>
    <x v="274"/>
    <s v="2020"/>
    <n v="3138"/>
    <x v="1303"/>
    <s v="Standard Class"/>
    <s v="LS-16975"/>
    <x v="1"/>
    <s v="United States"/>
    <x v="15"/>
    <x v="3"/>
    <n v="75081"/>
    <x v="2"/>
    <s v="OFF-EN-10001219"/>
    <x v="1"/>
    <x v="12"/>
    <s v="#10- 4 1/8&quot; x 9 1/2&quot; Security-Tint Envelopes"/>
    <n v="12.224"/>
    <n v="2"/>
    <n v="0.2"/>
    <n v="4.4311999999999996"/>
  </r>
  <r>
    <x v="274"/>
    <s v="2020"/>
    <n v="3139"/>
    <x v="1303"/>
    <s v="Standard Class"/>
    <s v="LS-16975"/>
    <x v="1"/>
    <s v="United States"/>
    <x v="15"/>
    <x v="3"/>
    <n v="75081"/>
    <x v="2"/>
    <s v="TEC-AC-10004568"/>
    <x v="2"/>
    <x v="8"/>
    <s v="Maxell LTO Ultrium - 800 GB"/>
    <n v="44.783999999999999"/>
    <n v="2"/>
    <n v="0.2"/>
    <n v="-0.55979999999999996"/>
  </r>
  <r>
    <x v="274"/>
    <s v="2020"/>
    <n v="3140"/>
    <x v="1303"/>
    <s v="Standard Class"/>
    <s v="LS-16975"/>
    <x v="1"/>
    <s v="United States"/>
    <x v="15"/>
    <x v="3"/>
    <n v="75081"/>
    <x v="2"/>
    <s v="FUR-FU-10001756"/>
    <x v="0"/>
    <x v="0"/>
    <s v="Eldon Expressions Desk Accessory, Wood Photo Frame, Mahogany"/>
    <n v="22.847999999999999"/>
    <n v="3"/>
    <n v="0.6"/>
    <n v="-17.7072"/>
  </r>
  <r>
    <x v="274"/>
    <s v="2020"/>
    <n v="3472"/>
    <x v="1304"/>
    <s v="Standard Class"/>
    <s v="SF-20965"/>
    <x v="2"/>
    <s v="United States"/>
    <x v="35"/>
    <x v="0"/>
    <n v="43229"/>
    <x v="0"/>
    <s v="OFF-PA-10003673"/>
    <x v="1"/>
    <x v="9"/>
    <s v="Strathmore Photo Mount Cards"/>
    <n v="10.848000000000001"/>
    <n v="2"/>
    <n v="0.2"/>
    <n v="3.5255999999999998"/>
  </r>
  <r>
    <x v="274"/>
    <s v="2020"/>
    <n v="3473"/>
    <x v="1304"/>
    <s v="Standard Class"/>
    <s v="SF-20965"/>
    <x v="2"/>
    <s v="United States"/>
    <x v="35"/>
    <x v="0"/>
    <n v="43229"/>
    <x v="0"/>
    <s v="TEC-AC-10003614"/>
    <x v="2"/>
    <x v="8"/>
    <s v="Verbatim 25 GB 6x Blu-ray Single Layer Recordable Disc, 10/Pack"/>
    <n v="18.544"/>
    <n v="2"/>
    <n v="0.2"/>
    <n v="3.0133999999999999"/>
  </r>
  <r>
    <x v="274"/>
    <s v="2020"/>
    <n v="4741"/>
    <x v="1305"/>
    <s v="Standard Class"/>
    <s v="CS-12355"/>
    <x v="0"/>
    <s v="United States"/>
    <x v="12"/>
    <x v="8"/>
    <n v="98115"/>
    <x v="1"/>
    <s v="OFF-LA-10004853"/>
    <x v="1"/>
    <x v="15"/>
    <s v="Avery 483"/>
    <n v="9.9600000000000009"/>
    <n v="2"/>
    <n v="0"/>
    <n v="4.5815999999999999"/>
  </r>
  <r>
    <x v="274"/>
    <s v="2020"/>
    <n v="4742"/>
    <x v="1305"/>
    <s v="Standard Class"/>
    <s v="CS-12355"/>
    <x v="0"/>
    <s v="United States"/>
    <x v="12"/>
    <x v="8"/>
    <n v="98115"/>
    <x v="1"/>
    <s v="OFF-AR-10000315"/>
    <x v="1"/>
    <x v="4"/>
    <s v="Dixon Ticonderoga Maple Cedar Pencil, #2"/>
    <n v="9.2100000000000009"/>
    <n v="3"/>
    <n v="0"/>
    <n v="2.3025000000000002"/>
  </r>
  <r>
    <x v="274"/>
    <s v="2020"/>
    <n v="4743"/>
    <x v="1305"/>
    <s v="Standard Class"/>
    <s v="CS-12355"/>
    <x v="0"/>
    <s v="United States"/>
    <x v="12"/>
    <x v="8"/>
    <n v="98115"/>
    <x v="1"/>
    <s v="OFF-SU-10000381"/>
    <x v="1"/>
    <x v="10"/>
    <s v="Acme Forged Steel Scissors with Black Enamel Handles"/>
    <n v="27.93"/>
    <n v="3"/>
    <n v="0"/>
    <n v="8.0997000000000003"/>
  </r>
  <r>
    <x v="274"/>
    <s v="2020"/>
    <n v="4827"/>
    <x v="1306"/>
    <s v="First Class"/>
    <s v="JE-15610"/>
    <x v="2"/>
    <s v="United States"/>
    <x v="1"/>
    <x v="1"/>
    <n v="90036"/>
    <x v="1"/>
    <s v="OFF-BI-10003460"/>
    <x v="1"/>
    <x v="1"/>
    <s v="Acco 3-Hole Punch"/>
    <n v="14.016"/>
    <n v="4"/>
    <n v="0.2"/>
    <n v="4.9055999999999997"/>
  </r>
  <r>
    <x v="274"/>
    <s v="2020"/>
    <n v="6213"/>
    <x v="1307"/>
    <s v="Second Class"/>
    <s v="MB-17305"/>
    <x v="0"/>
    <s v="United States"/>
    <x v="303"/>
    <x v="8"/>
    <n v="98632"/>
    <x v="1"/>
    <s v="OFF-FA-10003495"/>
    <x v="1"/>
    <x v="11"/>
    <s v="Staples"/>
    <n v="18.239999999999998"/>
    <n v="3"/>
    <n v="0"/>
    <n v="9.1199999999999992"/>
  </r>
  <r>
    <x v="274"/>
    <s v="2020"/>
    <n v="6214"/>
    <x v="1307"/>
    <s v="Second Class"/>
    <s v="MB-17305"/>
    <x v="0"/>
    <s v="United States"/>
    <x v="303"/>
    <x v="8"/>
    <n v="98632"/>
    <x v="1"/>
    <s v="OFF-AP-10004708"/>
    <x v="1"/>
    <x v="5"/>
    <s v="Fellowes Superior 10 Outlet Split Surge Protector"/>
    <n v="76.12"/>
    <n v="2"/>
    <n v="0"/>
    <n v="22.0748"/>
  </r>
  <r>
    <x v="274"/>
    <s v="2020"/>
    <n v="7769"/>
    <x v="1308"/>
    <s v="Standard Class"/>
    <s v="LB-16735"/>
    <x v="0"/>
    <s v="United States"/>
    <x v="231"/>
    <x v="7"/>
    <n v="32303"/>
    <x v="3"/>
    <s v="OFF-PA-10003651"/>
    <x v="1"/>
    <x v="9"/>
    <s v="Xerox 1968"/>
    <n v="26.72"/>
    <n v="5"/>
    <n v="0.2"/>
    <n v="9.3520000000000003"/>
  </r>
  <r>
    <x v="274"/>
    <s v="2020"/>
    <n v="8429"/>
    <x v="1309"/>
    <s v="Standard Class"/>
    <s v="DJ-13510"/>
    <x v="2"/>
    <s v="United States"/>
    <x v="234"/>
    <x v="21"/>
    <n v="85281"/>
    <x v="1"/>
    <s v="TEC-AC-10004227"/>
    <x v="2"/>
    <x v="8"/>
    <s v="SanDisk Ultra 16 GB MicroSDHC Class 10 Memory Card"/>
    <n v="62.351999999999997"/>
    <n v="6"/>
    <n v="0.2"/>
    <n v="-10.9116"/>
  </r>
  <r>
    <x v="274"/>
    <s v="2020"/>
    <n v="9639"/>
    <x v="1310"/>
    <s v="Second Class"/>
    <s v="EP-13915"/>
    <x v="0"/>
    <s v="United States"/>
    <x v="1"/>
    <x v="1"/>
    <n v="90032"/>
    <x v="1"/>
    <s v="OFF-PA-10001846"/>
    <x v="1"/>
    <x v="9"/>
    <s v="Xerox 1899"/>
    <n v="11.56"/>
    <n v="2"/>
    <n v="0"/>
    <n v="5.6643999999999997"/>
  </r>
  <r>
    <x v="274"/>
    <s v="2020"/>
    <n v="9720"/>
    <x v="1311"/>
    <s v="Second Class"/>
    <s v="DK-13375"/>
    <x v="0"/>
    <s v="United States"/>
    <x v="83"/>
    <x v="9"/>
    <n v="17602"/>
    <x v="0"/>
    <s v="OFF-ST-10002574"/>
    <x v="1"/>
    <x v="2"/>
    <s v="SAFCO Commercial Wire Shelving, Black"/>
    <n v="221.024"/>
    <n v="2"/>
    <n v="0.2"/>
    <n v="-55.256"/>
  </r>
  <r>
    <x v="275"/>
    <s v="2020"/>
    <n v="85"/>
    <x v="1312"/>
    <s v="First Class"/>
    <s v="CS-12400"/>
    <x v="1"/>
    <s v="United States"/>
    <x v="27"/>
    <x v="19"/>
    <n v="60623"/>
    <x v="2"/>
    <s v="OFF-ST-10003656"/>
    <x v="1"/>
    <x v="2"/>
    <s v="Safco Industrial Wire Shelving"/>
    <n v="230.376"/>
    <n v="3"/>
    <n v="0.2"/>
    <n v="-48.954900000000002"/>
  </r>
  <r>
    <x v="275"/>
    <s v="2020"/>
    <n v="1551"/>
    <x v="1313"/>
    <s v="Second Class"/>
    <s v="ME-17320"/>
    <x v="1"/>
    <s v="United States"/>
    <x v="34"/>
    <x v="3"/>
    <n v="77095"/>
    <x v="2"/>
    <s v="OFF-AP-10004868"/>
    <x v="1"/>
    <x v="5"/>
    <s v="Hoover Commercial Soft Guard Upright Vacuum And Disposable Filtration Bags"/>
    <n v="9.3239999999999998"/>
    <n v="6"/>
    <n v="0.8"/>
    <n v="-24.708600000000001"/>
  </r>
  <r>
    <x v="275"/>
    <s v="2020"/>
    <n v="2628"/>
    <x v="1314"/>
    <s v="First Class"/>
    <s v="SB-20290"/>
    <x v="2"/>
    <s v="United States"/>
    <x v="16"/>
    <x v="0"/>
    <n v="45503"/>
    <x v="0"/>
    <s v="TEC-AC-10002399"/>
    <x v="2"/>
    <x v="8"/>
    <s v="SanDisk Cruzer 32 GB USB Flash Drive"/>
    <n v="60.863999999999997"/>
    <n v="4"/>
    <n v="0.2"/>
    <n v="9.1295999999999999"/>
  </r>
  <r>
    <x v="275"/>
    <s v="2020"/>
    <n v="2629"/>
    <x v="1314"/>
    <s v="First Class"/>
    <s v="SB-20290"/>
    <x v="2"/>
    <s v="United States"/>
    <x v="16"/>
    <x v="0"/>
    <n v="45503"/>
    <x v="0"/>
    <s v="TEC-MA-10002210"/>
    <x v="2"/>
    <x v="6"/>
    <s v="Epson TM-T88V Direct Thermal Printer - Monochrome - Desktop"/>
    <n v="652.995"/>
    <n v="7"/>
    <n v="0.7"/>
    <n v="-935.95950000000005"/>
  </r>
  <r>
    <x v="275"/>
    <s v="2020"/>
    <n v="2630"/>
    <x v="1314"/>
    <s v="First Class"/>
    <s v="SB-20290"/>
    <x v="2"/>
    <s v="United States"/>
    <x v="16"/>
    <x v="0"/>
    <n v="45503"/>
    <x v="0"/>
    <s v="OFF-BI-10003196"/>
    <x v="1"/>
    <x v="1"/>
    <s v="Accohide Poly Flexible Ring Binders"/>
    <n v="11.22"/>
    <n v="10"/>
    <n v="0.7"/>
    <n v="-7.48"/>
  </r>
  <r>
    <x v="275"/>
    <s v="2020"/>
    <n v="3700"/>
    <x v="1315"/>
    <s v="Second Class"/>
    <s v="AD-10180"/>
    <x v="1"/>
    <s v="United States"/>
    <x v="214"/>
    <x v="17"/>
    <n v="10701"/>
    <x v="0"/>
    <s v="TEC-AC-10004114"/>
    <x v="2"/>
    <x v="8"/>
    <s v="KeyTronic 6101 Series - Keyboard - Black"/>
    <n v="163.96"/>
    <n v="4"/>
    <n v="0"/>
    <n v="70.502799999999993"/>
  </r>
  <r>
    <x v="275"/>
    <s v="2020"/>
    <n v="3783"/>
    <x v="1316"/>
    <s v="Second Class"/>
    <s v="MN-17935"/>
    <x v="0"/>
    <s v="United States"/>
    <x v="155"/>
    <x v="13"/>
    <n v="38109"/>
    <x v="3"/>
    <s v="OFF-PA-10003424"/>
    <x v="1"/>
    <x v="9"/>
    <s v="&quot;While you Were Out&quot; Message Book, One Form per Page"/>
    <n v="8.9039999999999999"/>
    <n v="3"/>
    <n v="0.2"/>
    <n v="3.339"/>
  </r>
  <r>
    <x v="275"/>
    <s v="2020"/>
    <n v="3784"/>
    <x v="1316"/>
    <s v="Second Class"/>
    <s v="MN-17935"/>
    <x v="0"/>
    <s v="United States"/>
    <x v="155"/>
    <x v="13"/>
    <n v="38109"/>
    <x v="3"/>
    <s v="OFF-ST-10003716"/>
    <x v="1"/>
    <x v="2"/>
    <s v="Tennsco Double-Tier Lockers"/>
    <n v="720.06399999999996"/>
    <n v="4"/>
    <n v="0.2"/>
    <n v="-63.005600000000001"/>
  </r>
  <r>
    <x v="275"/>
    <s v="2020"/>
    <n v="4866"/>
    <x v="1317"/>
    <s v="Standard Class"/>
    <s v="TT-21070"/>
    <x v="0"/>
    <s v="United States"/>
    <x v="12"/>
    <x v="8"/>
    <n v="98103"/>
    <x v="1"/>
    <s v="FUR-CH-10001215"/>
    <x v="0"/>
    <x v="3"/>
    <s v="Global Troy Executive Leather Low-Back Tilter"/>
    <n v="2404.7040000000002"/>
    <n v="6"/>
    <n v="0.2"/>
    <n v="150.29400000000001"/>
  </r>
  <r>
    <x v="275"/>
    <s v="2020"/>
    <n v="4867"/>
    <x v="1317"/>
    <s v="Standard Class"/>
    <s v="TT-21070"/>
    <x v="0"/>
    <s v="United States"/>
    <x v="12"/>
    <x v="8"/>
    <n v="98103"/>
    <x v="1"/>
    <s v="OFF-BI-10001718"/>
    <x v="1"/>
    <x v="1"/>
    <s v="GBC DocuBind P50 Personal Binding Machine"/>
    <n v="563.024"/>
    <n v="11"/>
    <n v="0.2"/>
    <n v="190.0206"/>
  </r>
  <r>
    <x v="275"/>
    <s v="2020"/>
    <n v="4868"/>
    <x v="1317"/>
    <s v="Standard Class"/>
    <s v="TT-21070"/>
    <x v="0"/>
    <s v="United States"/>
    <x v="12"/>
    <x v="8"/>
    <n v="98103"/>
    <x v="1"/>
    <s v="OFF-ST-10000991"/>
    <x v="1"/>
    <x v="2"/>
    <s v="Space Solutions HD Industrial Steel Shelving."/>
    <n v="344.91"/>
    <n v="3"/>
    <n v="0"/>
    <n v="10.347300000000001"/>
  </r>
  <r>
    <x v="275"/>
    <s v="2020"/>
    <n v="4869"/>
    <x v="1317"/>
    <s v="Standard Class"/>
    <s v="TT-21070"/>
    <x v="0"/>
    <s v="United States"/>
    <x v="12"/>
    <x v="8"/>
    <n v="98103"/>
    <x v="1"/>
    <s v="OFF-LA-10001613"/>
    <x v="1"/>
    <x v="15"/>
    <s v="Avery File Folder Labels"/>
    <n v="8.64"/>
    <n v="3"/>
    <n v="0"/>
    <n v="4.2336"/>
  </r>
  <r>
    <x v="275"/>
    <s v="2020"/>
    <n v="5441"/>
    <x v="1318"/>
    <s v="Second Class"/>
    <s v="TC-21295"/>
    <x v="0"/>
    <s v="United States"/>
    <x v="304"/>
    <x v="7"/>
    <n v="33458"/>
    <x v="3"/>
    <s v="OFF-AR-10002335"/>
    <x v="1"/>
    <x v="4"/>
    <s v="DIXON Oriole Pencils"/>
    <n v="2.0640000000000001"/>
    <n v="1"/>
    <n v="0.2"/>
    <n v="0.15479999999999999"/>
  </r>
  <r>
    <x v="275"/>
    <s v="2020"/>
    <n v="5805"/>
    <x v="1319"/>
    <s v="Standard Class"/>
    <s v="KE-16420"/>
    <x v="2"/>
    <s v="United States"/>
    <x v="15"/>
    <x v="3"/>
    <n v="75220"/>
    <x v="2"/>
    <s v="OFF-ST-10000943"/>
    <x v="1"/>
    <x v="2"/>
    <s v="Eldon ProFile File 'N Store Portable File Tub Letter/Legal Size Black"/>
    <n v="61.792000000000002"/>
    <n v="4"/>
    <n v="0.2"/>
    <n v="6.1791999999999998"/>
  </r>
  <r>
    <x v="275"/>
    <s v="2020"/>
    <n v="5806"/>
    <x v="1319"/>
    <s v="Standard Class"/>
    <s v="KE-16420"/>
    <x v="2"/>
    <s v="United States"/>
    <x v="15"/>
    <x v="3"/>
    <n v="75220"/>
    <x v="2"/>
    <s v="FUR-BO-10003441"/>
    <x v="0"/>
    <x v="13"/>
    <s v="Bush Westfield Collection Bookcases, Fully Assembled"/>
    <n v="205.9992"/>
    <n v="3"/>
    <n v="0.32"/>
    <n v="-27.264600000000002"/>
  </r>
  <r>
    <x v="275"/>
    <s v="2020"/>
    <n v="6747"/>
    <x v="1320"/>
    <s v="First Class"/>
    <s v="KB-16600"/>
    <x v="2"/>
    <s v="United States"/>
    <x v="25"/>
    <x v="17"/>
    <n v="10009"/>
    <x v="0"/>
    <s v="TEC-PH-10004389"/>
    <x v="2"/>
    <x v="14"/>
    <s v="Nokia Lumia 925"/>
    <n v="629.95000000000005"/>
    <n v="5"/>
    <n v="0"/>
    <n v="163.78700000000001"/>
  </r>
  <r>
    <x v="275"/>
    <s v="2020"/>
    <n v="7758"/>
    <x v="1321"/>
    <s v="Second Class"/>
    <s v="SP-20620"/>
    <x v="2"/>
    <s v="United States"/>
    <x v="305"/>
    <x v="17"/>
    <n v="14215"/>
    <x v="0"/>
    <s v="TEC-PH-10003988"/>
    <x v="2"/>
    <x v="14"/>
    <s v="LF Elite 3D Dazzle Designer Hard Case Cover, Lf Stylus Pen and Wiper For Apple Iphone 5c Mini Lite"/>
    <n v="43.6"/>
    <n v="4"/>
    <n v="0"/>
    <n v="12.208"/>
  </r>
  <r>
    <x v="275"/>
    <s v="2020"/>
    <n v="7759"/>
    <x v="1321"/>
    <s v="Second Class"/>
    <s v="SP-20620"/>
    <x v="2"/>
    <s v="United States"/>
    <x v="305"/>
    <x v="17"/>
    <n v="14215"/>
    <x v="0"/>
    <s v="FUR-FU-10004845"/>
    <x v="0"/>
    <x v="0"/>
    <s v="Deflect-o EconoMat Nonstudded, No Bevel Mat"/>
    <n v="154.94999999999999"/>
    <n v="3"/>
    <n v="0"/>
    <n v="30.99"/>
  </r>
  <r>
    <x v="275"/>
    <s v="2020"/>
    <n v="8320"/>
    <x v="1322"/>
    <s v="Standard Class"/>
    <s v="EM-14065"/>
    <x v="0"/>
    <s v="United States"/>
    <x v="25"/>
    <x v="17"/>
    <n v="10009"/>
    <x v="0"/>
    <s v="OFF-ST-10004634"/>
    <x v="1"/>
    <x v="2"/>
    <s v="Personal Folder Holder, Ebony"/>
    <n v="11.21"/>
    <n v="1"/>
    <n v="0"/>
    <n v="3.363"/>
  </r>
  <r>
    <x v="275"/>
    <s v="2020"/>
    <n v="8554"/>
    <x v="1323"/>
    <s v="Standard Class"/>
    <s v="CB-12025"/>
    <x v="0"/>
    <s v="United States"/>
    <x v="54"/>
    <x v="5"/>
    <n v="35601"/>
    <x v="3"/>
    <s v="TEC-AC-10000927"/>
    <x v="2"/>
    <x v="8"/>
    <s v="Anker Ultrathin Bluetooth Wireless Keyboard Aluminum Cover with Stand "/>
    <n v="239.92"/>
    <n v="8"/>
    <n v="0"/>
    <n v="23.992000000000001"/>
  </r>
  <r>
    <x v="275"/>
    <s v="2020"/>
    <n v="8612"/>
    <x v="1324"/>
    <s v="Second Class"/>
    <s v="SE-20110"/>
    <x v="0"/>
    <s v="United States"/>
    <x v="306"/>
    <x v="1"/>
    <n v="93030"/>
    <x v="1"/>
    <s v="TEC-AC-10000682"/>
    <x v="2"/>
    <x v="8"/>
    <s v="Kensington K72356US Mouse-in-a-Box USB Desktop Mouse"/>
    <n v="82.95"/>
    <n v="5"/>
    <n v="0"/>
    <n v="29.032499999999999"/>
  </r>
  <r>
    <x v="275"/>
    <s v="2020"/>
    <n v="9672"/>
    <x v="1325"/>
    <s v="Standard Class"/>
    <s v="KL-16645"/>
    <x v="0"/>
    <s v="United States"/>
    <x v="125"/>
    <x v="1"/>
    <n v="94568"/>
    <x v="1"/>
    <s v="TEC-PH-10003442"/>
    <x v="2"/>
    <x v="14"/>
    <s v="Samsung Replacement EH64AVFWE Premium Headset"/>
    <n v="22"/>
    <n v="5"/>
    <n v="0.2"/>
    <n v="1.375"/>
  </r>
  <r>
    <x v="276"/>
    <s v="2020"/>
    <n v="615"/>
    <x v="1326"/>
    <s v="Second Class"/>
    <s v="CK-12595"/>
    <x v="0"/>
    <s v="United States"/>
    <x v="307"/>
    <x v="0"/>
    <n v="43123"/>
    <x v="0"/>
    <s v="TEC-PH-10000011"/>
    <x v="2"/>
    <x v="14"/>
    <s v="PureGear Roll-On Screen Protector"/>
    <n v="119.94"/>
    <n v="10"/>
    <n v="0.4"/>
    <n v="15.992000000000001"/>
  </r>
  <r>
    <x v="276"/>
    <s v="2020"/>
    <n v="616"/>
    <x v="1326"/>
    <s v="Second Class"/>
    <s v="CK-12595"/>
    <x v="0"/>
    <s v="United States"/>
    <x v="307"/>
    <x v="0"/>
    <n v="43123"/>
    <x v="0"/>
    <s v="OFF-BI-10002949"/>
    <x v="1"/>
    <x v="1"/>
    <s v="Prestige Round Ring Binders"/>
    <n v="3.6480000000000001"/>
    <n v="2"/>
    <n v="0.7"/>
    <n v="-2.7968000000000002"/>
  </r>
  <r>
    <x v="276"/>
    <s v="2020"/>
    <n v="961"/>
    <x v="1327"/>
    <s v="Standard Class"/>
    <s v="LW-16990"/>
    <x v="2"/>
    <s v="United States"/>
    <x v="7"/>
    <x v="1"/>
    <n v="94110"/>
    <x v="1"/>
    <s v="FUR-CH-10002965"/>
    <x v="0"/>
    <x v="3"/>
    <s v="Global Leather Highback Executive Chair with Pneumatic Height Adjustment, Black"/>
    <n v="321.56799999999998"/>
    <n v="2"/>
    <n v="0.2"/>
    <n v="28.1372"/>
  </r>
  <r>
    <x v="276"/>
    <s v="2020"/>
    <n v="1073"/>
    <x v="1328"/>
    <s v="Standard Class"/>
    <s v="FO-14305"/>
    <x v="0"/>
    <s v="United States"/>
    <x v="25"/>
    <x v="17"/>
    <n v="10035"/>
    <x v="0"/>
    <s v="OFF-BI-10003669"/>
    <x v="1"/>
    <x v="1"/>
    <s v="3M Organizer Strips"/>
    <n v="8.64"/>
    <n v="2"/>
    <n v="0.2"/>
    <n v="3.024"/>
  </r>
  <r>
    <x v="276"/>
    <s v="2020"/>
    <n v="5190"/>
    <x v="1329"/>
    <s v="Standard Class"/>
    <s v="XP-21865"/>
    <x v="0"/>
    <s v="United States"/>
    <x v="107"/>
    <x v="3"/>
    <n v="77506"/>
    <x v="2"/>
    <s v="TEC-AC-10004855"/>
    <x v="2"/>
    <x v="8"/>
    <s v="V7 USB Numeric Keypad"/>
    <n v="167.952"/>
    <n v="6"/>
    <n v="0.2"/>
    <n v="-27.292200000000001"/>
  </r>
  <r>
    <x v="276"/>
    <s v="2020"/>
    <n v="5191"/>
    <x v="1329"/>
    <s v="Standard Class"/>
    <s v="XP-21865"/>
    <x v="0"/>
    <s v="United States"/>
    <x v="107"/>
    <x v="3"/>
    <n v="77506"/>
    <x v="2"/>
    <s v="OFF-AR-10003582"/>
    <x v="1"/>
    <x v="4"/>
    <s v="Boston Electric Pencil Sharpener, Model 1818, Charcoal Black"/>
    <n v="45.04"/>
    <n v="2"/>
    <n v="0.2"/>
    <n v="4.5039999999999996"/>
  </r>
  <r>
    <x v="276"/>
    <s v="2020"/>
    <n v="8686"/>
    <x v="1330"/>
    <s v="Second Class"/>
    <s v="PW-19030"/>
    <x v="2"/>
    <s v="United States"/>
    <x v="197"/>
    <x v="17"/>
    <n v="13601"/>
    <x v="0"/>
    <s v="OFF-ST-10003996"/>
    <x v="1"/>
    <x v="2"/>
    <s v="Letter/Legal File Tote with Clear Snap-On Lid, Black Granite"/>
    <n v="96.36"/>
    <n v="6"/>
    <n v="0"/>
    <n v="25.053599999999999"/>
  </r>
  <r>
    <x v="276"/>
    <s v="2020"/>
    <n v="8875"/>
    <x v="1331"/>
    <s v="Second Class"/>
    <s v="TC-21295"/>
    <x v="0"/>
    <s v="United States"/>
    <x v="34"/>
    <x v="3"/>
    <n v="77095"/>
    <x v="2"/>
    <s v="OFF-BI-10003684"/>
    <x v="1"/>
    <x v="1"/>
    <s v="Wilson Jones Legal Size Ring Binders"/>
    <n v="21.99"/>
    <n v="5"/>
    <n v="0.8"/>
    <n v="-32.984999999999999"/>
  </r>
  <r>
    <x v="276"/>
    <s v="2020"/>
    <n v="9218"/>
    <x v="1332"/>
    <s v="First Class"/>
    <s v="AW-10930"/>
    <x v="1"/>
    <s v="United States"/>
    <x v="52"/>
    <x v="27"/>
    <n v="55407"/>
    <x v="2"/>
    <s v="OFF-EN-10004459"/>
    <x v="1"/>
    <x v="12"/>
    <s v="Security-Tint Envelopes"/>
    <n v="15.28"/>
    <n v="2"/>
    <n v="0"/>
    <n v="7.4871999999999996"/>
  </r>
  <r>
    <x v="276"/>
    <s v="2020"/>
    <n v="9732"/>
    <x v="1333"/>
    <s v="Standard Class"/>
    <s v="JE-15715"/>
    <x v="0"/>
    <s v="United States"/>
    <x v="1"/>
    <x v="1"/>
    <n v="90049"/>
    <x v="1"/>
    <s v="OFF-AR-10003504"/>
    <x v="1"/>
    <x v="4"/>
    <s v="Newell 347"/>
    <n v="34.24"/>
    <n v="8"/>
    <n v="0"/>
    <n v="9.9296000000000006"/>
  </r>
  <r>
    <x v="277"/>
    <s v="2020"/>
    <n v="4075"/>
    <x v="1334"/>
    <s v="Standard Class"/>
    <s v="DK-12895"/>
    <x v="0"/>
    <s v="United States"/>
    <x v="265"/>
    <x v="7"/>
    <n v="33023"/>
    <x v="3"/>
    <s v="FUR-FU-10003553"/>
    <x v="0"/>
    <x v="0"/>
    <s v="Howard Miller 13-1/2&quot; Diameter Rosebrook Wall Clock"/>
    <n v="220.06399999999999"/>
    <n v="4"/>
    <n v="0.2"/>
    <n v="55.015999999999998"/>
  </r>
  <r>
    <x v="277"/>
    <s v="2020"/>
    <n v="4076"/>
    <x v="1334"/>
    <s v="Standard Class"/>
    <s v="DK-12895"/>
    <x v="0"/>
    <s v="United States"/>
    <x v="265"/>
    <x v="7"/>
    <n v="33023"/>
    <x v="3"/>
    <s v="FUR-FU-10001488"/>
    <x v="0"/>
    <x v="0"/>
    <s v="Tenex 46&quot; x 60&quot; Computer Anti-Static Chairmat, Rectangular Shaped"/>
    <n v="339.13600000000002"/>
    <n v="4"/>
    <n v="0.2"/>
    <n v="0"/>
  </r>
  <r>
    <x v="278"/>
    <s v="2020"/>
    <n v="2139"/>
    <x v="1335"/>
    <s v="Same Day"/>
    <s v="CB-12415"/>
    <x v="0"/>
    <s v="United States"/>
    <x v="25"/>
    <x v="17"/>
    <n v="10009"/>
    <x v="0"/>
    <s v="OFF-PA-10004092"/>
    <x v="1"/>
    <x v="9"/>
    <s v="Tops Green Bar Computer Printout Paper"/>
    <n v="146.82"/>
    <n v="3"/>
    <n v="0"/>
    <n v="73.41"/>
  </r>
  <r>
    <x v="278"/>
    <s v="2020"/>
    <n v="2874"/>
    <x v="1336"/>
    <s v="Standard Class"/>
    <s v="SW-20275"/>
    <x v="0"/>
    <s v="United States"/>
    <x v="42"/>
    <x v="1"/>
    <n v="92105"/>
    <x v="1"/>
    <s v="OFF-ST-10001963"/>
    <x v="1"/>
    <x v="2"/>
    <s v="Tennsco Regal Shelving Units"/>
    <n v="811.28"/>
    <n v="8"/>
    <n v="0"/>
    <n v="24.3384"/>
  </r>
  <r>
    <x v="278"/>
    <s v="2020"/>
    <n v="3299"/>
    <x v="1337"/>
    <s v="Same Day"/>
    <s v="MW-18235"/>
    <x v="2"/>
    <s v="United States"/>
    <x v="7"/>
    <x v="1"/>
    <n v="94122"/>
    <x v="1"/>
    <s v="TEC-MA-10000488"/>
    <x v="2"/>
    <x v="6"/>
    <s v="Bady BDG101FRU Card Printer"/>
    <n v="1919.9760000000001"/>
    <n v="3"/>
    <n v="0.2"/>
    <n v="215.9973"/>
  </r>
  <r>
    <x v="278"/>
    <s v="2020"/>
    <n v="4172"/>
    <x v="1338"/>
    <s v="Standard Class"/>
    <s v="JK-15370"/>
    <x v="0"/>
    <s v="United States"/>
    <x v="86"/>
    <x v="1"/>
    <n v="93727"/>
    <x v="1"/>
    <s v="OFF-ST-10002486"/>
    <x v="1"/>
    <x v="2"/>
    <s v="Eldon Shelf Savers Cubes and Bins"/>
    <n v="48.86"/>
    <n v="7"/>
    <n v="0"/>
    <n v="0.97719999999999996"/>
  </r>
  <r>
    <x v="278"/>
    <s v="2020"/>
    <n v="4776"/>
    <x v="1339"/>
    <s v="Standard Class"/>
    <s v="EK-13795"/>
    <x v="1"/>
    <s v="United States"/>
    <x v="308"/>
    <x v="1"/>
    <n v="92025"/>
    <x v="1"/>
    <s v="OFF-AR-10000255"/>
    <x v="1"/>
    <x v="4"/>
    <s v="Newell 328"/>
    <n v="23.36"/>
    <n v="4"/>
    <n v="0"/>
    <n v="6.0735999999999999"/>
  </r>
  <r>
    <x v="278"/>
    <s v="2020"/>
    <n v="5269"/>
    <x v="1340"/>
    <s v="Standard Class"/>
    <s v="MH-18115"/>
    <x v="1"/>
    <s v="United States"/>
    <x v="214"/>
    <x v="17"/>
    <n v="10701"/>
    <x v="0"/>
    <s v="TEC-MA-10003173"/>
    <x v="2"/>
    <x v="6"/>
    <s v="Hewlett-Packard 300S Scientific Calculator"/>
    <n v="52.44"/>
    <n v="4"/>
    <n v="0"/>
    <n v="24.122399999999999"/>
  </r>
  <r>
    <x v="278"/>
    <s v="2020"/>
    <n v="6541"/>
    <x v="1341"/>
    <s v="First Class"/>
    <s v="CC-12220"/>
    <x v="0"/>
    <s v="United States"/>
    <x v="12"/>
    <x v="8"/>
    <n v="98103"/>
    <x v="1"/>
    <s v="OFF-PA-10001363"/>
    <x v="1"/>
    <x v="9"/>
    <s v="Xerox 1933"/>
    <n v="73.680000000000007"/>
    <n v="6"/>
    <n v="0"/>
    <n v="34.629600000000003"/>
  </r>
  <r>
    <x v="278"/>
    <s v="2020"/>
    <n v="6542"/>
    <x v="1341"/>
    <s v="First Class"/>
    <s v="CC-12220"/>
    <x v="0"/>
    <s v="United States"/>
    <x v="12"/>
    <x v="8"/>
    <n v="98103"/>
    <x v="1"/>
    <s v="FUR-FU-10003394"/>
    <x v="0"/>
    <x v="0"/>
    <s v="Tenex &quot;The Solids&quot; Textured Chair Mats"/>
    <n v="139.91999999999999"/>
    <n v="2"/>
    <n v="0"/>
    <n v="23.7864"/>
  </r>
  <r>
    <x v="278"/>
    <s v="2020"/>
    <n v="6543"/>
    <x v="1341"/>
    <s v="First Class"/>
    <s v="CC-12220"/>
    <x v="0"/>
    <s v="United States"/>
    <x v="12"/>
    <x v="8"/>
    <n v="98103"/>
    <x v="1"/>
    <s v="TEC-PH-10003171"/>
    <x v="2"/>
    <x v="14"/>
    <s v="Plantronics Encore H101 Dual Earpieces Headset"/>
    <n v="107.88"/>
    <n v="3"/>
    <n v="0.2"/>
    <n v="10.788"/>
  </r>
  <r>
    <x v="278"/>
    <s v="2020"/>
    <n v="6544"/>
    <x v="1341"/>
    <s v="First Class"/>
    <s v="CC-12220"/>
    <x v="0"/>
    <s v="United States"/>
    <x v="12"/>
    <x v="8"/>
    <n v="98103"/>
    <x v="1"/>
    <s v="OFF-ST-10003123"/>
    <x v="1"/>
    <x v="2"/>
    <s v="Fellowes Bases and Tops For Staxonsteel/High-Stak Systems"/>
    <n v="33.29"/>
    <n v="1"/>
    <n v="0"/>
    <n v="7.9896000000000003"/>
  </r>
  <r>
    <x v="278"/>
    <s v="2020"/>
    <n v="7492"/>
    <x v="1342"/>
    <s v="Same Day"/>
    <s v="CM-12190"/>
    <x v="0"/>
    <s v="United States"/>
    <x v="309"/>
    <x v="17"/>
    <n v="13501"/>
    <x v="0"/>
    <s v="TEC-PH-10002583"/>
    <x v="2"/>
    <x v="14"/>
    <s v="iOttie HLCRIO102 Car Mount"/>
    <n v="119.94"/>
    <n v="6"/>
    <n v="0"/>
    <n v="5.9969999999999999"/>
  </r>
  <r>
    <x v="278"/>
    <s v="2020"/>
    <n v="7589"/>
    <x v="1343"/>
    <s v="Standard Class"/>
    <s v="MB-18085"/>
    <x v="0"/>
    <s v="United States"/>
    <x v="225"/>
    <x v="1"/>
    <n v="95661"/>
    <x v="1"/>
    <s v="FUR-FU-10001196"/>
    <x v="0"/>
    <x v="0"/>
    <s v="DAX Cubicle Frames - 8x10"/>
    <n v="17.309999999999999"/>
    <n v="3"/>
    <n v="0"/>
    <n v="5.1929999999999996"/>
  </r>
  <r>
    <x v="278"/>
    <s v="2020"/>
    <n v="8716"/>
    <x v="1344"/>
    <s v="Second Class"/>
    <s v="BM-11650"/>
    <x v="2"/>
    <s v="United States"/>
    <x v="310"/>
    <x v="0"/>
    <n v="44035"/>
    <x v="0"/>
    <s v="OFF-BI-10002949"/>
    <x v="1"/>
    <x v="1"/>
    <s v="Prestige Round Ring Binders"/>
    <n v="1.8240000000000001"/>
    <n v="1"/>
    <n v="0.7"/>
    <n v="-1.3984000000000001"/>
  </r>
  <r>
    <x v="278"/>
    <s v="2020"/>
    <n v="9618"/>
    <x v="1345"/>
    <s v="Standard Class"/>
    <s v="BS-11380"/>
    <x v="2"/>
    <s v="United States"/>
    <x v="311"/>
    <x v="0"/>
    <n v="43402"/>
    <x v="0"/>
    <s v="TEC-CO-10002095"/>
    <x v="2"/>
    <x v="16"/>
    <s v="Hewlett Packard 610 Color Digital Copier / Printer"/>
    <n v="899.98199999999997"/>
    <n v="3"/>
    <n v="0.4"/>
    <n v="74.998500000000007"/>
  </r>
  <r>
    <x v="278"/>
    <s v="2020"/>
    <n v="9619"/>
    <x v="1345"/>
    <s v="Standard Class"/>
    <s v="BS-11380"/>
    <x v="2"/>
    <s v="United States"/>
    <x v="311"/>
    <x v="0"/>
    <n v="43402"/>
    <x v="0"/>
    <s v="OFF-AR-10004022"/>
    <x v="1"/>
    <x v="4"/>
    <s v="Panasonic KP-380BK Classic Electric Pencil Sharpener"/>
    <n v="86.352000000000004"/>
    <n v="3"/>
    <n v="0.2"/>
    <n v="5.3970000000000002"/>
  </r>
  <r>
    <x v="278"/>
    <s v="2020"/>
    <n v="9620"/>
    <x v="1345"/>
    <s v="Standard Class"/>
    <s v="BS-11380"/>
    <x v="2"/>
    <s v="United States"/>
    <x v="311"/>
    <x v="0"/>
    <n v="43402"/>
    <x v="0"/>
    <s v="TEC-AC-10002335"/>
    <x v="2"/>
    <x v="8"/>
    <s v="Logitech Media Keyboard K200"/>
    <n v="139.96"/>
    <n v="5"/>
    <n v="0.2"/>
    <n v="-1.7495000000000001"/>
  </r>
  <r>
    <x v="278"/>
    <s v="2020"/>
    <n v="9666"/>
    <x v="1346"/>
    <s v="Standard Class"/>
    <s v="LC-16885"/>
    <x v="0"/>
    <s v="United States"/>
    <x v="1"/>
    <x v="1"/>
    <n v="90049"/>
    <x v="1"/>
    <s v="FUR-FU-10003268"/>
    <x v="0"/>
    <x v="0"/>
    <s v="Eldon Radial Chair Mat for Low to Medium Pile Carpets"/>
    <n v="119.94"/>
    <n v="3"/>
    <n v="0"/>
    <n v="23.988"/>
  </r>
  <r>
    <x v="278"/>
    <s v="2020"/>
    <n v="9667"/>
    <x v="1346"/>
    <s v="Standard Class"/>
    <s v="LC-16885"/>
    <x v="0"/>
    <s v="United States"/>
    <x v="1"/>
    <x v="1"/>
    <n v="90049"/>
    <x v="1"/>
    <s v="FUR-FU-10001847"/>
    <x v="0"/>
    <x v="0"/>
    <s v="Eldon Image Series Black Desk Accessories"/>
    <n v="12.42"/>
    <n v="3"/>
    <n v="0"/>
    <n v="4.4711999999999996"/>
  </r>
  <r>
    <x v="279"/>
    <s v="2020"/>
    <n v="2287"/>
    <x v="1347"/>
    <s v="Standard Class"/>
    <s v="CS-12355"/>
    <x v="0"/>
    <s v="United States"/>
    <x v="176"/>
    <x v="25"/>
    <n v="24153"/>
    <x v="3"/>
    <s v="OFF-AP-10004036"/>
    <x v="1"/>
    <x v="5"/>
    <s v="Bionaire 99.97% HEPA Air Cleaner"/>
    <n v="35.04"/>
    <n v="2"/>
    <n v="0"/>
    <n v="12.263999999999999"/>
  </r>
  <r>
    <x v="279"/>
    <s v="2020"/>
    <n v="2846"/>
    <x v="1348"/>
    <s v="First Class"/>
    <s v="XP-21865"/>
    <x v="0"/>
    <s v="United States"/>
    <x v="138"/>
    <x v="15"/>
    <n v="2149"/>
    <x v="0"/>
    <s v="OFF-AR-10001958"/>
    <x v="1"/>
    <x v="4"/>
    <s v="Stanley Bostitch Contemporary Electric Pencil Sharpeners"/>
    <n v="50.94"/>
    <n v="3"/>
    <n v="0"/>
    <n v="14.263199999999999"/>
  </r>
  <r>
    <x v="279"/>
    <s v="2020"/>
    <n v="3024"/>
    <x v="1349"/>
    <s v="Standard Class"/>
    <s v="JB-16000"/>
    <x v="0"/>
    <s v="United States"/>
    <x v="266"/>
    <x v="3"/>
    <n v="78521"/>
    <x v="2"/>
    <s v="FUR-BO-10002202"/>
    <x v="0"/>
    <x v="13"/>
    <s v="Atlantic Metals Mobile 2-Shelf Bookcases, Custom Colors"/>
    <n v="327.7328"/>
    <n v="2"/>
    <n v="0.32"/>
    <n v="-14.4588"/>
  </r>
  <r>
    <x v="279"/>
    <s v="2020"/>
    <n v="4191"/>
    <x v="1350"/>
    <s v="Standard Class"/>
    <s v="HL-15040"/>
    <x v="0"/>
    <s v="United States"/>
    <x v="66"/>
    <x v="31"/>
    <n v="19711"/>
    <x v="0"/>
    <s v="TEC-CO-10004722"/>
    <x v="2"/>
    <x v="16"/>
    <s v="Canon imageCLASS 2200 Advanced Copier"/>
    <n v="10499.97"/>
    <n v="3"/>
    <n v="0"/>
    <n v="5039.9856"/>
  </r>
  <r>
    <x v="279"/>
    <s v="2020"/>
    <n v="5038"/>
    <x v="1351"/>
    <s v="Second Class"/>
    <s v="EG-13900"/>
    <x v="0"/>
    <s v="United States"/>
    <x v="249"/>
    <x v="19"/>
    <n v="60540"/>
    <x v="2"/>
    <s v="TEC-AC-10003610"/>
    <x v="2"/>
    <x v="8"/>
    <s v="Logitech Illuminated - Keyboard"/>
    <n v="239.96"/>
    <n v="5"/>
    <n v="0.2"/>
    <n v="83.986000000000004"/>
  </r>
  <r>
    <x v="279"/>
    <s v="2020"/>
    <n v="6505"/>
    <x v="1352"/>
    <s v="Second Class"/>
    <s v="VW-21775"/>
    <x v="2"/>
    <s v="United States"/>
    <x v="25"/>
    <x v="17"/>
    <n v="10011"/>
    <x v="0"/>
    <s v="OFF-ST-10000142"/>
    <x v="1"/>
    <x v="2"/>
    <s v="Deluxe Rollaway Locking File with Drawer"/>
    <n v="1247.6400000000001"/>
    <n v="3"/>
    <n v="0"/>
    <n v="349.33920000000001"/>
  </r>
  <r>
    <x v="279"/>
    <s v="2020"/>
    <n v="7120"/>
    <x v="1353"/>
    <s v="Standard Class"/>
    <s v="GG-14650"/>
    <x v="2"/>
    <s v="United States"/>
    <x v="12"/>
    <x v="8"/>
    <n v="98103"/>
    <x v="1"/>
    <s v="OFF-BI-10002103"/>
    <x v="1"/>
    <x v="1"/>
    <s v="Cardinal Slant-D Ring Binder, Heavy Gauge Vinyl"/>
    <n v="13.904"/>
    <n v="2"/>
    <n v="0.2"/>
    <n v="4.5187999999999997"/>
  </r>
  <r>
    <x v="279"/>
    <s v="2020"/>
    <n v="7318"/>
    <x v="1354"/>
    <s v="Standard Class"/>
    <s v="KH-16330"/>
    <x v="2"/>
    <s v="United States"/>
    <x v="312"/>
    <x v="39"/>
    <n v="97123"/>
    <x v="1"/>
    <s v="OFF-PA-10003205"/>
    <x v="1"/>
    <x v="9"/>
    <s v="Wirebound Message Forms, Four 2 3/4 x 5 Forms per Page, Pink Paper"/>
    <n v="19.608000000000001"/>
    <n v="3"/>
    <n v="0.2"/>
    <n v="6.6177000000000001"/>
  </r>
  <r>
    <x v="279"/>
    <s v="2020"/>
    <n v="7319"/>
    <x v="1354"/>
    <s v="Standard Class"/>
    <s v="KH-16330"/>
    <x v="2"/>
    <s v="United States"/>
    <x v="312"/>
    <x v="39"/>
    <n v="97123"/>
    <x v="1"/>
    <s v="OFF-BI-10002813"/>
    <x v="1"/>
    <x v="1"/>
    <s v="Avery Reinforcements for Hole-Punch Pages"/>
    <n v="4.1580000000000004"/>
    <n v="7"/>
    <n v="0.7"/>
    <n v="-3.4649999999999999"/>
  </r>
  <r>
    <x v="279"/>
    <s v="2020"/>
    <n v="7756"/>
    <x v="1355"/>
    <s v="Standard Class"/>
    <s v="CK-12595"/>
    <x v="0"/>
    <s v="United States"/>
    <x v="28"/>
    <x v="4"/>
    <n v="28205"/>
    <x v="3"/>
    <s v="OFF-PA-10002558"/>
    <x v="1"/>
    <x v="9"/>
    <s v="Xerox 1938"/>
    <n v="268.24"/>
    <n v="7"/>
    <n v="0.2"/>
    <n v="93.884"/>
  </r>
  <r>
    <x v="279"/>
    <s v="2020"/>
    <n v="7757"/>
    <x v="1355"/>
    <s v="Standard Class"/>
    <s v="CK-12595"/>
    <x v="0"/>
    <s v="United States"/>
    <x v="28"/>
    <x v="4"/>
    <n v="28205"/>
    <x v="3"/>
    <s v="TEC-AC-10003174"/>
    <x v="2"/>
    <x v="8"/>
    <s v="Plantronics S12 Corded Telephone Headset System"/>
    <n v="431.16"/>
    <n v="5"/>
    <n v="0.2"/>
    <n v="107.79"/>
  </r>
  <r>
    <x v="279"/>
    <s v="2020"/>
    <n v="8191"/>
    <x v="1356"/>
    <s v="Standard Class"/>
    <s v="CC-12370"/>
    <x v="0"/>
    <s v="United States"/>
    <x v="25"/>
    <x v="17"/>
    <n v="10011"/>
    <x v="0"/>
    <s v="OFF-PA-10004735"/>
    <x v="1"/>
    <x v="9"/>
    <s v="Xerox 1905"/>
    <n v="38.880000000000003"/>
    <n v="6"/>
    <n v="0"/>
    <n v="18.662400000000002"/>
  </r>
  <r>
    <x v="279"/>
    <s v="2020"/>
    <n v="8192"/>
    <x v="1356"/>
    <s v="Standard Class"/>
    <s v="CC-12370"/>
    <x v="0"/>
    <s v="United States"/>
    <x v="25"/>
    <x v="17"/>
    <n v="10011"/>
    <x v="0"/>
    <s v="FUR-FU-10004091"/>
    <x v="0"/>
    <x v="0"/>
    <s v="Howard Miller 13&quot; Diameter Goldtone Round Wall Clock"/>
    <n v="187.76"/>
    <n v="4"/>
    <n v="0"/>
    <n v="76.9816"/>
  </r>
  <r>
    <x v="279"/>
    <s v="2020"/>
    <n v="9294"/>
    <x v="1357"/>
    <s v="Second Class"/>
    <s v="TB-21625"/>
    <x v="0"/>
    <s v="United States"/>
    <x v="313"/>
    <x v="26"/>
    <n v="21740"/>
    <x v="0"/>
    <s v="OFF-BI-10000050"/>
    <x v="1"/>
    <x v="1"/>
    <s v="Angle-D Binders with Locking Rings, Label Holders"/>
    <n v="43.8"/>
    <n v="6"/>
    <n v="0"/>
    <n v="20.585999999999999"/>
  </r>
  <r>
    <x v="279"/>
    <s v="2020"/>
    <n v="9988"/>
    <x v="1358"/>
    <s v="Standard Class"/>
    <s v="RA-19885"/>
    <x v="2"/>
    <s v="United States"/>
    <x v="314"/>
    <x v="22"/>
    <n v="30605"/>
    <x v="3"/>
    <s v="TEC-AC-10001539"/>
    <x v="2"/>
    <x v="8"/>
    <s v="Logitech G430 Surround Sound Gaming Headset with Dolby 7.1 Technology"/>
    <n v="79.989999999999995"/>
    <n v="1"/>
    <n v="0"/>
    <n v="28.796399999999998"/>
  </r>
  <r>
    <x v="279"/>
    <s v="2020"/>
    <n v="9989"/>
    <x v="1358"/>
    <s v="Standard Class"/>
    <s v="RA-19885"/>
    <x v="2"/>
    <s v="United States"/>
    <x v="314"/>
    <x v="22"/>
    <n v="30605"/>
    <x v="3"/>
    <s v="TEC-PH-10004006"/>
    <x v="2"/>
    <x v="14"/>
    <s v="Panasonic KX - TS880B Telephone"/>
    <n v="206.1"/>
    <n v="5"/>
    <n v="0"/>
    <n v="55.646999999999998"/>
  </r>
  <r>
    <x v="280"/>
    <s v="2020"/>
    <n v="1653"/>
    <x v="1359"/>
    <s v="First Class"/>
    <s v="CD-12280"/>
    <x v="0"/>
    <s v="United States"/>
    <x v="12"/>
    <x v="8"/>
    <n v="98105"/>
    <x v="1"/>
    <s v="OFF-ST-10003442"/>
    <x v="1"/>
    <x v="2"/>
    <s v="Eldon Portable Mobile Manager"/>
    <n v="169.68"/>
    <n v="6"/>
    <n v="0"/>
    <n v="45.813600000000001"/>
  </r>
  <r>
    <x v="280"/>
    <s v="2020"/>
    <n v="1654"/>
    <x v="1359"/>
    <s v="First Class"/>
    <s v="CD-12280"/>
    <x v="0"/>
    <s v="United States"/>
    <x v="12"/>
    <x v="8"/>
    <n v="98105"/>
    <x v="1"/>
    <s v="TEC-AC-10003832"/>
    <x v="2"/>
    <x v="8"/>
    <s v="Imation 16GB Mini TravelDrive USB 2.0 Flash Drive"/>
    <n v="132.52000000000001"/>
    <n v="4"/>
    <n v="0"/>
    <n v="54.333199999999998"/>
  </r>
  <r>
    <x v="280"/>
    <s v="2020"/>
    <n v="1655"/>
    <x v="1359"/>
    <s v="First Class"/>
    <s v="CD-12280"/>
    <x v="0"/>
    <s v="United States"/>
    <x v="12"/>
    <x v="8"/>
    <n v="98105"/>
    <x v="1"/>
    <s v="OFF-FA-10000611"/>
    <x v="1"/>
    <x v="11"/>
    <s v="Binder Clips by OIC"/>
    <n v="2.96"/>
    <n v="2"/>
    <n v="0"/>
    <n v="1.4208000000000001"/>
  </r>
  <r>
    <x v="280"/>
    <s v="2020"/>
    <n v="1656"/>
    <x v="1359"/>
    <s v="First Class"/>
    <s v="CD-12280"/>
    <x v="0"/>
    <s v="United States"/>
    <x v="12"/>
    <x v="8"/>
    <n v="98105"/>
    <x v="1"/>
    <s v="OFF-BI-10001116"/>
    <x v="1"/>
    <x v="1"/>
    <s v="Wilson Jones 1&quot; Hanging DublLock Ring Binders"/>
    <n v="8.4480000000000004"/>
    <n v="2"/>
    <n v="0.2"/>
    <n v="2.9567999999999999"/>
  </r>
  <r>
    <x v="280"/>
    <s v="2020"/>
    <n v="1657"/>
    <x v="1359"/>
    <s v="First Class"/>
    <s v="CD-12280"/>
    <x v="0"/>
    <s v="United States"/>
    <x v="12"/>
    <x v="8"/>
    <n v="98105"/>
    <x v="1"/>
    <s v="OFF-ST-10000563"/>
    <x v="1"/>
    <x v="2"/>
    <s v="Fellowes Bankers Box Stor/Drawer Steel Plus"/>
    <n v="95.94"/>
    <n v="3"/>
    <n v="0"/>
    <n v="9.5939999999999994"/>
  </r>
  <r>
    <x v="280"/>
    <s v="2020"/>
    <n v="2044"/>
    <x v="1360"/>
    <s v="Standard Class"/>
    <s v="JW-15220"/>
    <x v="2"/>
    <s v="United States"/>
    <x v="82"/>
    <x v="0"/>
    <n v="44107"/>
    <x v="0"/>
    <s v="OFF-AR-10001860"/>
    <x v="1"/>
    <x v="4"/>
    <s v="BIC Liqua Brite Liner"/>
    <n v="38.863999999999997"/>
    <n v="7"/>
    <n v="0.2"/>
    <n v="7.7728000000000002"/>
  </r>
  <r>
    <x v="280"/>
    <s v="2020"/>
    <n v="2930"/>
    <x v="1361"/>
    <s v="Standard Class"/>
    <s v="ME-17320"/>
    <x v="1"/>
    <s v="United States"/>
    <x v="315"/>
    <x v="6"/>
    <n v="48601"/>
    <x v="2"/>
    <s v="FUR-FU-10002597"/>
    <x v="0"/>
    <x v="0"/>
    <s v="C-Line Magnetic Cubicle Keepers, Clear Polypropylene"/>
    <n v="19.760000000000002"/>
    <n v="4"/>
    <n v="0"/>
    <n v="8.2992000000000008"/>
  </r>
  <r>
    <x v="280"/>
    <s v="2020"/>
    <n v="3946"/>
    <x v="1362"/>
    <s v="Standard Class"/>
    <s v="AF-10870"/>
    <x v="0"/>
    <s v="United States"/>
    <x v="316"/>
    <x v="7"/>
    <n v="33030"/>
    <x v="3"/>
    <s v="OFF-PA-10001977"/>
    <x v="1"/>
    <x v="9"/>
    <s v="Xerox 194"/>
    <n v="44.384"/>
    <n v="1"/>
    <n v="0.2"/>
    <n v="15.5344"/>
  </r>
  <r>
    <x v="280"/>
    <s v="2020"/>
    <n v="3947"/>
    <x v="1362"/>
    <s v="Standard Class"/>
    <s v="AF-10870"/>
    <x v="0"/>
    <s v="United States"/>
    <x v="316"/>
    <x v="7"/>
    <n v="33030"/>
    <x v="3"/>
    <s v="OFF-SU-10001225"/>
    <x v="1"/>
    <x v="10"/>
    <s v="Staple remover"/>
    <n v="2.944"/>
    <n v="1"/>
    <n v="0.2"/>
    <n v="-0.66239999999999999"/>
  </r>
  <r>
    <x v="280"/>
    <s v="2020"/>
    <n v="5750"/>
    <x v="1363"/>
    <s v="Standard Class"/>
    <s v="DK-13090"/>
    <x v="0"/>
    <s v="United States"/>
    <x v="11"/>
    <x v="17"/>
    <n v="11561"/>
    <x v="0"/>
    <s v="TEC-PH-10000923"/>
    <x v="2"/>
    <x v="14"/>
    <s v="Belkin SportFit Armband For iPhone 5s/5c, Fuchsia"/>
    <n v="74.95"/>
    <n v="5"/>
    <n v="0"/>
    <n v="36.725499999999997"/>
  </r>
  <r>
    <x v="280"/>
    <s v="2020"/>
    <n v="7962"/>
    <x v="1364"/>
    <s v="Second Class"/>
    <s v="JS-15685"/>
    <x v="2"/>
    <s v="United States"/>
    <x v="265"/>
    <x v="7"/>
    <n v="33023"/>
    <x v="3"/>
    <s v="OFF-ST-10002301"/>
    <x v="1"/>
    <x v="2"/>
    <s v="Tennsco Commercial Shelving"/>
    <n v="81.36"/>
    <n v="5"/>
    <n v="0.2"/>
    <n v="-19.323"/>
  </r>
  <r>
    <x v="280"/>
    <s v="2020"/>
    <n v="7963"/>
    <x v="1364"/>
    <s v="Second Class"/>
    <s v="JS-15685"/>
    <x v="2"/>
    <s v="United States"/>
    <x v="265"/>
    <x v="7"/>
    <n v="33023"/>
    <x v="3"/>
    <s v="OFF-BI-10001636"/>
    <x v="1"/>
    <x v="1"/>
    <s v="Ibico Plastic and Wire Spiral Binding Combs"/>
    <n v="20.231999999999999"/>
    <n v="8"/>
    <n v="0.7"/>
    <n v="-16.185600000000001"/>
  </r>
  <r>
    <x v="280"/>
    <s v="2020"/>
    <n v="7964"/>
    <x v="1364"/>
    <s v="Second Class"/>
    <s v="JS-15685"/>
    <x v="2"/>
    <s v="United States"/>
    <x v="265"/>
    <x v="7"/>
    <n v="33023"/>
    <x v="3"/>
    <s v="OFF-AP-10002684"/>
    <x v="1"/>
    <x v="5"/>
    <s v="Acco 7-Outlet Masterpiece Power Center, Wihtout Fax/Phone Line Protection"/>
    <n v="389.05599999999998"/>
    <n v="4"/>
    <n v="0.2"/>
    <n v="48.631999999999998"/>
  </r>
  <r>
    <x v="280"/>
    <s v="2020"/>
    <n v="7965"/>
    <x v="1364"/>
    <s v="Second Class"/>
    <s v="JS-15685"/>
    <x v="2"/>
    <s v="United States"/>
    <x v="265"/>
    <x v="7"/>
    <n v="33023"/>
    <x v="3"/>
    <s v="OFF-PA-10004609"/>
    <x v="1"/>
    <x v="9"/>
    <s v="Xerox 221"/>
    <n v="20.736000000000001"/>
    <n v="4"/>
    <n v="0.2"/>
    <n v="7.2576000000000001"/>
  </r>
  <r>
    <x v="280"/>
    <s v="2020"/>
    <n v="7966"/>
    <x v="1364"/>
    <s v="Second Class"/>
    <s v="JS-15685"/>
    <x v="2"/>
    <s v="United States"/>
    <x v="265"/>
    <x v="7"/>
    <n v="33023"/>
    <x v="3"/>
    <s v="OFF-PA-10003309"/>
    <x v="1"/>
    <x v="9"/>
    <s v="Xerox 211"/>
    <n v="41.472000000000001"/>
    <n v="8"/>
    <n v="0.2"/>
    <n v="14.5152"/>
  </r>
  <r>
    <x v="280"/>
    <s v="2020"/>
    <n v="8110"/>
    <x v="1365"/>
    <s v="Standard Class"/>
    <s v="RD-19930"/>
    <x v="0"/>
    <s v="United States"/>
    <x v="27"/>
    <x v="19"/>
    <n v="60623"/>
    <x v="2"/>
    <s v="OFF-EN-10002592"/>
    <x v="1"/>
    <x v="12"/>
    <s v="Peel &amp; Seel Recycled Catalog Envelopes, Brown"/>
    <n v="55.584000000000003"/>
    <n v="6"/>
    <n v="0.2"/>
    <n v="20.844000000000001"/>
  </r>
  <r>
    <x v="280"/>
    <s v="2020"/>
    <n v="8111"/>
    <x v="1365"/>
    <s v="Standard Class"/>
    <s v="RD-19930"/>
    <x v="0"/>
    <s v="United States"/>
    <x v="27"/>
    <x v="19"/>
    <n v="60623"/>
    <x v="2"/>
    <s v="FUR-CH-10000422"/>
    <x v="0"/>
    <x v="3"/>
    <s v="Global Highback Leather Tilter in Burgundy"/>
    <n v="127.386"/>
    <n v="2"/>
    <n v="0.3"/>
    <n v="-25.4772"/>
  </r>
  <r>
    <x v="280"/>
    <s v="2020"/>
    <n v="9006"/>
    <x v="1366"/>
    <s v="Same Day"/>
    <s v="NB-18655"/>
    <x v="2"/>
    <s v="United States"/>
    <x v="70"/>
    <x v="2"/>
    <n v="53209"/>
    <x v="2"/>
    <s v="OFF-ST-10001321"/>
    <x v="1"/>
    <x v="2"/>
    <s v="Decoflex Hanging Personal Folder File, Blue"/>
    <n v="92.52"/>
    <n v="6"/>
    <n v="0"/>
    <n v="24.980399999999999"/>
  </r>
  <r>
    <x v="280"/>
    <s v="2020"/>
    <n v="9007"/>
    <x v="1366"/>
    <s v="Same Day"/>
    <s v="NB-18655"/>
    <x v="2"/>
    <s v="United States"/>
    <x v="70"/>
    <x v="2"/>
    <n v="53209"/>
    <x v="2"/>
    <s v="OFF-ST-10000777"/>
    <x v="1"/>
    <x v="2"/>
    <s v="Companion Letter/Legal File, Black"/>
    <n v="37.76"/>
    <n v="1"/>
    <n v="0"/>
    <n v="10.572800000000001"/>
  </r>
  <r>
    <x v="280"/>
    <s v="2020"/>
    <n v="9008"/>
    <x v="1366"/>
    <s v="Same Day"/>
    <s v="NB-18655"/>
    <x v="2"/>
    <s v="United States"/>
    <x v="70"/>
    <x v="2"/>
    <n v="53209"/>
    <x v="2"/>
    <s v="OFF-LA-10003720"/>
    <x v="1"/>
    <x v="15"/>
    <s v="Avery 487"/>
    <n v="7.38"/>
    <n v="2"/>
    <n v="0"/>
    <n v="3.4685999999999999"/>
  </r>
  <r>
    <x v="280"/>
    <s v="2020"/>
    <n v="9009"/>
    <x v="1366"/>
    <s v="Same Day"/>
    <s v="NB-18655"/>
    <x v="2"/>
    <s v="United States"/>
    <x v="70"/>
    <x v="2"/>
    <n v="53209"/>
    <x v="2"/>
    <s v="FUR-FU-10000206"/>
    <x v="0"/>
    <x v="0"/>
    <s v="GE General Purpose, Extra Long Life, Showcase &amp; Floodlight Incandescent Bulbs"/>
    <n v="5.82"/>
    <n v="2"/>
    <n v="0"/>
    <n v="2.7353999999999998"/>
  </r>
  <r>
    <x v="281"/>
    <s v="2020"/>
    <n v="304"/>
    <x v="1367"/>
    <s v="Standard Class"/>
    <s v="JH-15910"/>
    <x v="0"/>
    <s v="United States"/>
    <x v="27"/>
    <x v="19"/>
    <n v="60623"/>
    <x v="2"/>
    <s v="FUR-TA-10002533"/>
    <x v="0"/>
    <x v="7"/>
    <s v="BPI Conference Tables"/>
    <n v="219.07499999999999"/>
    <n v="3"/>
    <n v="0.5"/>
    <n v="-131.44499999999999"/>
  </r>
  <r>
    <x v="281"/>
    <s v="2020"/>
    <n v="547"/>
    <x v="1368"/>
    <s v="First Class"/>
    <s v="AS-10135"/>
    <x v="1"/>
    <s v="United States"/>
    <x v="25"/>
    <x v="17"/>
    <n v="10035"/>
    <x v="0"/>
    <s v="OFF-BI-10000404"/>
    <x v="1"/>
    <x v="1"/>
    <s v="Avery Printable Repositionable Plastic Tabs"/>
    <n v="41.28"/>
    <n v="6"/>
    <n v="0.2"/>
    <n v="13.932"/>
  </r>
  <r>
    <x v="281"/>
    <s v="2020"/>
    <n v="548"/>
    <x v="1368"/>
    <s v="First Class"/>
    <s v="AS-10135"/>
    <x v="1"/>
    <s v="United States"/>
    <x v="25"/>
    <x v="17"/>
    <n v="10035"/>
    <x v="0"/>
    <s v="OFF-PA-10002986"/>
    <x v="1"/>
    <x v="9"/>
    <s v="Xerox 1898"/>
    <n v="13.36"/>
    <n v="2"/>
    <n v="0"/>
    <n v="6.4127999999999998"/>
  </r>
  <r>
    <x v="281"/>
    <s v="2020"/>
    <n v="1479"/>
    <x v="1369"/>
    <s v="First Class"/>
    <s v="KD-16345"/>
    <x v="0"/>
    <s v="United States"/>
    <x v="135"/>
    <x v="1"/>
    <n v="92683"/>
    <x v="1"/>
    <s v="TEC-PH-10000376"/>
    <x v="2"/>
    <x v="14"/>
    <s v="Square Credit Card Reader"/>
    <n v="31.968"/>
    <n v="4"/>
    <n v="0.2"/>
    <n v="2.3976000000000002"/>
  </r>
  <r>
    <x v="281"/>
    <s v="2020"/>
    <n v="1598"/>
    <x v="1370"/>
    <s v="Second Class"/>
    <s v="AB-10150"/>
    <x v="0"/>
    <s v="United States"/>
    <x v="62"/>
    <x v="3"/>
    <n v="75007"/>
    <x v="2"/>
    <s v="OFF-PA-10000308"/>
    <x v="1"/>
    <x v="9"/>
    <s v="Xerox 1901"/>
    <n v="16.896000000000001"/>
    <n v="4"/>
    <n v="0.2"/>
    <n v="5.28"/>
  </r>
  <r>
    <x v="281"/>
    <s v="2020"/>
    <n v="1599"/>
    <x v="1370"/>
    <s v="Second Class"/>
    <s v="AB-10150"/>
    <x v="0"/>
    <s v="United States"/>
    <x v="62"/>
    <x v="3"/>
    <n v="75007"/>
    <x v="2"/>
    <s v="OFF-SU-10001165"/>
    <x v="1"/>
    <x v="10"/>
    <s v="Acme Elite Stainless Steel Scissors"/>
    <n v="6.6719999999999997"/>
    <n v="1"/>
    <n v="0.2"/>
    <n v="0.50039999999999996"/>
  </r>
  <r>
    <x v="281"/>
    <s v="2020"/>
    <n v="1600"/>
    <x v="1370"/>
    <s v="Second Class"/>
    <s v="AB-10150"/>
    <x v="0"/>
    <s v="United States"/>
    <x v="62"/>
    <x v="3"/>
    <n v="75007"/>
    <x v="2"/>
    <s v="OFF-AR-10003373"/>
    <x v="1"/>
    <x v="4"/>
    <s v="Boston School Pro Electric Pencil Sharpener, 1670"/>
    <n v="99.135999999999996"/>
    <n v="4"/>
    <n v="0.2"/>
    <n v="8.6744000000000003"/>
  </r>
  <r>
    <x v="281"/>
    <s v="2020"/>
    <n v="1601"/>
    <x v="1370"/>
    <s v="Second Class"/>
    <s v="AB-10150"/>
    <x v="0"/>
    <s v="United States"/>
    <x v="62"/>
    <x v="3"/>
    <n v="75007"/>
    <x v="2"/>
    <s v="FUR-FU-10001967"/>
    <x v="0"/>
    <x v="0"/>
    <s v="Telescoping Adjustable Floor Lamp"/>
    <n v="15.992000000000001"/>
    <n v="2"/>
    <n v="0.6"/>
    <n v="-13.993"/>
  </r>
  <r>
    <x v="281"/>
    <s v="2020"/>
    <n v="2151"/>
    <x v="1371"/>
    <s v="Standard Class"/>
    <s v="AF-10870"/>
    <x v="0"/>
    <s v="United States"/>
    <x v="317"/>
    <x v="3"/>
    <n v="77840"/>
    <x v="2"/>
    <s v="FUR-CH-10001973"/>
    <x v="0"/>
    <x v="3"/>
    <s v="Office Star Flex Back Scooter Chair with White Frame"/>
    <n v="233.05799999999999"/>
    <n v="3"/>
    <n v="0.3"/>
    <n v="-53.270400000000002"/>
  </r>
  <r>
    <x v="281"/>
    <s v="2020"/>
    <n v="2172"/>
    <x v="1372"/>
    <s v="Standard Class"/>
    <s v="LC-16930"/>
    <x v="2"/>
    <s v="United States"/>
    <x v="318"/>
    <x v="3"/>
    <n v="76903"/>
    <x v="2"/>
    <s v="FUR-CH-10004675"/>
    <x v="0"/>
    <x v="3"/>
    <s v="Lifetime Advantage Folding Chairs, 4/Carton"/>
    <n v="305.31200000000001"/>
    <n v="2"/>
    <n v="0.3"/>
    <n v="-8.7232000000000003"/>
  </r>
  <r>
    <x v="281"/>
    <s v="2020"/>
    <n v="2552"/>
    <x v="1373"/>
    <s v="Standard Class"/>
    <s v="AB-10105"/>
    <x v="0"/>
    <s v="United States"/>
    <x v="96"/>
    <x v="32"/>
    <n v="42420"/>
    <x v="3"/>
    <s v="FUR-FU-10004665"/>
    <x v="0"/>
    <x v="0"/>
    <s v="3M Polarizing Task Lamp with Clamp Arm, Light Gray"/>
    <n v="821.88"/>
    <n v="6"/>
    <n v="0"/>
    <n v="213.68879999999999"/>
  </r>
  <r>
    <x v="281"/>
    <s v="2020"/>
    <n v="2553"/>
    <x v="1373"/>
    <s v="Standard Class"/>
    <s v="AB-10105"/>
    <x v="0"/>
    <s v="United States"/>
    <x v="96"/>
    <x v="32"/>
    <n v="42420"/>
    <x v="3"/>
    <s v="OFF-BI-10000088"/>
    <x v="1"/>
    <x v="1"/>
    <s v="GBC Imprintable Covers"/>
    <n v="21.96"/>
    <n v="2"/>
    <n v="0"/>
    <n v="10.760400000000001"/>
  </r>
  <r>
    <x v="281"/>
    <s v="2020"/>
    <n v="2944"/>
    <x v="1374"/>
    <s v="Standard Class"/>
    <s v="MC-18100"/>
    <x v="0"/>
    <s v="United States"/>
    <x v="1"/>
    <x v="1"/>
    <n v="90049"/>
    <x v="1"/>
    <s v="OFF-ST-10000675"/>
    <x v="1"/>
    <x v="2"/>
    <s v="File Shuttle II and Handi-File, Black"/>
    <n v="305.01"/>
    <n v="9"/>
    <n v="0"/>
    <n v="76.252499999999998"/>
  </r>
  <r>
    <x v="281"/>
    <s v="2020"/>
    <n v="2945"/>
    <x v="1374"/>
    <s v="Standard Class"/>
    <s v="MC-18100"/>
    <x v="0"/>
    <s v="United States"/>
    <x v="1"/>
    <x v="1"/>
    <n v="90049"/>
    <x v="1"/>
    <s v="FUR-FU-10002685"/>
    <x v="0"/>
    <x v="0"/>
    <s v="Executive Impressions 13-1/2&quot; Indoor/Outdoor Wall Clock"/>
    <n v="18.7"/>
    <n v="1"/>
    <n v="0"/>
    <n v="7.1059999999999999"/>
  </r>
  <r>
    <x v="281"/>
    <s v="2020"/>
    <n v="3443"/>
    <x v="1375"/>
    <s v="Standard Class"/>
    <s v="JD-16150"/>
    <x v="2"/>
    <s v="United States"/>
    <x v="25"/>
    <x v="17"/>
    <n v="10011"/>
    <x v="0"/>
    <s v="OFF-EN-10001415"/>
    <x v="1"/>
    <x v="12"/>
    <s v="Staple envelope"/>
    <n v="16.739999999999998"/>
    <n v="3"/>
    <n v="0"/>
    <n v="8.3699999999999992"/>
  </r>
  <r>
    <x v="281"/>
    <s v="2020"/>
    <n v="3444"/>
    <x v="1375"/>
    <s v="Standard Class"/>
    <s v="JD-16150"/>
    <x v="2"/>
    <s v="United States"/>
    <x v="25"/>
    <x v="17"/>
    <n v="10011"/>
    <x v="0"/>
    <s v="OFF-AP-10003849"/>
    <x v="1"/>
    <x v="5"/>
    <s v="Hoover Shoulder Vac Commercial Portable Vacuum"/>
    <n v="2504.7399999999998"/>
    <n v="7"/>
    <n v="0"/>
    <n v="626.18499999999995"/>
  </r>
  <r>
    <x v="281"/>
    <s v="2020"/>
    <n v="3615"/>
    <x v="1376"/>
    <s v="First Class"/>
    <s v="SC-20770"/>
    <x v="2"/>
    <s v="United States"/>
    <x v="91"/>
    <x v="3"/>
    <n v="78207"/>
    <x v="2"/>
    <s v="FUR-TA-10002622"/>
    <x v="0"/>
    <x v="7"/>
    <s v="Bush Andora Conference Table, Maple/Graphite Gray Finish"/>
    <n v="718.11599999999999"/>
    <n v="6"/>
    <n v="0.3"/>
    <n v="-71.811599999999999"/>
  </r>
  <r>
    <x v="281"/>
    <s v="2020"/>
    <n v="3616"/>
    <x v="1376"/>
    <s v="First Class"/>
    <s v="SC-20770"/>
    <x v="2"/>
    <s v="United States"/>
    <x v="91"/>
    <x v="3"/>
    <n v="78207"/>
    <x v="2"/>
    <s v="OFF-AR-10001915"/>
    <x v="1"/>
    <x v="4"/>
    <s v="Peel-Off China Markers"/>
    <n v="31.776"/>
    <n v="4"/>
    <n v="0.2"/>
    <n v="8.7384000000000004"/>
  </r>
  <r>
    <x v="281"/>
    <s v="2020"/>
    <n v="4138"/>
    <x v="1377"/>
    <s v="Standard Class"/>
    <s v="DD-13570"/>
    <x v="0"/>
    <s v="United States"/>
    <x v="319"/>
    <x v="25"/>
    <n v="22304"/>
    <x v="3"/>
    <s v="OFF-FA-10000624"/>
    <x v="1"/>
    <x v="11"/>
    <s v="OIC Binder Clips"/>
    <n v="25.06"/>
    <n v="7"/>
    <n v="0"/>
    <n v="12.53"/>
  </r>
  <r>
    <x v="281"/>
    <s v="2020"/>
    <n v="5309"/>
    <x v="1378"/>
    <s v="First Class"/>
    <s v="NC-18415"/>
    <x v="0"/>
    <s v="United States"/>
    <x v="34"/>
    <x v="3"/>
    <n v="77095"/>
    <x v="2"/>
    <s v="FUR-CH-10003774"/>
    <x v="0"/>
    <x v="3"/>
    <s v="Global Wood Trimmed Manager's Task Chair, Khaki"/>
    <n v="191.05799999999999"/>
    <n v="3"/>
    <n v="0.3"/>
    <n v="-46.399799999999999"/>
  </r>
  <r>
    <x v="281"/>
    <s v="2020"/>
    <n v="5310"/>
    <x v="1378"/>
    <s v="First Class"/>
    <s v="NC-18415"/>
    <x v="0"/>
    <s v="United States"/>
    <x v="34"/>
    <x v="3"/>
    <n v="77095"/>
    <x v="2"/>
    <s v="OFF-AR-10003876"/>
    <x v="1"/>
    <x v="4"/>
    <s v="Avery Hi-Liter GlideStik Fluorescent Highlighter, Yellow Ink"/>
    <n v="13.04"/>
    <n v="5"/>
    <n v="0.2"/>
    <n v="3.9119999999999999"/>
  </r>
  <r>
    <x v="281"/>
    <s v="2020"/>
    <n v="5311"/>
    <x v="1378"/>
    <s v="First Class"/>
    <s v="NC-18415"/>
    <x v="0"/>
    <s v="United States"/>
    <x v="34"/>
    <x v="3"/>
    <n v="77095"/>
    <x v="2"/>
    <s v="OFF-BI-10003527"/>
    <x v="1"/>
    <x v="1"/>
    <s v="Fellowes PB500 Electric Punch Plastic Comb Binding Machine with Manual Bind"/>
    <n v="1525.1880000000001"/>
    <n v="6"/>
    <n v="0.8"/>
    <n v="-2287.7820000000002"/>
  </r>
  <r>
    <x v="281"/>
    <s v="2020"/>
    <n v="5594"/>
    <x v="1379"/>
    <s v="Standard Class"/>
    <s v="JH-15430"/>
    <x v="0"/>
    <s v="United States"/>
    <x v="115"/>
    <x v="0"/>
    <n v="44105"/>
    <x v="0"/>
    <s v="OFF-BI-10003984"/>
    <x v="1"/>
    <x v="1"/>
    <s v="Lock-Up Easel 'Spel-Binder'"/>
    <n v="59.912999999999997"/>
    <n v="7"/>
    <n v="0.7"/>
    <n v="-45.933300000000003"/>
  </r>
  <r>
    <x v="281"/>
    <s v="2020"/>
    <n v="5925"/>
    <x v="1380"/>
    <s v="Second Class"/>
    <s v="RB-19435"/>
    <x v="0"/>
    <s v="United States"/>
    <x v="16"/>
    <x v="25"/>
    <n v="22153"/>
    <x v="3"/>
    <s v="OFF-AR-10001177"/>
    <x v="1"/>
    <x v="4"/>
    <s v="Newell 349"/>
    <n v="22.96"/>
    <n v="7"/>
    <n v="0"/>
    <n v="6.6584000000000003"/>
  </r>
  <r>
    <x v="281"/>
    <s v="2020"/>
    <n v="6950"/>
    <x v="1381"/>
    <s v="Same Day"/>
    <s v="AP-10720"/>
    <x v="1"/>
    <s v="United States"/>
    <x v="25"/>
    <x v="17"/>
    <n v="10011"/>
    <x v="0"/>
    <s v="OFF-BI-10001628"/>
    <x v="1"/>
    <x v="1"/>
    <s v="Acco Data Flex Cable Posts For Top &amp; Bottom Load Binders, 6&quot; Capacity"/>
    <n v="58.408000000000001"/>
    <n v="7"/>
    <n v="0.2"/>
    <n v="18.252500000000001"/>
  </r>
  <r>
    <x v="281"/>
    <s v="2020"/>
    <n v="6951"/>
    <x v="1381"/>
    <s v="Same Day"/>
    <s v="AP-10720"/>
    <x v="1"/>
    <s v="United States"/>
    <x v="25"/>
    <x v="17"/>
    <n v="10011"/>
    <x v="0"/>
    <s v="FUR-TA-10001676"/>
    <x v="0"/>
    <x v="7"/>
    <s v="Hon 61000 Series Interactive Training Tables"/>
    <n v="79.974000000000004"/>
    <n v="3"/>
    <n v="0.4"/>
    <n v="-29.323799999999999"/>
  </r>
  <r>
    <x v="282"/>
    <s v="2020"/>
    <n v="560"/>
    <x v="1382"/>
    <s v="Second Class"/>
    <s v="LP-17080"/>
    <x v="0"/>
    <s v="United States"/>
    <x v="7"/>
    <x v="1"/>
    <n v="94110"/>
    <x v="1"/>
    <s v="FUR-FU-10003347"/>
    <x v="0"/>
    <x v="0"/>
    <s v="Coloredge Poster Frame"/>
    <n v="42.6"/>
    <n v="3"/>
    <n v="0"/>
    <n v="16.614000000000001"/>
  </r>
  <r>
    <x v="282"/>
    <s v="2020"/>
    <n v="561"/>
    <x v="1382"/>
    <s v="Second Class"/>
    <s v="LP-17080"/>
    <x v="0"/>
    <s v="United States"/>
    <x v="7"/>
    <x v="1"/>
    <n v="94110"/>
    <x v="1"/>
    <s v="OFF-BI-10000069"/>
    <x v="1"/>
    <x v="1"/>
    <s v="GBC Prepunched Paper, 19-Hole, for Binding Systems, 24-lb"/>
    <n v="84.055999999999997"/>
    <n v="7"/>
    <n v="0.2"/>
    <n v="27.318200000000001"/>
  </r>
  <r>
    <x v="282"/>
    <s v="2020"/>
    <n v="1039"/>
    <x v="1383"/>
    <s v="First Class"/>
    <s v="JH-15430"/>
    <x v="0"/>
    <s v="United States"/>
    <x v="24"/>
    <x v="4"/>
    <n v="27217"/>
    <x v="3"/>
    <s v="OFF-AR-10000203"/>
    <x v="1"/>
    <x v="4"/>
    <s v="Newell 336"/>
    <n v="23.968"/>
    <n v="7"/>
    <n v="0.2"/>
    <n v="2.6964000000000001"/>
  </r>
  <r>
    <x v="282"/>
    <s v="2020"/>
    <n v="1040"/>
    <x v="1383"/>
    <s v="First Class"/>
    <s v="JH-15430"/>
    <x v="0"/>
    <s v="United States"/>
    <x v="24"/>
    <x v="4"/>
    <n v="27217"/>
    <x v="3"/>
    <s v="OFF-AR-10004790"/>
    <x v="1"/>
    <x v="4"/>
    <s v="Staples in misc. colors"/>
    <n v="28.728000000000002"/>
    <n v="3"/>
    <n v="0.2"/>
    <n v="1.7955000000000001"/>
  </r>
  <r>
    <x v="282"/>
    <s v="2020"/>
    <n v="1813"/>
    <x v="1384"/>
    <s v="Standard Class"/>
    <s v="BT-11680"/>
    <x v="0"/>
    <s v="United States"/>
    <x v="66"/>
    <x v="0"/>
    <n v="43055"/>
    <x v="0"/>
    <s v="FUR-FU-10001861"/>
    <x v="0"/>
    <x v="0"/>
    <s v="Floodlight Indoor Halogen Bulbs, 1 Bulb per Pack, 60 Watts"/>
    <n v="77.599999999999994"/>
    <n v="5"/>
    <n v="0.2"/>
    <n v="28.13"/>
  </r>
  <r>
    <x v="282"/>
    <s v="2020"/>
    <n v="1814"/>
    <x v="1384"/>
    <s v="Standard Class"/>
    <s v="BT-11680"/>
    <x v="0"/>
    <s v="United States"/>
    <x v="66"/>
    <x v="0"/>
    <n v="43055"/>
    <x v="0"/>
    <s v="FUR-FU-10000206"/>
    <x v="0"/>
    <x v="0"/>
    <s v="GE General Purpose, Extra Long Life, Showcase &amp; Floodlight Incandescent Bulbs"/>
    <n v="4.6559999999999997"/>
    <n v="2"/>
    <n v="0.2"/>
    <n v="1.5713999999999999"/>
  </r>
  <r>
    <x v="282"/>
    <s v="2020"/>
    <n v="2072"/>
    <x v="1385"/>
    <s v="Standard Class"/>
    <s v="KA-16525"/>
    <x v="0"/>
    <s v="United States"/>
    <x v="320"/>
    <x v="1"/>
    <n v="91761"/>
    <x v="1"/>
    <s v="FUR-CH-10003956"/>
    <x v="0"/>
    <x v="3"/>
    <s v="Novimex High-Tech Fabric Mesh Task Chair"/>
    <n v="283.92"/>
    <n v="5"/>
    <n v="0.2"/>
    <n v="-46.137"/>
  </r>
  <r>
    <x v="282"/>
    <s v="2020"/>
    <n v="2782"/>
    <x v="1386"/>
    <s v="Standard Class"/>
    <s v="HG-15025"/>
    <x v="0"/>
    <s v="United States"/>
    <x v="229"/>
    <x v="27"/>
    <n v="55044"/>
    <x v="2"/>
    <s v="OFF-AR-10001026"/>
    <x v="1"/>
    <x v="4"/>
    <s v="Sanford Uni-Blazer View Highlighters, Chisel Tip, Yellow"/>
    <n v="22"/>
    <n v="10"/>
    <n v="0"/>
    <n v="9.68"/>
  </r>
  <r>
    <x v="282"/>
    <s v="2020"/>
    <n v="4389"/>
    <x v="1387"/>
    <s v="First Class"/>
    <s v="CD-11920"/>
    <x v="0"/>
    <s v="United States"/>
    <x v="25"/>
    <x v="17"/>
    <n v="10035"/>
    <x v="0"/>
    <s v="OFF-PA-10003651"/>
    <x v="1"/>
    <x v="9"/>
    <s v="Xerox 1968"/>
    <n v="46.76"/>
    <n v="7"/>
    <n v="0"/>
    <n v="22.444800000000001"/>
  </r>
  <r>
    <x v="282"/>
    <s v="2020"/>
    <n v="4390"/>
    <x v="1387"/>
    <s v="First Class"/>
    <s v="CD-11920"/>
    <x v="0"/>
    <s v="United States"/>
    <x v="25"/>
    <x v="17"/>
    <n v="10035"/>
    <x v="0"/>
    <s v="FUR-BO-10003159"/>
    <x v="0"/>
    <x v="13"/>
    <s v="Sauder Camden County Collection Libraries, Planked Cherry Finish"/>
    <n v="183.96799999999999"/>
    <n v="2"/>
    <n v="0.2"/>
    <n v="-25.2956"/>
  </r>
  <r>
    <x v="282"/>
    <s v="2020"/>
    <n v="4391"/>
    <x v="1387"/>
    <s v="First Class"/>
    <s v="CD-11920"/>
    <x v="0"/>
    <s v="United States"/>
    <x v="25"/>
    <x v="17"/>
    <n v="10035"/>
    <x v="0"/>
    <s v="TEC-PH-10001459"/>
    <x v="2"/>
    <x v="14"/>
    <s v="Samsung Galaxy Mega 6.3"/>
    <n v="1259.97"/>
    <n v="3"/>
    <n v="0"/>
    <n v="327.59219999999999"/>
  </r>
  <r>
    <x v="282"/>
    <s v="2020"/>
    <n v="4392"/>
    <x v="1387"/>
    <s v="First Class"/>
    <s v="CD-11920"/>
    <x v="0"/>
    <s v="United States"/>
    <x v="25"/>
    <x v="17"/>
    <n v="10035"/>
    <x v="0"/>
    <s v="OFF-AR-10004602"/>
    <x v="1"/>
    <x v="4"/>
    <s v="Boston KS Multi-Size Manual Pencil Sharpener"/>
    <n v="68.97"/>
    <n v="3"/>
    <n v="0"/>
    <n v="19.311599999999999"/>
  </r>
  <r>
    <x v="282"/>
    <s v="2020"/>
    <n v="4753"/>
    <x v="1388"/>
    <s v="Standard Class"/>
    <s v="ES-14020"/>
    <x v="0"/>
    <s v="United States"/>
    <x v="22"/>
    <x v="13"/>
    <n v="38301"/>
    <x v="3"/>
    <s v="FUR-CH-10001482"/>
    <x v="0"/>
    <x v="3"/>
    <s v="Office Star - Mesh Screen back chair with Vinyl seat"/>
    <n v="209.56800000000001"/>
    <n v="2"/>
    <n v="0.2"/>
    <n v="-23.5764"/>
  </r>
  <r>
    <x v="282"/>
    <s v="2020"/>
    <n v="4841"/>
    <x v="1389"/>
    <s v="Standard Class"/>
    <s v="SC-20050"/>
    <x v="1"/>
    <s v="United States"/>
    <x v="96"/>
    <x v="32"/>
    <n v="42420"/>
    <x v="3"/>
    <s v="FUR-FU-10000629"/>
    <x v="0"/>
    <x v="0"/>
    <s v="9-3/4 Diameter Round Wall Clock"/>
    <n v="27.58"/>
    <n v="2"/>
    <n v="0"/>
    <n v="11.583600000000001"/>
  </r>
  <r>
    <x v="282"/>
    <s v="2020"/>
    <n v="7927"/>
    <x v="1390"/>
    <s v="Second Class"/>
    <s v="KH-16330"/>
    <x v="2"/>
    <s v="United States"/>
    <x v="25"/>
    <x v="17"/>
    <n v="10035"/>
    <x v="0"/>
    <s v="TEC-AC-10003433"/>
    <x v="2"/>
    <x v="8"/>
    <s v="Maxell 4.7GB DVD+R 5/Pack"/>
    <n v="2.97"/>
    <n v="3"/>
    <n v="0"/>
    <n v="1.3365"/>
  </r>
  <r>
    <x v="282"/>
    <s v="2020"/>
    <n v="7928"/>
    <x v="1390"/>
    <s v="Second Class"/>
    <s v="KH-16330"/>
    <x v="2"/>
    <s v="United States"/>
    <x v="25"/>
    <x v="17"/>
    <n v="10035"/>
    <x v="0"/>
    <s v="TEC-PH-10001363"/>
    <x v="2"/>
    <x v="14"/>
    <s v="Apple iPhone 5S"/>
    <n v="569.99"/>
    <n v="1"/>
    <n v="0"/>
    <n v="170.99700000000001"/>
  </r>
  <r>
    <x v="282"/>
    <s v="2020"/>
    <n v="7929"/>
    <x v="1390"/>
    <s v="Second Class"/>
    <s v="KH-16330"/>
    <x v="2"/>
    <s v="United States"/>
    <x v="25"/>
    <x v="17"/>
    <n v="10035"/>
    <x v="0"/>
    <s v="FUR-FU-10000820"/>
    <x v="0"/>
    <x v="0"/>
    <s v="Tensor Brushed Steel Torchiere Floor Lamp"/>
    <n v="50.97"/>
    <n v="3"/>
    <n v="0"/>
    <n v="9.1745999999999999"/>
  </r>
  <r>
    <x v="283"/>
    <s v="2020"/>
    <n v="1874"/>
    <x v="1391"/>
    <s v="Standard Class"/>
    <s v="BP-11230"/>
    <x v="0"/>
    <s v="United States"/>
    <x v="165"/>
    <x v="8"/>
    <n v="99207"/>
    <x v="1"/>
    <s v="FUR-TA-10004767"/>
    <x v="0"/>
    <x v="7"/>
    <s v="Safco Drafting Table"/>
    <n v="70.98"/>
    <n v="1"/>
    <n v="0"/>
    <n v="20.584199999999999"/>
  </r>
  <r>
    <x v="283"/>
    <s v="2020"/>
    <n v="2213"/>
    <x v="1392"/>
    <s v="Standard Class"/>
    <s v="SW-20275"/>
    <x v="0"/>
    <s v="United States"/>
    <x v="25"/>
    <x v="17"/>
    <n v="10035"/>
    <x v="0"/>
    <s v="FUR-FU-10003535"/>
    <x v="0"/>
    <x v="0"/>
    <s v="Howard Miller Distant Time Traveler Alarm Clock"/>
    <n v="27.42"/>
    <n v="1"/>
    <n v="0"/>
    <n v="11.2422"/>
  </r>
  <r>
    <x v="283"/>
    <s v="2020"/>
    <n v="2243"/>
    <x v="1393"/>
    <s v="Standard Class"/>
    <s v="BF-11005"/>
    <x v="1"/>
    <s v="United States"/>
    <x v="107"/>
    <x v="1"/>
    <n v="91104"/>
    <x v="1"/>
    <s v="OFF-ST-10003442"/>
    <x v="1"/>
    <x v="2"/>
    <s v="Eldon Portable Mobile Manager"/>
    <n v="56.56"/>
    <n v="2"/>
    <n v="0"/>
    <n v="15.2712"/>
  </r>
  <r>
    <x v="283"/>
    <s v="2020"/>
    <n v="2244"/>
    <x v="1393"/>
    <s v="Standard Class"/>
    <s v="BF-11005"/>
    <x v="1"/>
    <s v="United States"/>
    <x v="107"/>
    <x v="1"/>
    <n v="91104"/>
    <x v="1"/>
    <s v="OFF-AR-10003856"/>
    <x v="1"/>
    <x v="4"/>
    <s v="Newell 344"/>
    <n v="5.56"/>
    <n v="2"/>
    <n v="0"/>
    <n v="1.4456"/>
  </r>
  <r>
    <x v="283"/>
    <s v="2020"/>
    <n v="2245"/>
    <x v="1393"/>
    <s v="Standard Class"/>
    <s v="BF-11005"/>
    <x v="1"/>
    <s v="United States"/>
    <x v="107"/>
    <x v="1"/>
    <n v="91104"/>
    <x v="1"/>
    <s v="OFF-FA-10004248"/>
    <x v="1"/>
    <x v="11"/>
    <s v="Advantus T-Pin Paper Clips"/>
    <n v="9.02"/>
    <n v="2"/>
    <n v="0"/>
    <n v="3.5177999999999998"/>
  </r>
  <r>
    <x v="283"/>
    <s v="2020"/>
    <n v="2246"/>
    <x v="1393"/>
    <s v="Standard Class"/>
    <s v="BF-11005"/>
    <x v="1"/>
    <s v="United States"/>
    <x v="107"/>
    <x v="1"/>
    <n v="91104"/>
    <x v="1"/>
    <s v="OFF-AP-10001492"/>
    <x v="1"/>
    <x v="5"/>
    <s v="Acco Six-Outlet Power Strip, 4' Cord Length"/>
    <n v="8.6199999999999992"/>
    <n v="1"/>
    <n v="0"/>
    <n v="2.2412000000000001"/>
  </r>
  <r>
    <x v="283"/>
    <s v="2020"/>
    <n v="2247"/>
    <x v="1393"/>
    <s v="Standard Class"/>
    <s v="BF-11005"/>
    <x v="1"/>
    <s v="United States"/>
    <x v="107"/>
    <x v="1"/>
    <n v="91104"/>
    <x v="1"/>
    <s v="TEC-PH-10004165"/>
    <x v="2"/>
    <x v="14"/>
    <s v="Mitel MiVoice 5330e IP Phone"/>
    <n v="659.976"/>
    <n v="3"/>
    <n v="0.2"/>
    <n v="49.498199999999997"/>
  </r>
  <r>
    <x v="283"/>
    <s v="2020"/>
    <n v="4011"/>
    <x v="1394"/>
    <s v="First Class"/>
    <s v="CC-12475"/>
    <x v="0"/>
    <s v="United States"/>
    <x v="13"/>
    <x v="9"/>
    <n v="19143"/>
    <x v="0"/>
    <s v="OFF-PA-10001204"/>
    <x v="1"/>
    <x v="9"/>
    <s v="Xerox 1972"/>
    <n v="8.4480000000000004"/>
    <n v="2"/>
    <n v="0.2"/>
    <n v="2.64"/>
  </r>
  <r>
    <x v="283"/>
    <s v="2020"/>
    <n v="4012"/>
    <x v="1394"/>
    <s v="First Class"/>
    <s v="CC-12475"/>
    <x v="0"/>
    <s v="United States"/>
    <x v="13"/>
    <x v="9"/>
    <n v="19143"/>
    <x v="0"/>
    <s v="OFF-ST-10002444"/>
    <x v="1"/>
    <x v="2"/>
    <s v="Recycled Eldon Regeneration Jumbo File"/>
    <n v="39.295999999999999"/>
    <n v="4"/>
    <n v="0.2"/>
    <n v="3.9296000000000002"/>
  </r>
  <r>
    <x v="283"/>
    <s v="2020"/>
    <n v="6147"/>
    <x v="1395"/>
    <s v="Standard Class"/>
    <s v="PJ-18835"/>
    <x v="2"/>
    <s v="United States"/>
    <x v="7"/>
    <x v="1"/>
    <n v="94122"/>
    <x v="1"/>
    <s v="OFF-AR-10003394"/>
    <x v="1"/>
    <x v="4"/>
    <s v="Newell 332"/>
    <n v="11.76"/>
    <n v="4"/>
    <n v="0"/>
    <n v="3.1751999999999998"/>
  </r>
  <r>
    <x v="283"/>
    <s v="2020"/>
    <n v="6148"/>
    <x v="1395"/>
    <s v="Standard Class"/>
    <s v="PJ-18835"/>
    <x v="2"/>
    <s v="United States"/>
    <x v="7"/>
    <x v="1"/>
    <n v="94122"/>
    <x v="1"/>
    <s v="OFF-BI-10001191"/>
    <x v="1"/>
    <x v="1"/>
    <s v="Canvas Sectional Post Binders"/>
    <n v="40.735999999999997"/>
    <n v="2"/>
    <n v="0.2"/>
    <n v="14.7668"/>
  </r>
  <r>
    <x v="283"/>
    <s v="2020"/>
    <n v="6363"/>
    <x v="1396"/>
    <s v="Standard Class"/>
    <s v="CK-12205"/>
    <x v="0"/>
    <s v="United States"/>
    <x v="321"/>
    <x v="8"/>
    <n v="98059"/>
    <x v="1"/>
    <s v="OFF-BI-10001670"/>
    <x v="1"/>
    <x v="1"/>
    <s v="Vinyl Sectional Post Binders"/>
    <n v="150.80000000000001"/>
    <n v="5"/>
    <n v="0.2"/>
    <n v="56.55"/>
  </r>
  <r>
    <x v="283"/>
    <s v="2020"/>
    <n v="6364"/>
    <x v="1396"/>
    <s v="Standard Class"/>
    <s v="CK-12205"/>
    <x v="0"/>
    <s v="United States"/>
    <x v="321"/>
    <x v="8"/>
    <n v="98059"/>
    <x v="1"/>
    <s v="TEC-MA-10002073"/>
    <x v="2"/>
    <x v="6"/>
    <s v="3D Systems Cube Printer, 2nd Generation, White"/>
    <n v="1039.992"/>
    <n v="1"/>
    <n v="0.2"/>
    <n v="103.9992"/>
  </r>
  <r>
    <x v="283"/>
    <s v="2020"/>
    <n v="6365"/>
    <x v="1396"/>
    <s v="Standard Class"/>
    <s v="CK-12205"/>
    <x v="0"/>
    <s v="United States"/>
    <x v="321"/>
    <x v="8"/>
    <n v="98059"/>
    <x v="1"/>
    <s v="OFF-PA-10003797"/>
    <x v="1"/>
    <x v="9"/>
    <s v="Xerox 209"/>
    <n v="51.84"/>
    <n v="8"/>
    <n v="0"/>
    <n v="24.883199999999999"/>
  </r>
  <r>
    <x v="283"/>
    <s v="2020"/>
    <n v="9039"/>
    <x v="1397"/>
    <s v="Same Day"/>
    <s v="HZ-14950"/>
    <x v="0"/>
    <s v="United States"/>
    <x v="34"/>
    <x v="3"/>
    <n v="77095"/>
    <x v="2"/>
    <s v="TEC-PH-10003555"/>
    <x v="2"/>
    <x v="14"/>
    <s v="Motorola HK250 Universal Bluetooth Headset"/>
    <n v="55.176000000000002"/>
    <n v="3"/>
    <n v="0.2"/>
    <n v="-12.4146"/>
  </r>
  <r>
    <x v="284"/>
    <s v="2020"/>
    <n v="3723"/>
    <x v="1398"/>
    <s v="Standard Class"/>
    <s v="FO-14305"/>
    <x v="0"/>
    <s v="United States"/>
    <x v="34"/>
    <x v="3"/>
    <n v="77070"/>
    <x v="2"/>
    <s v="OFF-AR-10000122"/>
    <x v="1"/>
    <x v="4"/>
    <s v="Newell 314"/>
    <n v="35.712000000000003"/>
    <n v="8"/>
    <n v="0.2"/>
    <n v="2.2320000000000002"/>
  </r>
  <r>
    <x v="285"/>
    <s v="2020"/>
    <n v="107"/>
    <x v="1399"/>
    <s v="Standard Class"/>
    <s v="JM-15250"/>
    <x v="0"/>
    <s v="United States"/>
    <x v="28"/>
    <x v="4"/>
    <n v="28205"/>
    <x v="3"/>
    <s v="TEC-AC-10003499"/>
    <x v="2"/>
    <x v="8"/>
    <s v="Memorex Mini Travel Drive 8 GB USB 2.0 Flash Drive"/>
    <n v="74.111999999999995"/>
    <n v="8"/>
    <n v="0.2"/>
    <n v="17.601600000000001"/>
  </r>
  <r>
    <x v="285"/>
    <s v="2020"/>
    <n v="108"/>
    <x v="1399"/>
    <s v="Standard Class"/>
    <s v="JM-15250"/>
    <x v="0"/>
    <s v="United States"/>
    <x v="28"/>
    <x v="4"/>
    <n v="28205"/>
    <x v="3"/>
    <s v="TEC-PH-10002844"/>
    <x v="2"/>
    <x v="14"/>
    <s v="Speck Products Candyshell Flip Case"/>
    <n v="27.992000000000001"/>
    <n v="1"/>
    <n v="0.2"/>
    <n v="2.0994000000000002"/>
  </r>
  <r>
    <x v="285"/>
    <s v="2020"/>
    <n v="109"/>
    <x v="1399"/>
    <s v="Standard Class"/>
    <s v="JM-15250"/>
    <x v="0"/>
    <s v="United States"/>
    <x v="28"/>
    <x v="4"/>
    <n v="28205"/>
    <x v="3"/>
    <s v="OFF-AR-10000390"/>
    <x v="1"/>
    <x v="4"/>
    <s v="Newell Chalk Holder"/>
    <n v="3.3039999999999998"/>
    <n v="1"/>
    <n v="0.2"/>
    <n v="1.0738000000000001"/>
  </r>
  <r>
    <x v="285"/>
    <s v="2020"/>
    <n v="426"/>
    <x v="1400"/>
    <s v="Second Class"/>
    <s v="JM-15265"/>
    <x v="2"/>
    <s v="United States"/>
    <x v="322"/>
    <x v="6"/>
    <n v="48187"/>
    <x v="2"/>
    <s v="FUR-FU-10003347"/>
    <x v="0"/>
    <x v="0"/>
    <s v="Coloredge Poster Frame"/>
    <n v="28.4"/>
    <n v="2"/>
    <n v="0"/>
    <n v="11.076000000000001"/>
  </r>
  <r>
    <x v="285"/>
    <s v="2020"/>
    <n v="427"/>
    <x v="1400"/>
    <s v="Second Class"/>
    <s v="JM-15265"/>
    <x v="2"/>
    <s v="United States"/>
    <x v="322"/>
    <x v="6"/>
    <n v="48187"/>
    <x v="2"/>
    <s v="OFF-BI-10001543"/>
    <x v="1"/>
    <x v="1"/>
    <s v="GBC VeloBinder Manual Binding System"/>
    <n v="287.92"/>
    <n v="8"/>
    <n v="0"/>
    <n v="138.20160000000001"/>
  </r>
  <r>
    <x v="285"/>
    <s v="2020"/>
    <n v="3381"/>
    <x v="1401"/>
    <s v="First Class"/>
    <s v="TD-20995"/>
    <x v="0"/>
    <s v="United States"/>
    <x v="13"/>
    <x v="9"/>
    <n v="19120"/>
    <x v="0"/>
    <s v="FUR-FU-10000320"/>
    <x v="0"/>
    <x v="0"/>
    <s v="OIC Stacking Trays"/>
    <n v="24.047999999999998"/>
    <n v="9"/>
    <n v="0.2"/>
    <n v="7.2144000000000004"/>
  </r>
  <r>
    <x v="285"/>
    <s v="2020"/>
    <n v="3554"/>
    <x v="1402"/>
    <s v="Second Class"/>
    <s v="FH-14275"/>
    <x v="2"/>
    <s v="United States"/>
    <x v="13"/>
    <x v="9"/>
    <n v="19120"/>
    <x v="0"/>
    <s v="OFF-BI-10001658"/>
    <x v="1"/>
    <x v="1"/>
    <s v="GBC Standard Therm-A-Bind Covers"/>
    <n v="7.476"/>
    <n v="1"/>
    <n v="0.7"/>
    <n v="-5.9808000000000003"/>
  </r>
  <r>
    <x v="285"/>
    <s v="2020"/>
    <n v="4773"/>
    <x v="1403"/>
    <s v="Standard Class"/>
    <s v="CM-12385"/>
    <x v="0"/>
    <s v="United States"/>
    <x v="27"/>
    <x v="19"/>
    <n v="60610"/>
    <x v="2"/>
    <s v="FUR-FU-10004909"/>
    <x v="0"/>
    <x v="0"/>
    <s v="Contemporary Wood/Metal Frame"/>
    <n v="6.4640000000000004"/>
    <n v="1"/>
    <n v="0.6"/>
    <n v="-4.04"/>
  </r>
  <r>
    <x v="285"/>
    <s v="2020"/>
    <n v="4774"/>
    <x v="1403"/>
    <s v="Standard Class"/>
    <s v="CM-12385"/>
    <x v="0"/>
    <s v="United States"/>
    <x v="27"/>
    <x v="19"/>
    <n v="60610"/>
    <x v="2"/>
    <s v="OFF-LA-10001613"/>
    <x v="1"/>
    <x v="15"/>
    <s v="Avery File Folder Labels"/>
    <n v="11.52"/>
    <n v="5"/>
    <n v="0.2"/>
    <n v="4.1760000000000002"/>
  </r>
  <r>
    <x v="285"/>
    <s v="2020"/>
    <n v="4775"/>
    <x v="1403"/>
    <s v="Standard Class"/>
    <s v="CM-12385"/>
    <x v="0"/>
    <s v="United States"/>
    <x v="27"/>
    <x v="19"/>
    <n v="60610"/>
    <x v="2"/>
    <s v="TEC-PH-10004447"/>
    <x v="2"/>
    <x v="14"/>
    <s v="Toshiba IPT2010-SD IP Telephone"/>
    <n v="222.38399999999999"/>
    <n v="2"/>
    <n v="0.2"/>
    <n v="16.678799999999999"/>
  </r>
  <r>
    <x v="285"/>
    <s v="2020"/>
    <n v="6303"/>
    <x v="1404"/>
    <s v="Standard Class"/>
    <s v="AH-10210"/>
    <x v="0"/>
    <s v="United States"/>
    <x v="15"/>
    <x v="3"/>
    <n v="75220"/>
    <x v="2"/>
    <s v="TEC-PH-10001305"/>
    <x v="2"/>
    <x v="14"/>
    <s v="Panasonic KX TS208W Corded phone"/>
    <n v="195.96"/>
    <n v="5"/>
    <n v="0.2"/>
    <n v="19.596"/>
  </r>
  <r>
    <x v="285"/>
    <s v="2020"/>
    <n v="8428"/>
    <x v="1405"/>
    <s v="First Class"/>
    <s v="DC-12850"/>
    <x v="0"/>
    <s v="United States"/>
    <x v="225"/>
    <x v="6"/>
    <n v="48066"/>
    <x v="2"/>
    <s v="OFF-SU-10001935"/>
    <x v="1"/>
    <x v="10"/>
    <s v="Staple remover"/>
    <n v="4.3600000000000003"/>
    <n v="2"/>
    <n v="0"/>
    <n v="0.1744"/>
  </r>
  <r>
    <x v="285"/>
    <s v="2020"/>
    <n v="8801"/>
    <x v="1406"/>
    <s v="Standard Class"/>
    <s v="CS-12250"/>
    <x v="2"/>
    <s v="United States"/>
    <x v="27"/>
    <x v="19"/>
    <n v="60623"/>
    <x v="2"/>
    <s v="OFF-PA-10004285"/>
    <x v="1"/>
    <x v="9"/>
    <s v="Xerox 1959"/>
    <n v="10.688000000000001"/>
    <n v="2"/>
    <n v="0.2"/>
    <n v="3.7408000000000001"/>
  </r>
  <r>
    <x v="285"/>
    <s v="2020"/>
    <n v="8975"/>
    <x v="1407"/>
    <s v="First Class"/>
    <s v="JP-15460"/>
    <x v="2"/>
    <s v="United States"/>
    <x v="15"/>
    <x v="3"/>
    <n v="75220"/>
    <x v="2"/>
    <s v="OFF-PA-10000477"/>
    <x v="1"/>
    <x v="9"/>
    <s v="Xerox 22"/>
    <n v="36.287999999999997"/>
    <n v="7"/>
    <n v="0.2"/>
    <n v="12.700799999999999"/>
  </r>
  <r>
    <x v="285"/>
    <s v="2020"/>
    <n v="8976"/>
    <x v="1407"/>
    <s v="First Class"/>
    <s v="JP-15460"/>
    <x v="2"/>
    <s v="United States"/>
    <x v="15"/>
    <x v="3"/>
    <n v="75220"/>
    <x v="2"/>
    <s v="OFF-PA-10002923"/>
    <x v="1"/>
    <x v="9"/>
    <s v="Xerox 1942"/>
    <n v="78.304000000000002"/>
    <n v="2"/>
    <n v="0.2"/>
    <n v="29.364000000000001"/>
  </r>
  <r>
    <x v="285"/>
    <s v="2020"/>
    <n v="8977"/>
    <x v="1407"/>
    <s v="First Class"/>
    <s v="JP-15460"/>
    <x v="2"/>
    <s v="United States"/>
    <x v="15"/>
    <x v="3"/>
    <n v="75220"/>
    <x v="2"/>
    <s v="FUR-TA-10003008"/>
    <x v="0"/>
    <x v="7"/>
    <s v="Lesro Round Back Collection Coffee Table, End Table"/>
    <n v="127.785"/>
    <n v="1"/>
    <n v="0.3"/>
    <n v="-31.0335"/>
  </r>
  <r>
    <x v="285"/>
    <s v="2020"/>
    <n v="8978"/>
    <x v="1407"/>
    <s v="First Class"/>
    <s v="JP-15460"/>
    <x v="2"/>
    <s v="United States"/>
    <x v="15"/>
    <x v="3"/>
    <n v="75220"/>
    <x v="2"/>
    <s v="OFF-BI-10003707"/>
    <x v="1"/>
    <x v="1"/>
    <s v="Aluminum Screw Posts"/>
    <n v="6.1040000000000001"/>
    <n v="2"/>
    <n v="0.8"/>
    <n v="-9.1560000000000006"/>
  </r>
  <r>
    <x v="286"/>
    <s v="2020"/>
    <n v="554"/>
    <x v="1408"/>
    <s v="Standard Class"/>
    <s v="GT-14710"/>
    <x v="0"/>
    <s v="United States"/>
    <x v="34"/>
    <x v="3"/>
    <n v="77070"/>
    <x v="2"/>
    <s v="OFF-FA-10004248"/>
    <x v="1"/>
    <x v="11"/>
    <s v="Advantus T-Pin Paper Clips"/>
    <n v="10.824"/>
    <n v="3"/>
    <n v="0.2"/>
    <n v="2.5707"/>
  </r>
  <r>
    <x v="286"/>
    <s v="2020"/>
    <n v="1492"/>
    <x v="1409"/>
    <s v="Standard Class"/>
    <s v="TS-21370"/>
    <x v="2"/>
    <s v="United States"/>
    <x v="25"/>
    <x v="17"/>
    <n v="10035"/>
    <x v="0"/>
    <s v="OFF-PA-10001838"/>
    <x v="1"/>
    <x v="9"/>
    <s v="Adams Telephone Message Book W/Dividers/Space For Phone Numbers, 5 1/4&quot;X8 1/2&quot;, 300/Messages"/>
    <n v="5.88"/>
    <n v="1"/>
    <n v="0"/>
    <n v="2.8812000000000002"/>
  </r>
  <r>
    <x v="286"/>
    <s v="2020"/>
    <n v="1493"/>
    <x v="1409"/>
    <s v="Standard Class"/>
    <s v="TS-21370"/>
    <x v="2"/>
    <s v="United States"/>
    <x v="25"/>
    <x v="17"/>
    <n v="10035"/>
    <x v="0"/>
    <s v="FUR-CH-10000785"/>
    <x v="0"/>
    <x v="3"/>
    <s v="Global Ergonomic Managers Chair"/>
    <n v="977.29200000000003"/>
    <n v="6"/>
    <n v="0.1"/>
    <n v="173.74080000000001"/>
  </r>
  <r>
    <x v="286"/>
    <s v="2020"/>
    <n v="2593"/>
    <x v="1410"/>
    <s v="Second Class"/>
    <s v="RS-19765"/>
    <x v="2"/>
    <s v="United States"/>
    <x v="323"/>
    <x v="36"/>
    <n v="29483"/>
    <x v="3"/>
    <s v="TEC-PH-10002807"/>
    <x v="2"/>
    <x v="14"/>
    <s v="Motorla HX550 Universal Bluetooth Headset"/>
    <n v="79.099999999999994"/>
    <n v="2"/>
    <n v="0"/>
    <n v="39.549999999999997"/>
  </r>
  <r>
    <x v="286"/>
    <s v="2020"/>
    <n v="2594"/>
    <x v="1410"/>
    <s v="Second Class"/>
    <s v="RS-19765"/>
    <x v="2"/>
    <s v="United States"/>
    <x v="323"/>
    <x v="36"/>
    <n v="29483"/>
    <x v="3"/>
    <s v="OFF-BI-10001597"/>
    <x v="1"/>
    <x v="1"/>
    <s v="Wilson Jones Ledger-Size, Piano-Hinge Binder, 2&quot;, Blue"/>
    <n v="327.84"/>
    <n v="8"/>
    <n v="0"/>
    <n v="157.36320000000001"/>
  </r>
  <r>
    <x v="286"/>
    <s v="2020"/>
    <n v="3590"/>
    <x v="1411"/>
    <s v="Standard Class"/>
    <s v="FM-14290"/>
    <x v="1"/>
    <s v="United States"/>
    <x v="19"/>
    <x v="32"/>
    <n v="40475"/>
    <x v="3"/>
    <s v="OFF-BI-10000546"/>
    <x v="1"/>
    <x v="1"/>
    <s v="Avery Durable Binders"/>
    <n v="2.88"/>
    <n v="1"/>
    <n v="0"/>
    <n v="1.4112"/>
  </r>
  <r>
    <x v="286"/>
    <s v="2020"/>
    <n v="3591"/>
    <x v="1411"/>
    <s v="Standard Class"/>
    <s v="FM-14290"/>
    <x v="1"/>
    <s v="United States"/>
    <x v="19"/>
    <x v="32"/>
    <n v="40475"/>
    <x v="3"/>
    <s v="OFF-ST-10001526"/>
    <x v="1"/>
    <x v="2"/>
    <s v="Iceberg Mobile Mega Data/Printer Cart "/>
    <n v="1443.96"/>
    <n v="12"/>
    <n v="0"/>
    <n v="375.42959999999999"/>
  </r>
  <r>
    <x v="286"/>
    <s v="2020"/>
    <n v="4349"/>
    <x v="1412"/>
    <s v="Second Class"/>
    <s v="MV-17485"/>
    <x v="0"/>
    <s v="United States"/>
    <x v="119"/>
    <x v="21"/>
    <n v="85204"/>
    <x v="1"/>
    <s v="OFF-BI-10004230"/>
    <x v="1"/>
    <x v="1"/>
    <s v="GBC Recycled Grain Textured Covers"/>
    <n v="20.724"/>
    <n v="2"/>
    <n v="0.7"/>
    <n v="-15.1976"/>
  </r>
  <r>
    <x v="286"/>
    <s v="2020"/>
    <n v="4350"/>
    <x v="1412"/>
    <s v="Second Class"/>
    <s v="MV-17485"/>
    <x v="0"/>
    <s v="United States"/>
    <x v="119"/>
    <x v="21"/>
    <n v="85204"/>
    <x v="1"/>
    <s v="OFF-ST-10000060"/>
    <x v="1"/>
    <x v="2"/>
    <s v="Fellowes Bankers Box Staxonsteel Drawer File/Stacking System"/>
    <n v="415.87200000000001"/>
    <n v="8"/>
    <n v="0.2"/>
    <n v="-41.587200000000003"/>
  </r>
  <r>
    <x v="286"/>
    <s v="2020"/>
    <n v="4355"/>
    <x v="1413"/>
    <s v="Second Class"/>
    <s v="MD-17860"/>
    <x v="2"/>
    <s v="United States"/>
    <x v="252"/>
    <x v="4"/>
    <n v="28806"/>
    <x v="3"/>
    <s v="OFF-BI-10004465"/>
    <x v="1"/>
    <x v="1"/>
    <s v="Avery Durable Slant Ring Binders"/>
    <n v="19.007999999999999"/>
    <n v="8"/>
    <n v="0.7"/>
    <n v="-12.672000000000001"/>
  </r>
  <r>
    <x v="286"/>
    <s v="2020"/>
    <n v="4467"/>
    <x v="1414"/>
    <s v="Standard Class"/>
    <s v="KA-16525"/>
    <x v="0"/>
    <s v="United States"/>
    <x v="25"/>
    <x v="17"/>
    <n v="10035"/>
    <x v="0"/>
    <s v="OFF-AR-10003759"/>
    <x v="1"/>
    <x v="4"/>
    <s v="Crayola Anti Dust Chalk, 12/Pack"/>
    <n v="16.38"/>
    <n v="9"/>
    <n v="0"/>
    <n v="7.3710000000000004"/>
  </r>
  <r>
    <x v="286"/>
    <s v="2020"/>
    <n v="4468"/>
    <x v="1414"/>
    <s v="Standard Class"/>
    <s v="KA-16525"/>
    <x v="0"/>
    <s v="United States"/>
    <x v="25"/>
    <x v="17"/>
    <n v="10035"/>
    <x v="0"/>
    <s v="OFF-EN-10003001"/>
    <x v="1"/>
    <x v="12"/>
    <s v="Ames Color-File Green Diamond Border X-ray Mailers"/>
    <n v="167.96"/>
    <n v="2"/>
    <n v="0"/>
    <n v="78.941199999999995"/>
  </r>
  <r>
    <x v="286"/>
    <s v="2020"/>
    <n v="4469"/>
    <x v="1414"/>
    <s v="Standard Class"/>
    <s v="KA-16525"/>
    <x v="0"/>
    <s v="United States"/>
    <x v="25"/>
    <x v="17"/>
    <n v="10035"/>
    <x v="0"/>
    <s v="FUR-BO-10000780"/>
    <x v="0"/>
    <x v="13"/>
    <s v="O'Sullivan Plantations 2-Door Library in Landvery Oak"/>
    <n v="321.56799999999998"/>
    <n v="2"/>
    <n v="0.2"/>
    <n v="-16.078399999999998"/>
  </r>
  <r>
    <x v="286"/>
    <s v="2020"/>
    <n v="4470"/>
    <x v="1414"/>
    <s v="Standard Class"/>
    <s v="KA-16525"/>
    <x v="0"/>
    <s v="United States"/>
    <x v="25"/>
    <x v="17"/>
    <n v="10035"/>
    <x v="0"/>
    <s v="OFF-PA-10001972"/>
    <x v="1"/>
    <x v="9"/>
    <s v="Xerox 214"/>
    <n v="12.96"/>
    <n v="2"/>
    <n v="0"/>
    <n v="6.2207999999999997"/>
  </r>
  <r>
    <x v="286"/>
    <s v="2020"/>
    <n v="4765"/>
    <x v="1415"/>
    <s v="First Class"/>
    <s v="PG-18820"/>
    <x v="0"/>
    <s v="United States"/>
    <x v="7"/>
    <x v="1"/>
    <n v="94110"/>
    <x v="1"/>
    <s v="OFF-AR-10001860"/>
    <x v="1"/>
    <x v="4"/>
    <s v="BIC Liqua Brite Liner"/>
    <n v="27.76"/>
    <n v="4"/>
    <n v="0"/>
    <n v="9.9936000000000007"/>
  </r>
  <r>
    <x v="286"/>
    <s v="2020"/>
    <n v="4870"/>
    <x v="1416"/>
    <s v="Standard Class"/>
    <s v="SC-20440"/>
    <x v="2"/>
    <s v="United States"/>
    <x v="83"/>
    <x v="9"/>
    <n v="17602"/>
    <x v="0"/>
    <s v="TEC-PH-10003437"/>
    <x v="2"/>
    <x v="14"/>
    <s v="Blue Parrot B250XT Professional Grade Wireless Bluetooth Headset with"/>
    <n v="89.988"/>
    <n v="2"/>
    <n v="0.4"/>
    <n v="-14.997999999999999"/>
  </r>
  <r>
    <x v="286"/>
    <s v="2020"/>
    <n v="4871"/>
    <x v="1416"/>
    <s v="Standard Class"/>
    <s v="SC-20440"/>
    <x v="2"/>
    <s v="United States"/>
    <x v="83"/>
    <x v="9"/>
    <n v="17602"/>
    <x v="0"/>
    <s v="OFF-PA-10000675"/>
    <x v="1"/>
    <x v="9"/>
    <s v="Xerox 1919"/>
    <n v="229.54400000000001"/>
    <n v="7"/>
    <n v="0.2"/>
    <n v="83.209699999999998"/>
  </r>
  <r>
    <x v="286"/>
    <s v="2020"/>
    <n v="8117"/>
    <x v="1417"/>
    <s v="Same Day"/>
    <s v="BG-11695"/>
    <x v="2"/>
    <s v="United States"/>
    <x v="324"/>
    <x v="23"/>
    <n v="67846"/>
    <x v="2"/>
    <s v="OFF-ST-10003123"/>
    <x v="1"/>
    <x v="2"/>
    <s v="Fellowes Bases and Tops For Staxonsteel/High-Stak Systems"/>
    <n v="33.29"/>
    <n v="1"/>
    <n v="0"/>
    <n v="7.9896000000000003"/>
  </r>
  <r>
    <x v="286"/>
    <s v="2020"/>
    <n v="9123"/>
    <x v="1418"/>
    <s v="Same Day"/>
    <s v="PR-18880"/>
    <x v="0"/>
    <s v="United States"/>
    <x v="7"/>
    <x v="1"/>
    <n v="94109"/>
    <x v="1"/>
    <s v="OFF-PA-10002137"/>
    <x v="1"/>
    <x v="9"/>
    <s v="Southworth 100% Résumé Paper, 24lb."/>
    <n v="7.78"/>
    <n v="1"/>
    <n v="0"/>
    <n v="3.5009999999999999"/>
  </r>
  <r>
    <x v="286"/>
    <s v="2020"/>
    <n v="9217"/>
    <x v="1419"/>
    <s v="Standard Class"/>
    <s v="JG-15310"/>
    <x v="2"/>
    <s v="United States"/>
    <x v="325"/>
    <x v="3"/>
    <n v="79762"/>
    <x v="2"/>
    <s v="OFF-AP-10002311"/>
    <x v="1"/>
    <x v="5"/>
    <s v="Holmes Replacement Filter for HEPA Air Cleaner, Very Large Room, HEPA Filter"/>
    <n v="13.762"/>
    <n v="1"/>
    <n v="0.8"/>
    <n v="-24.771599999999999"/>
  </r>
  <r>
    <x v="286"/>
    <s v="2020"/>
    <n v="9265"/>
    <x v="1420"/>
    <s v="Standard Class"/>
    <s v="MY-17380"/>
    <x v="2"/>
    <s v="United States"/>
    <x v="155"/>
    <x v="13"/>
    <n v="38109"/>
    <x v="3"/>
    <s v="OFF-BI-10000216"/>
    <x v="1"/>
    <x v="1"/>
    <s v="Mead 1st Gear 2&quot; Zipper Binder, Asst. Colors"/>
    <n v="11.673"/>
    <n v="3"/>
    <n v="0.7"/>
    <n v="-7.782"/>
  </r>
  <r>
    <x v="286"/>
    <s v="2020"/>
    <n v="9266"/>
    <x v="1420"/>
    <s v="Standard Class"/>
    <s v="MY-17380"/>
    <x v="2"/>
    <s v="United States"/>
    <x v="155"/>
    <x v="13"/>
    <n v="38109"/>
    <x v="3"/>
    <s v="OFF-EN-10003448"/>
    <x v="1"/>
    <x v="12"/>
    <s v="Peel &amp; Seel Recycled Catalog Envelopes, Brown"/>
    <n v="64.847999999999999"/>
    <n v="7"/>
    <n v="0.2"/>
    <n v="24.318000000000001"/>
  </r>
  <r>
    <x v="286"/>
    <s v="2020"/>
    <n v="9746"/>
    <x v="1421"/>
    <s v="Same Day"/>
    <s v="BP-11290"/>
    <x v="0"/>
    <s v="United States"/>
    <x v="1"/>
    <x v="1"/>
    <n v="90008"/>
    <x v="1"/>
    <s v="FUR-TA-10000617"/>
    <x v="0"/>
    <x v="7"/>
    <s v="Hon Practical Foundations 30 x 60 Training Table, Light Gray/Charcoal"/>
    <n v="364.08"/>
    <n v="2"/>
    <n v="0.2"/>
    <n v="9.1020000000000003"/>
  </r>
  <r>
    <x v="286"/>
    <s v="2020"/>
    <n v="9747"/>
    <x v="1421"/>
    <s v="Same Day"/>
    <s v="BP-11290"/>
    <x v="0"/>
    <s v="United States"/>
    <x v="1"/>
    <x v="1"/>
    <n v="90008"/>
    <x v="1"/>
    <s v="FUR-TA-10001676"/>
    <x v="0"/>
    <x v="7"/>
    <s v="Hon 61000 Series Interactive Training Tables"/>
    <n v="71.087999999999994"/>
    <n v="2"/>
    <n v="0.2"/>
    <n v="-1.7771999999999999"/>
  </r>
  <r>
    <x v="286"/>
    <s v="2020"/>
    <n v="9942"/>
    <x v="1422"/>
    <s v="Standard Class"/>
    <s v="JL-15835"/>
    <x v="0"/>
    <s v="United States"/>
    <x v="7"/>
    <x v="1"/>
    <n v="94122"/>
    <x v="1"/>
    <s v="TEC-AC-10001772"/>
    <x v="2"/>
    <x v="8"/>
    <s v="Memorex Mini Travel Drive 16 GB USB 2.0 Flash Drive"/>
    <n v="223.58"/>
    <n v="14"/>
    <n v="0"/>
    <n v="87.196200000000005"/>
  </r>
  <r>
    <x v="287"/>
    <s v="2020"/>
    <n v="3848"/>
    <x v="1423"/>
    <s v="Second Class"/>
    <s v="SZ-20035"/>
    <x v="1"/>
    <s v="United States"/>
    <x v="322"/>
    <x v="6"/>
    <n v="48187"/>
    <x v="2"/>
    <s v="OFF-ST-10001097"/>
    <x v="1"/>
    <x v="2"/>
    <s v="Office Impressions Heavy Duty Welded Shelving &amp; Multimedia Storage Drawers"/>
    <n v="501.81"/>
    <n v="3"/>
    <n v="0"/>
    <n v="0"/>
  </r>
  <r>
    <x v="287"/>
    <s v="2020"/>
    <n v="5080"/>
    <x v="1424"/>
    <s v="Standard Class"/>
    <s v="BD-11500"/>
    <x v="0"/>
    <s v="United States"/>
    <x v="7"/>
    <x v="1"/>
    <n v="94122"/>
    <x v="1"/>
    <s v="FUR-BO-10002213"/>
    <x v="0"/>
    <x v="13"/>
    <s v="Sauder Forest Hills Library, Woodland Oak Finish"/>
    <n v="359.49900000000002"/>
    <n v="3"/>
    <n v="0.15"/>
    <n v="-29.605799999999999"/>
  </r>
  <r>
    <x v="287"/>
    <s v="2020"/>
    <n v="5081"/>
    <x v="1424"/>
    <s v="Standard Class"/>
    <s v="BD-11500"/>
    <x v="0"/>
    <s v="United States"/>
    <x v="7"/>
    <x v="1"/>
    <n v="94122"/>
    <x v="1"/>
    <s v="OFF-ST-10001325"/>
    <x v="1"/>
    <x v="2"/>
    <s v="Sterilite Officeware Hinged File Box"/>
    <n v="10.48"/>
    <n v="1"/>
    <n v="0"/>
    <n v="2.8296000000000001"/>
  </r>
  <r>
    <x v="287"/>
    <s v="2020"/>
    <n v="6319"/>
    <x v="1425"/>
    <s v="Second Class"/>
    <s v="EB-13750"/>
    <x v="2"/>
    <s v="United States"/>
    <x v="49"/>
    <x v="1"/>
    <n v="92677"/>
    <x v="1"/>
    <s v="TEC-PH-10004071"/>
    <x v="2"/>
    <x v="14"/>
    <s v="PayAnywhere Card Reader"/>
    <n v="39.96"/>
    <n v="5"/>
    <n v="0.2"/>
    <n v="3.4965000000000002"/>
  </r>
  <r>
    <x v="287"/>
    <s v="2020"/>
    <n v="6320"/>
    <x v="1425"/>
    <s v="Second Class"/>
    <s v="EB-13750"/>
    <x v="2"/>
    <s v="United States"/>
    <x v="49"/>
    <x v="1"/>
    <n v="92677"/>
    <x v="1"/>
    <s v="OFF-PA-10002377"/>
    <x v="1"/>
    <x v="9"/>
    <s v="Adams Telephone Message Book W/Dividers/Space For Phone Numbers, 5 1/4&quot;X8 1/2&quot;, 200/Messages"/>
    <n v="34.08"/>
    <n v="6"/>
    <n v="0"/>
    <n v="15.336"/>
  </r>
  <r>
    <x v="287"/>
    <s v="2020"/>
    <n v="6979"/>
    <x v="1426"/>
    <s v="Second Class"/>
    <s v="DL-13315"/>
    <x v="0"/>
    <s v="United States"/>
    <x v="97"/>
    <x v="22"/>
    <n v="30318"/>
    <x v="3"/>
    <s v="OFF-PA-10003724"/>
    <x v="1"/>
    <x v="9"/>
    <s v="Wirebound Message Book, 4 per Page"/>
    <n v="48.87"/>
    <n v="9"/>
    <n v="0"/>
    <n v="23.946300000000001"/>
  </r>
  <r>
    <x v="287"/>
    <s v="2020"/>
    <n v="8661"/>
    <x v="1427"/>
    <s v="Standard Class"/>
    <s v="HZ-14950"/>
    <x v="0"/>
    <s v="United States"/>
    <x v="216"/>
    <x v="7"/>
    <n v="33311"/>
    <x v="3"/>
    <s v="FUR-BO-10003965"/>
    <x v="0"/>
    <x v="13"/>
    <s v="O'Sullivan Manor Hill 2-Door Library in Brianna Oak"/>
    <n v="723.92"/>
    <n v="5"/>
    <n v="0.2"/>
    <n v="-81.441000000000003"/>
  </r>
  <r>
    <x v="287"/>
    <s v="2020"/>
    <n v="8684"/>
    <x v="1428"/>
    <s v="Standard Class"/>
    <s v="TZ-21580"/>
    <x v="0"/>
    <s v="United States"/>
    <x v="7"/>
    <x v="1"/>
    <n v="94122"/>
    <x v="1"/>
    <s v="OFF-AR-10002335"/>
    <x v="1"/>
    <x v="4"/>
    <s v="DIXON Oriole Pencils"/>
    <n v="5.16"/>
    <n v="2"/>
    <n v="0"/>
    <n v="1.3415999999999999"/>
  </r>
  <r>
    <x v="287"/>
    <s v="2020"/>
    <n v="8959"/>
    <x v="1429"/>
    <s v="Standard Class"/>
    <s v="RO-19780"/>
    <x v="0"/>
    <s v="United States"/>
    <x v="34"/>
    <x v="3"/>
    <n v="77070"/>
    <x v="2"/>
    <s v="TEC-PH-10003437"/>
    <x v="2"/>
    <x v="14"/>
    <s v="Blue Parrot B250XT Professional Grade Wireless Bluetooth Headset with"/>
    <n v="299.95999999999998"/>
    <n v="5"/>
    <n v="0.2"/>
    <n v="37.494999999999997"/>
  </r>
  <r>
    <x v="287"/>
    <s v="2020"/>
    <n v="8960"/>
    <x v="1429"/>
    <s v="Standard Class"/>
    <s v="RO-19780"/>
    <x v="0"/>
    <s v="United States"/>
    <x v="34"/>
    <x v="3"/>
    <n v="77070"/>
    <x v="2"/>
    <s v="OFF-AP-10002867"/>
    <x v="1"/>
    <x v="5"/>
    <s v="Fellowes Command Center 5-outlet power strip"/>
    <n v="67.84"/>
    <n v="5"/>
    <n v="0.8"/>
    <n v="-179.77600000000001"/>
  </r>
  <r>
    <x v="287"/>
    <s v="2020"/>
    <n v="8961"/>
    <x v="1429"/>
    <s v="Standard Class"/>
    <s v="RO-19780"/>
    <x v="0"/>
    <s v="United States"/>
    <x v="34"/>
    <x v="3"/>
    <n v="77070"/>
    <x v="2"/>
    <s v="FUR-CH-10002126"/>
    <x v="0"/>
    <x v="3"/>
    <s v="Hon Deluxe Fabric Upholstered Stacking Chairs"/>
    <n v="853.93"/>
    <n v="5"/>
    <n v="0.3"/>
    <n v="-24.398"/>
  </r>
  <r>
    <x v="287"/>
    <s v="2020"/>
    <n v="8962"/>
    <x v="1429"/>
    <s v="Standard Class"/>
    <s v="RO-19780"/>
    <x v="0"/>
    <s v="United States"/>
    <x v="34"/>
    <x v="3"/>
    <n v="77070"/>
    <x v="2"/>
    <s v="OFF-AR-10001761"/>
    <x v="1"/>
    <x v="4"/>
    <s v="Avery Hi-Liter Smear-Safe Highlighters"/>
    <n v="18.687999999999999"/>
    <n v="4"/>
    <n v="0.2"/>
    <n v="3.7376"/>
  </r>
  <r>
    <x v="287"/>
    <s v="2020"/>
    <n v="9463"/>
    <x v="1430"/>
    <s v="Second Class"/>
    <s v="BS-11590"/>
    <x v="2"/>
    <s v="United States"/>
    <x v="60"/>
    <x v="32"/>
    <n v="40214"/>
    <x v="3"/>
    <s v="FUR-CH-10001854"/>
    <x v="0"/>
    <x v="3"/>
    <s v="Office Star - Professional Matrix Back Chair with 2-to-1 Synchro Tilt and Mesh Fabric Seat"/>
    <n v="701.96"/>
    <n v="2"/>
    <n v="0"/>
    <n v="168.47040000000001"/>
  </r>
  <r>
    <x v="288"/>
    <s v="2020"/>
    <n v="511"/>
    <x v="1431"/>
    <s v="First Class"/>
    <s v="LS-17245"/>
    <x v="0"/>
    <s v="United States"/>
    <x v="326"/>
    <x v="11"/>
    <n v="64118"/>
    <x v="2"/>
    <s v="FUR-FU-10001290"/>
    <x v="0"/>
    <x v="0"/>
    <s v="Executive Impressions Supervisor Wall Clock"/>
    <n v="126.3"/>
    <n v="3"/>
    <n v="0"/>
    <n v="40.415999999999997"/>
  </r>
  <r>
    <x v="288"/>
    <s v="2020"/>
    <n v="512"/>
    <x v="1431"/>
    <s v="First Class"/>
    <s v="LS-17245"/>
    <x v="0"/>
    <s v="United States"/>
    <x v="326"/>
    <x v="11"/>
    <n v="64118"/>
    <x v="2"/>
    <s v="TEC-AC-10002399"/>
    <x v="2"/>
    <x v="8"/>
    <s v="SanDisk Cruzer 32 GB USB Flash Drive"/>
    <n v="38.04"/>
    <n v="2"/>
    <n v="0"/>
    <n v="12.172800000000001"/>
  </r>
  <r>
    <x v="288"/>
    <s v="2020"/>
    <n v="1431"/>
    <x v="1432"/>
    <s v="Standard Class"/>
    <s v="LT-17110"/>
    <x v="0"/>
    <s v="United States"/>
    <x v="35"/>
    <x v="0"/>
    <n v="43229"/>
    <x v="0"/>
    <s v="TEC-PH-10003092"/>
    <x v="2"/>
    <x v="14"/>
    <s v="Motorola L804"/>
    <n v="220.75200000000001"/>
    <n v="8"/>
    <n v="0.4"/>
    <n v="-40.471200000000003"/>
  </r>
  <r>
    <x v="288"/>
    <s v="2020"/>
    <n v="1570"/>
    <x v="1433"/>
    <s v="Standard Class"/>
    <s v="AH-10075"/>
    <x v="2"/>
    <s v="United States"/>
    <x v="97"/>
    <x v="22"/>
    <n v="30318"/>
    <x v="3"/>
    <s v="OFF-AR-10003504"/>
    <x v="1"/>
    <x v="4"/>
    <s v="Newell 347"/>
    <n v="12.84"/>
    <n v="3"/>
    <n v="0"/>
    <n v="3.7235999999999998"/>
  </r>
  <r>
    <x v="288"/>
    <s v="2020"/>
    <n v="3630"/>
    <x v="1434"/>
    <s v="Standard Class"/>
    <s v="CC-12610"/>
    <x v="2"/>
    <s v="United States"/>
    <x v="35"/>
    <x v="0"/>
    <n v="43229"/>
    <x v="0"/>
    <s v="OFF-AP-10002082"/>
    <x v="1"/>
    <x v="5"/>
    <s v="Holmes HEPA Air Purifier"/>
    <n v="52.271999999999998"/>
    <n v="3"/>
    <n v="0.2"/>
    <n v="9.8010000000000002"/>
  </r>
  <r>
    <x v="288"/>
    <s v="2020"/>
    <n v="3631"/>
    <x v="1434"/>
    <s v="Standard Class"/>
    <s v="CC-12610"/>
    <x v="2"/>
    <s v="United States"/>
    <x v="35"/>
    <x v="0"/>
    <n v="43229"/>
    <x v="0"/>
    <s v="OFF-AP-10004708"/>
    <x v="1"/>
    <x v="5"/>
    <s v="Fellowes Superior 10 Outlet Split Surge Protector"/>
    <n v="213.136"/>
    <n v="7"/>
    <n v="0.2"/>
    <n v="23.977799999999998"/>
  </r>
  <r>
    <x v="288"/>
    <s v="2020"/>
    <n v="3853"/>
    <x v="1435"/>
    <s v="First Class"/>
    <s v="GT-14755"/>
    <x v="0"/>
    <s v="United States"/>
    <x v="147"/>
    <x v="19"/>
    <n v="61107"/>
    <x v="2"/>
    <s v="OFF-BI-10001524"/>
    <x v="1"/>
    <x v="1"/>
    <s v="GBC Premium Transparent Covers with Diagonal Lined Pattern"/>
    <n v="33.567999999999998"/>
    <n v="8"/>
    <n v="0.8"/>
    <n v="-53.708799999999997"/>
  </r>
  <r>
    <x v="288"/>
    <s v="2020"/>
    <n v="5134"/>
    <x v="1436"/>
    <s v="Standard Class"/>
    <s v="FG-14260"/>
    <x v="1"/>
    <s v="United States"/>
    <x v="25"/>
    <x v="17"/>
    <n v="10009"/>
    <x v="0"/>
    <s v="OFF-AP-10001962"/>
    <x v="1"/>
    <x v="5"/>
    <s v="Black &amp; Decker Filter for Double Action Dustbuster Cordless Vac BLDV7210"/>
    <n v="58.73"/>
    <n v="7"/>
    <n v="0"/>
    <n v="14.682499999999999"/>
  </r>
  <r>
    <x v="288"/>
    <s v="2020"/>
    <n v="5135"/>
    <x v="1436"/>
    <s v="Standard Class"/>
    <s v="FG-14260"/>
    <x v="1"/>
    <s v="United States"/>
    <x v="25"/>
    <x v="17"/>
    <n v="10009"/>
    <x v="0"/>
    <s v="OFF-BI-10003364"/>
    <x v="1"/>
    <x v="1"/>
    <s v="Binding Machine Supplies"/>
    <n v="93.343999999999994"/>
    <n v="4"/>
    <n v="0.2"/>
    <n v="32.670400000000001"/>
  </r>
  <r>
    <x v="288"/>
    <s v="2020"/>
    <n v="7132"/>
    <x v="1437"/>
    <s v="Standard Class"/>
    <s v="TT-21460"/>
    <x v="1"/>
    <s v="United States"/>
    <x v="19"/>
    <x v="14"/>
    <n v="47374"/>
    <x v="2"/>
    <s v="FUR-TA-10001039"/>
    <x v="0"/>
    <x v="7"/>
    <s v="KI Adjustable-Height Table"/>
    <n v="257.94"/>
    <n v="3"/>
    <n v="0"/>
    <n v="67.064400000000006"/>
  </r>
  <r>
    <x v="288"/>
    <s v="2020"/>
    <n v="7133"/>
    <x v="1437"/>
    <s v="Standard Class"/>
    <s v="TT-21460"/>
    <x v="1"/>
    <s v="United States"/>
    <x v="19"/>
    <x v="14"/>
    <n v="47374"/>
    <x v="2"/>
    <s v="TEC-PH-10002624"/>
    <x v="2"/>
    <x v="14"/>
    <s v="Samsung Galaxy S4 Mini"/>
    <n v="1879.96"/>
    <n v="4"/>
    <n v="0"/>
    <n v="545.1884"/>
  </r>
  <r>
    <x v="288"/>
    <s v="2020"/>
    <n v="7134"/>
    <x v="1437"/>
    <s v="Standard Class"/>
    <s v="TT-21460"/>
    <x v="1"/>
    <s v="United States"/>
    <x v="19"/>
    <x v="14"/>
    <n v="47374"/>
    <x v="2"/>
    <s v="FUR-FU-10001473"/>
    <x v="0"/>
    <x v="0"/>
    <s v="DAX Wood Document Frame"/>
    <n v="27.46"/>
    <n v="2"/>
    <n v="0"/>
    <n v="9.8856000000000002"/>
  </r>
  <r>
    <x v="288"/>
    <s v="2020"/>
    <n v="7135"/>
    <x v="1437"/>
    <s v="Standard Class"/>
    <s v="TT-21460"/>
    <x v="1"/>
    <s v="United States"/>
    <x v="19"/>
    <x v="14"/>
    <n v="47374"/>
    <x v="2"/>
    <s v="TEC-PH-10001819"/>
    <x v="2"/>
    <x v="14"/>
    <s v="Innergie mMini Combo Duo USB Travel Charging Kit"/>
    <n v="89.98"/>
    <n v="2"/>
    <n v="0"/>
    <n v="43.190399999999997"/>
  </r>
  <r>
    <x v="288"/>
    <s v="2020"/>
    <n v="7136"/>
    <x v="1437"/>
    <s v="Standard Class"/>
    <s v="TT-21460"/>
    <x v="1"/>
    <s v="United States"/>
    <x v="19"/>
    <x v="14"/>
    <n v="47374"/>
    <x v="2"/>
    <s v="FUR-CH-10004287"/>
    <x v="0"/>
    <x v="3"/>
    <s v="SAFCO Arco Folding Chair"/>
    <n v="828.6"/>
    <n v="3"/>
    <n v="0"/>
    <n v="240.29400000000001"/>
  </r>
  <r>
    <x v="288"/>
    <s v="2020"/>
    <n v="7320"/>
    <x v="1438"/>
    <s v="Second Class"/>
    <s v="MN-17935"/>
    <x v="0"/>
    <s v="United States"/>
    <x v="25"/>
    <x v="17"/>
    <n v="10009"/>
    <x v="0"/>
    <s v="TEC-PH-10002310"/>
    <x v="2"/>
    <x v="14"/>
    <s v="Plantronics Calisto P620-M USB Wireless Speakerphone System"/>
    <n v="979.95"/>
    <n v="5"/>
    <n v="0"/>
    <n v="264.5865"/>
  </r>
  <r>
    <x v="288"/>
    <s v="2020"/>
    <n v="7321"/>
    <x v="1438"/>
    <s v="Second Class"/>
    <s v="MN-17935"/>
    <x v="0"/>
    <s v="United States"/>
    <x v="25"/>
    <x v="17"/>
    <n v="10009"/>
    <x v="0"/>
    <s v="FUR-FU-10003623"/>
    <x v="0"/>
    <x v="0"/>
    <s v="DataProducts Ampli Magnifier Task Lamp, Black,"/>
    <n v="135.30000000000001"/>
    <n v="5"/>
    <n v="0"/>
    <n v="37.884"/>
  </r>
  <r>
    <x v="289"/>
    <s v="2020"/>
    <n v="914"/>
    <x v="1439"/>
    <s v="First Class"/>
    <s v="BM-11650"/>
    <x v="2"/>
    <s v="United States"/>
    <x v="70"/>
    <x v="2"/>
    <n v="53209"/>
    <x v="2"/>
    <s v="FUR-FU-10004091"/>
    <x v="0"/>
    <x v="0"/>
    <s v="Howard Miller 13&quot; Diameter Goldtone Round Wall Clock"/>
    <n v="46.94"/>
    <n v="1"/>
    <n v="0"/>
    <n v="19.2454"/>
  </r>
  <r>
    <x v="289"/>
    <s v="2020"/>
    <n v="915"/>
    <x v="1439"/>
    <s v="First Class"/>
    <s v="BM-11650"/>
    <x v="2"/>
    <s v="United States"/>
    <x v="70"/>
    <x v="2"/>
    <n v="53209"/>
    <x v="2"/>
    <s v="TEC-AC-10001772"/>
    <x v="2"/>
    <x v="8"/>
    <s v="Memorex Mini Travel Drive 16 GB USB 2.0 Flash Drive"/>
    <n v="143.72999999999999"/>
    <n v="9"/>
    <n v="0"/>
    <n v="56.054699999999997"/>
  </r>
  <r>
    <x v="289"/>
    <s v="2020"/>
    <n v="1935"/>
    <x v="1440"/>
    <s v="Standard Class"/>
    <s v="LW-16990"/>
    <x v="2"/>
    <s v="United States"/>
    <x v="7"/>
    <x v="1"/>
    <n v="94109"/>
    <x v="1"/>
    <s v="OFF-PA-10003129"/>
    <x v="1"/>
    <x v="9"/>
    <s v="Tops White Computer Printout Paper"/>
    <n v="244.55"/>
    <n v="5"/>
    <n v="0"/>
    <n v="114.9385"/>
  </r>
  <r>
    <x v="289"/>
    <s v="2020"/>
    <n v="1936"/>
    <x v="1440"/>
    <s v="Standard Class"/>
    <s v="LW-16990"/>
    <x v="2"/>
    <s v="United States"/>
    <x v="7"/>
    <x v="1"/>
    <n v="94109"/>
    <x v="1"/>
    <s v="TEC-AC-10001284"/>
    <x v="2"/>
    <x v="8"/>
    <s v="Enermax Briskie RF Wireless Keyboard and Mouse Combo"/>
    <n v="166.16"/>
    <n v="8"/>
    <n v="0"/>
    <n v="59.817599999999999"/>
  </r>
  <r>
    <x v="289"/>
    <s v="2020"/>
    <n v="2676"/>
    <x v="1441"/>
    <s v="Standard Class"/>
    <s v="DB-13615"/>
    <x v="0"/>
    <s v="United States"/>
    <x v="252"/>
    <x v="4"/>
    <n v="28806"/>
    <x v="3"/>
    <s v="OFF-AR-10000422"/>
    <x v="1"/>
    <x v="4"/>
    <s v="Pencil and Crayon Sharpener"/>
    <n v="8.76"/>
    <n v="5"/>
    <n v="0.2"/>
    <n v="0.76649999999999996"/>
  </r>
  <r>
    <x v="289"/>
    <s v="2020"/>
    <n v="2677"/>
    <x v="1441"/>
    <s v="Standard Class"/>
    <s v="DB-13615"/>
    <x v="0"/>
    <s v="United States"/>
    <x v="252"/>
    <x v="4"/>
    <n v="28806"/>
    <x v="3"/>
    <s v="OFF-AP-10001205"/>
    <x v="1"/>
    <x v="5"/>
    <s v="Belkin 5 Outlet SurgeMaster Power Centers"/>
    <n v="43.584000000000003"/>
    <n v="1"/>
    <n v="0.2"/>
    <n v="4.3583999999999996"/>
  </r>
  <r>
    <x v="289"/>
    <s v="2020"/>
    <n v="4949"/>
    <x v="1442"/>
    <s v="Standard Class"/>
    <s v="BD-11320"/>
    <x v="0"/>
    <s v="United States"/>
    <x v="1"/>
    <x v="1"/>
    <n v="90045"/>
    <x v="1"/>
    <s v="OFF-BI-10001989"/>
    <x v="1"/>
    <x v="1"/>
    <s v="Premium Transparent Presentation Covers by GBC"/>
    <n v="117.488"/>
    <n v="7"/>
    <n v="0.2"/>
    <n v="41.120800000000003"/>
  </r>
  <r>
    <x v="289"/>
    <s v="2020"/>
    <n v="4950"/>
    <x v="1442"/>
    <s v="Standard Class"/>
    <s v="BD-11320"/>
    <x v="0"/>
    <s v="United States"/>
    <x v="1"/>
    <x v="1"/>
    <n v="90045"/>
    <x v="1"/>
    <s v="FUR-FU-10000732"/>
    <x v="0"/>
    <x v="0"/>
    <s v="Eldon 200 Class Desk Accessories"/>
    <n v="18.84"/>
    <n v="3"/>
    <n v="0"/>
    <n v="6.0288000000000004"/>
  </r>
  <r>
    <x v="289"/>
    <s v="2020"/>
    <n v="5838"/>
    <x v="1443"/>
    <s v="Standard Class"/>
    <s v="DO-13645"/>
    <x v="0"/>
    <s v="United States"/>
    <x v="1"/>
    <x v="1"/>
    <n v="90036"/>
    <x v="1"/>
    <s v="TEC-PH-10004100"/>
    <x v="2"/>
    <x v="14"/>
    <s v="Griffin GC17055 Auxiliary Audio Cable"/>
    <n v="57.567999999999998"/>
    <n v="4"/>
    <n v="0.2"/>
    <n v="5.7568000000000001"/>
  </r>
  <r>
    <x v="289"/>
    <s v="2020"/>
    <n v="6638"/>
    <x v="1444"/>
    <s v="Second Class"/>
    <s v="RP-19390"/>
    <x v="0"/>
    <s v="United States"/>
    <x v="25"/>
    <x v="17"/>
    <n v="10011"/>
    <x v="0"/>
    <s v="OFF-AR-10001573"/>
    <x v="1"/>
    <x v="4"/>
    <s v="American Pencil"/>
    <n v="6.99"/>
    <n v="3"/>
    <n v="0"/>
    <n v="2.0270999999999999"/>
  </r>
  <r>
    <x v="289"/>
    <s v="2020"/>
    <n v="6639"/>
    <x v="1444"/>
    <s v="Second Class"/>
    <s v="RP-19390"/>
    <x v="0"/>
    <s v="United States"/>
    <x v="25"/>
    <x v="17"/>
    <n v="10011"/>
    <x v="0"/>
    <s v="OFF-BI-10001196"/>
    <x v="1"/>
    <x v="1"/>
    <s v="Avery Flip-Chart Easel Binder, Black"/>
    <n v="107.42400000000001"/>
    <n v="6"/>
    <n v="0.2"/>
    <n v="36.255600000000001"/>
  </r>
  <r>
    <x v="289"/>
    <s v="2020"/>
    <n v="7557"/>
    <x v="1445"/>
    <s v="Standard Class"/>
    <s v="JR-16210"/>
    <x v="2"/>
    <s v="United States"/>
    <x v="35"/>
    <x v="14"/>
    <n v="47201"/>
    <x v="2"/>
    <s v="OFF-PA-10003641"/>
    <x v="1"/>
    <x v="9"/>
    <s v="Xerox 1909"/>
    <n v="158.28"/>
    <n v="6"/>
    <n v="0"/>
    <n v="72.808800000000005"/>
  </r>
  <r>
    <x v="289"/>
    <s v="2020"/>
    <n v="7558"/>
    <x v="1445"/>
    <s v="Standard Class"/>
    <s v="JR-16210"/>
    <x v="2"/>
    <s v="United States"/>
    <x v="35"/>
    <x v="14"/>
    <n v="47201"/>
    <x v="2"/>
    <s v="OFF-BI-10004519"/>
    <x v="1"/>
    <x v="1"/>
    <s v="GBC DocuBind P100 Manual Binding Machine"/>
    <n v="497.94"/>
    <n v="3"/>
    <n v="0"/>
    <n v="224.07300000000001"/>
  </r>
  <r>
    <x v="290"/>
    <s v="2020"/>
    <n v="948"/>
    <x v="1446"/>
    <s v="Standard Class"/>
    <s v="RB-19795"/>
    <x v="1"/>
    <s v="United States"/>
    <x v="13"/>
    <x v="9"/>
    <n v="19120"/>
    <x v="0"/>
    <s v="FUR-FU-10003601"/>
    <x v="0"/>
    <x v="0"/>
    <s v="Deflect-o RollaMat Studded, Beveled Mat for Medium Pile Carpeting"/>
    <n v="516.48800000000006"/>
    <n v="7"/>
    <n v="0.2"/>
    <n v="-12.9122"/>
  </r>
  <r>
    <x v="290"/>
    <s v="2020"/>
    <n v="949"/>
    <x v="1446"/>
    <s v="Standard Class"/>
    <s v="RB-19795"/>
    <x v="1"/>
    <s v="United States"/>
    <x v="13"/>
    <x v="9"/>
    <n v="19120"/>
    <x v="0"/>
    <s v="FUR-FU-10000576"/>
    <x v="0"/>
    <x v="0"/>
    <s v="Luxo Professional Fluorescent Magnifier Lamp with Clamp-Mount Base"/>
    <n v="1007.232"/>
    <n v="6"/>
    <n v="0.2"/>
    <n v="75.542400000000001"/>
  </r>
  <r>
    <x v="290"/>
    <s v="2020"/>
    <n v="950"/>
    <x v="1446"/>
    <s v="Standard Class"/>
    <s v="RB-19795"/>
    <x v="1"/>
    <s v="United States"/>
    <x v="13"/>
    <x v="9"/>
    <n v="19120"/>
    <x v="0"/>
    <s v="FUR-TA-10004154"/>
    <x v="0"/>
    <x v="7"/>
    <s v="Riverside Furniture Oval Coffee Table, Oval End Table, End Table with Drawer"/>
    <n v="2065.3200000000002"/>
    <n v="12"/>
    <n v="0.4"/>
    <n v="-619.596"/>
  </r>
  <r>
    <x v="290"/>
    <s v="2020"/>
    <n v="951"/>
    <x v="1446"/>
    <s v="Standard Class"/>
    <s v="RB-19795"/>
    <x v="1"/>
    <s v="United States"/>
    <x v="13"/>
    <x v="9"/>
    <n v="19120"/>
    <x v="0"/>
    <s v="OFF-PA-10000788"/>
    <x v="1"/>
    <x v="9"/>
    <s v="Xerox 210"/>
    <n v="15.552"/>
    <n v="3"/>
    <n v="0.2"/>
    <n v="5.4432"/>
  </r>
  <r>
    <x v="290"/>
    <s v="2020"/>
    <n v="952"/>
    <x v="1446"/>
    <s v="Standard Class"/>
    <s v="RB-19795"/>
    <x v="1"/>
    <s v="United States"/>
    <x v="13"/>
    <x v="9"/>
    <n v="19120"/>
    <x v="0"/>
    <s v="OFF-PA-10002479"/>
    <x v="1"/>
    <x v="9"/>
    <s v="Xerox 4200 Series MultiUse Premium Copy Paper (20Lb. and 84 Bright)"/>
    <n v="25.344000000000001"/>
    <n v="6"/>
    <n v="0.2"/>
    <n v="7.92"/>
  </r>
  <r>
    <x v="290"/>
    <s v="2020"/>
    <n v="1928"/>
    <x v="1447"/>
    <s v="First Class"/>
    <s v="RH-19495"/>
    <x v="0"/>
    <s v="United States"/>
    <x v="80"/>
    <x v="12"/>
    <n v="80219"/>
    <x v="1"/>
    <s v="OFF-PA-10004071"/>
    <x v="1"/>
    <x v="9"/>
    <s v="Eaton Premium Continuous-Feed Paper, 25% Cotton, Letter Size, White, 1000 Shts/Box"/>
    <n v="88.768000000000001"/>
    <n v="2"/>
    <n v="0.2"/>
    <n v="31.0688"/>
  </r>
  <r>
    <x v="290"/>
    <s v="2020"/>
    <n v="2661"/>
    <x v="1448"/>
    <s v="Standard Class"/>
    <s v="DG-13300"/>
    <x v="2"/>
    <s v="United States"/>
    <x v="25"/>
    <x v="17"/>
    <n v="10035"/>
    <x v="0"/>
    <s v="TEC-PH-10002834"/>
    <x v="2"/>
    <x v="14"/>
    <s v="Google Nexus 5"/>
    <n v="1979.89"/>
    <n v="11"/>
    <n v="0"/>
    <n v="494.97250000000003"/>
  </r>
  <r>
    <x v="290"/>
    <s v="2020"/>
    <n v="2662"/>
    <x v="1448"/>
    <s v="Standard Class"/>
    <s v="DG-13300"/>
    <x v="2"/>
    <s v="United States"/>
    <x v="25"/>
    <x v="17"/>
    <n v="10035"/>
    <x v="0"/>
    <s v="OFF-EN-10003055"/>
    <x v="1"/>
    <x v="12"/>
    <s v="Blue String-Tie &amp; Button Interoffice Envelopes, 10 x 13"/>
    <n v="79.959999999999994"/>
    <n v="2"/>
    <n v="0"/>
    <n v="35.981999999999999"/>
  </r>
  <r>
    <x v="290"/>
    <s v="2020"/>
    <n v="4246"/>
    <x v="1449"/>
    <s v="Standard Class"/>
    <s v="LS-16975"/>
    <x v="1"/>
    <s v="United States"/>
    <x v="51"/>
    <x v="26"/>
    <n v="21215"/>
    <x v="0"/>
    <s v="OFF-AR-10004582"/>
    <x v="1"/>
    <x v="4"/>
    <s v="BIC Brite Liner Grip Highlighters"/>
    <n v="1.64"/>
    <n v="1"/>
    <n v="0"/>
    <n v="0.73799999999999999"/>
  </r>
  <r>
    <x v="290"/>
    <s v="2020"/>
    <n v="4247"/>
    <x v="1449"/>
    <s v="Standard Class"/>
    <s v="LS-16975"/>
    <x v="1"/>
    <s v="United States"/>
    <x v="51"/>
    <x v="26"/>
    <n v="21215"/>
    <x v="0"/>
    <s v="FUR-FU-10000576"/>
    <x v="0"/>
    <x v="0"/>
    <s v="Luxo Professional Fluorescent Magnifier Lamp with Clamp-Mount Base"/>
    <n v="1049.2"/>
    <n v="5"/>
    <n v="0"/>
    <n v="272.79199999999997"/>
  </r>
  <r>
    <x v="290"/>
    <s v="2020"/>
    <n v="4248"/>
    <x v="1449"/>
    <s v="Standard Class"/>
    <s v="LS-16975"/>
    <x v="1"/>
    <s v="United States"/>
    <x v="51"/>
    <x v="26"/>
    <n v="21215"/>
    <x v="0"/>
    <s v="FUR-FU-10004270"/>
    <x v="0"/>
    <x v="0"/>
    <s v="Eldon Image Series Desk Accessories, Burgundy"/>
    <n v="20.9"/>
    <n v="5"/>
    <n v="0"/>
    <n v="7.524"/>
  </r>
  <r>
    <x v="290"/>
    <s v="2020"/>
    <n v="9743"/>
    <x v="1450"/>
    <s v="Standard Class"/>
    <s v="EP-13915"/>
    <x v="0"/>
    <s v="United States"/>
    <x v="42"/>
    <x v="1"/>
    <n v="92037"/>
    <x v="1"/>
    <s v="OFF-LA-10001074"/>
    <x v="1"/>
    <x v="15"/>
    <s v="Round Specialty Laser Printer Labels"/>
    <n v="62.65"/>
    <n v="5"/>
    <n v="0"/>
    <n v="29.445499999999999"/>
  </r>
  <r>
    <x v="291"/>
    <s v="2020"/>
    <n v="7390"/>
    <x v="1451"/>
    <s v="Standard Class"/>
    <s v="TT-21070"/>
    <x v="0"/>
    <s v="United States"/>
    <x v="101"/>
    <x v="13"/>
    <n v="37421"/>
    <x v="3"/>
    <s v="FUR-CH-10000454"/>
    <x v="0"/>
    <x v="3"/>
    <s v="Hon Deluxe Fabric Upholstered Stacking Chairs, Rounded Back"/>
    <n v="390.36799999999999"/>
    <n v="2"/>
    <n v="0.2"/>
    <n v="48.795999999999999"/>
  </r>
  <r>
    <x v="291"/>
    <s v="2020"/>
    <n v="7391"/>
    <x v="1451"/>
    <s v="Standard Class"/>
    <s v="TT-21070"/>
    <x v="0"/>
    <s v="United States"/>
    <x v="101"/>
    <x v="13"/>
    <n v="37421"/>
    <x v="3"/>
    <s v="FUR-FU-10004017"/>
    <x v="0"/>
    <x v="0"/>
    <s v="Executive Impressions 13&quot; Chairman Wall Clock"/>
    <n v="101.52"/>
    <n v="5"/>
    <n v="0.2"/>
    <n v="19.035"/>
  </r>
  <r>
    <x v="292"/>
    <s v="2020"/>
    <n v="880"/>
    <x v="1452"/>
    <s v="Second Class"/>
    <s v="HP-14815"/>
    <x v="1"/>
    <s v="United States"/>
    <x v="25"/>
    <x v="17"/>
    <n v="10024"/>
    <x v="0"/>
    <s v="OFF-BI-10003984"/>
    <x v="1"/>
    <x v="1"/>
    <s v="Lock-Up Easel 'Spel-Binder'"/>
    <n v="68.471999999999994"/>
    <n v="3"/>
    <n v="0.2"/>
    <n v="23.109300000000001"/>
  </r>
  <r>
    <x v="292"/>
    <s v="2020"/>
    <n v="881"/>
    <x v="1452"/>
    <s v="Second Class"/>
    <s v="HP-14815"/>
    <x v="1"/>
    <s v="United States"/>
    <x v="25"/>
    <x v="17"/>
    <n v="10024"/>
    <x v="0"/>
    <s v="FUR-CH-10004287"/>
    <x v="0"/>
    <x v="3"/>
    <s v="SAFCO Arco Folding Chair"/>
    <n v="1242.9000000000001"/>
    <n v="5"/>
    <n v="0.1"/>
    <n v="262.39"/>
  </r>
  <r>
    <x v="292"/>
    <s v="2020"/>
    <n v="956"/>
    <x v="1453"/>
    <s v="Standard Class"/>
    <s v="SW-20275"/>
    <x v="0"/>
    <s v="United States"/>
    <x v="22"/>
    <x v="33"/>
    <n v="39212"/>
    <x v="3"/>
    <s v="OFF-ST-10000604"/>
    <x v="1"/>
    <x v="2"/>
    <s v="Home/Office Personal File Carts"/>
    <n v="173.8"/>
    <n v="5"/>
    <n v="0"/>
    <n v="43.45"/>
  </r>
  <r>
    <x v="292"/>
    <s v="2020"/>
    <n v="1604"/>
    <x v="1454"/>
    <s v="Standard Class"/>
    <s v="ME-17725"/>
    <x v="0"/>
    <s v="United States"/>
    <x v="66"/>
    <x v="31"/>
    <n v="19711"/>
    <x v="0"/>
    <s v="OFF-AR-10001044"/>
    <x v="1"/>
    <x v="4"/>
    <s v="BOSTON Ranger #55 Pencil Sharpener, Black"/>
    <n v="155.94"/>
    <n v="6"/>
    <n v="0"/>
    <n v="45.2226"/>
  </r>
  <r>
    <x v="292"/>
    <s v="2020"/>
    <n v="3070"/>
    <x v="1455"/>
    <s v="Same Day"/>
    <s v="ML-17755"/>
    <x v="1"/>
    <s v="United States"/>
    <x v="111"/>
    <x v="0"/>
    <n v="43615"/>
    <x v="0"/>
    <s v="OFF-AP-10003779"/>
    <x v="1"/>
    <x v="5"/>
    <s v="Kensington 7 Outlet MasterPiece Power Center with Fax/Phone Line Protection"/>
    <n v="663.93600000000004"/>
    <n v="4"/>
    <n v="0.2"/>
    <n v="82.992000000000004"/>
  </r>
  <r>
    <x v="292"/>
    <s v="2020"/>
    <n v="3779"/>
    <x v="1456"/>
    <s v="Second Class"/>
    <s v="PN-18775"/>
    <x v="1"/>
    <s v="United States"/>
    <x v="41"/>
    <x v="7"/>
    <n v="33180"/>
    <x v="3"/>
    <s v="TEC-PH-10002564"/>
    <x v="2"/>
    <x v="14"/>
    <s v="OtterBox Defender Series Case - Samsung Galaxy S4"/>
    <n v="71.975999999999999"/>
    <n v="3"/>
    <n v="0.2"/>
    <n v="8.9969999999999999"/>
  </r>
  <r>
    <x v="292"/>
    <s v="2020"/>
    <n v="3899"/>
    <x v="1457"/>
    <s v="Standard Class"/>
    <s v="SC-20800"/>
    <x v="0"/>
    <s v="United States"/>
    <x v="327"/>
    <x v="3"/>
    <n v="78539"/>
    <x v="2"/>
    <s v="OFF-FA-10000611"/>
    <x v="1"/>
    <x v="11"/>
    <s v="Binder Clips by OIC"/>
    <n v="2.3679999999999999"/>
    <n v="2"/>
    <n v="0.2"/>
    <n v="0.82879999999999998"/>
  </r>
  <r>
    <x v="292"/>
    <s v="2020"/>
    <n v="5066"/>
    <x v="1458"/>
    <s v="Standard Class"/>
    <s v="SC-20380"/>
    <x v="0"/>
    <s v="United States"/>
    <x v="24"/>
    <x v="4"/>
    <n v="27217"/>
    <x v="3"/>
    <s v="TEC-AC-10002001"/>
    <x v="2"/>
    <x v="8"/>
    <s v="Logitech Wireless Gaming Headset G930"/>
    <n v="383.976"/>
    <n v="3"/>
    <n v="0.2"/>
    <n v="81.594899999999996"/>
  </r>
  <r>
    <x v="292"/>
    <s v="2020"/>
    <n v="5067"/>
    <x v="1458"/>
    <s v="Standard Class"/>
    <s v="SC-20380"/>
    <x v="0"/>
    <s v="United States"/>
    <x v="24"/>
    <x v="4"/>
    <n v="27217"/>
    <x v="3"/>
    <s v="FUR-TA-10001889"/>
    <x v="0"/>
    <x v="7"/>
    <s v="Bush Advantage Collection Racetrack Conference Table"/>
    <n v="1781.682"/>
    <n v="7"/>
    <n v="0.4"/>
    <n v="-653.28340000000003"/>
  </r>
  <r>
    <x v="292"/>
    <s v="2020"/>
    <n v="5585"/>
    <x v="1459"/>
    <s v="Standard Class"/>
    <s v="VP-21730"/>
    <x v="1"/>
    <s v="United States"/>
    <x v="25"/>
    <x v="17"/>
    <n v="10011"/>
    <x v="0"/>
    <s v="OFF-ST-10002182"/>
    <x v="1"/>
    <x v="2"/>
    <s v="Iris 3-Drawer Stacking Bin, Black"/>
    <n v="83.56"/>
    <n v="4"/>
    <n v="0"/>
    <n v="1.6712"/>
  </r>
  <r>
    <x v="292"/>
    <s v="2020"/>
    <n v="5586"/>
    <x v="1459"/>
    <s v="Standard Class"/>
    <s v="VP-21730"/>
    <x v="1"/>
    <s v="United States"/>
    <x v="25"/>
    <x v="17"/>
    <n v="10011"/>
    <x v="0"/>
    <s v="TEC-PH-10001468"/>
    <x v="2"/>
    <x v="14"/>
    <s v="Panasonic Business Telephones KX-T7736"/>
    <n v="546.05999999999995"/>
    <n v="3"/>
    <n v="0"/>
    <n v="163.81800000000001"/>
  </r>
  <r>
    <x v="292"/>
    <s v="2020"/>
    <n v="5587"/>
    <x v="1459"/>
    <s v="Standard Class"/>
    <s v="VP-21730"/>
    <x v="1"/>
    <s v="United States"/>
    <x v="25"/>
    <x v="17"/>
    <n v="10011"/>
    <x v="0"/>
    <s v="OFF-ST-10001809"/>
    <x v="1"/>
    <x v="2"/>
    <s v="Fellowes Officeware Wire Shelving"/>
    <n v="269.49"/>
    <n v="3"/>
    <n v="0"/>
    <n v="5.3898000000000001"/>
  </r>
  <r>
    <x v="292"/>
    <s v="2020"/>
    <n v="6300"/>
    <x v="1460"/>
    <s v="First Class"/>
    <s v="MZ-17335"/>
    <x v="1"/>
    <s v="United States"/>
    <x v="7"/>
    <x v="1"/>
    <n v="94109"/>
    <x v="1"/>
    <s v="FUR-FU-10003489"/>
    <x v="0"/>
    <x v="0"/>
    <s v="Contemporary Borderless Frame"/>
    <n v="25.83"/>
    <n v="3"/>
    <n v="0"/>
    <n v="9.5571000000000002"/>
  </r>
  <r>
    <x v="292"/>
    <s v="2020"/>
    <n v="6936"/>
    <x v="1461"/>
    <s v="Second Class"/>
    <s v="BP-11095"/>
    <x v="2"/>
    <s v="United States"/>
    <x v="5"/>
    <x v="3"/>
    <n v="79907"/>
    <x v="2"/>
    <s v="TEC-AC-10001767"/>
    <x v="2"/>
    <x v="8"/>
    <s v="SanDisk Ultra 64 GB MicroSDHC Class 10 Memory Card"/>
    <n v="95.975999999999999"/>
    <n v="3"/>
    <n v="0.2"/>
    <n v="-10.7973"/>
  </r>
  <r>
    <x v="292"/>
    <s v="2020"/>
    <n v="9289"/>
    <x v="1462"/>
    <s v="First Class"/>
    <s v="TB-21625"/>
    <x v="0"/>
    <s v="United States"/>
    <x v="13"/>
    <x v="9"/>
    <n v="19134"/>
    <x v="0"/>
    <s v="FUR-CH-10003981"/>
    <x v="0"/>
    <x v="3"/>
    <s v="Global Commerce Series Low-Back Swivel/Tilt Chairs"/>
    <n v="1079.316"/>
    <n v="6"/>
    <n v="0.3"/>
    <n v="-15.418799999999999"/>
  </r>
  <r>
    <x v="293"/>
    <s v="2020"/>
    <n v="207"/>
    <x v="1463"/>
    <s v="Standard Class"/>
    <s v="JH-15985"/>
    <x v="0"/>
    <s v="United States"/>
    <x v="315"/>
    <x v="6"/>
    <n v="48601"/>
    <x v="2"/>
    <s v="OFF-ST-10000642"/>
    <x v="1"/>
    <x v="2"/>
    <s v="Tennsco Lockers, Gray"/>
    <n v="83.92"/>
    <n v="4"/>
    <n v="0"/>
    <n v="5.8743999999999996"/>
  </r>
  <r>
    <x v="293"/>
    <s v="2020"/>
    <n v="208"/>
    <x v="1463"/>
    <s v="Standard Class"/>
    <s v="JH-15985"/>
    <x v="0"/>
    <s v="United States"/>
    <x v="315"/>
    <x v="6"/>
    <n v="48601"/>
    <x v="2"/>
    <s v="TEC-PH-10001700"/>
    <x v="2"/>
    <x v="14"/>
    <s v="Panasonic KX-TG6844B Expandable Digital Cordless Telephone"/>
    <n v="131.97999999999999"/>
    <n v="2"/>
    <n v="0"/>
    <n v="35.634599999999999"/>
  </r>
  <r>
    <x v="293"/>
    <s v="2020"/>
    <n v="209"/>
    <x v="1463"/>
    <s v="Standard Class"/>
    <s v="JH-15985"/>
    <x v="0"/>
    <s v="United States"/>
    <x v="315"/>
    <x v="6"/>
    <n v="48601"/>
    <x v="2"/>
    <s v="OFF-BI-10003274"/>
    <x v="1"/>
    <x v="1"/>
    <s v="Avery Durable Slant Ring Binders, No Labels"/>
    <n v="15.92"/>
    <n v="4"/>
    <n v="0"/>
    <n v="7.4824000000000002"/>
  </r>
  <r>
    <x v="293"/>
    <s v="2020"/>
    <n v="210"/>
    <x v="1463"/>
    <s v="Standard Class"/>
    <s v="JH-15985"/>
    <x v="0"/>
    <s v="United States"/>
    <x v="315"/>
    <x v="6"/>
    <n v="48601"/>
    <x v="2"/>
    <s v="OFF-FA-10000134"/>
    <x v="1"/>
    <x v="11"/>
    <s v="Advantus Push Pins, Aluminum Head"/>
    <n v="52.29"/>
    <n v="9"/>
    <n v="0"/>
    <n v="16.209900000000001"/>
  </r>
  <r>
    <x v="293"/>
    <s v="2020"/>
    <n v="211"/>
    <x v="1463"/>
    <s v="Standard Class"/>
    <s v="JH-15985"/>
    <x v="0"/>
    <s v="United States"/>
    <x v="315"/>
    <x v="6"/>
    <n v="48601"/>
    <x v="2"/>
    <s v="OFF-ST-10001522"/>
    <x v="1"/>
    <x v="2"/>
    <s v="Gould Plastics 18-Pocket Panel Bin, 34w x 5-1/4d x 20-1/2h"/>
    <n v="91.99"/>
    <n v="1"/>
    <n v="0"/>
    <n v="3.6796000000000002"/>
  </r>
  <r>
    <x v="293"/>
    <s v="2020"/>
    <n v="259"/>
    <x v="1464"/>
    <s v="Second Class"/>
    <s v="CC-12670"/>
    <x v="0"/>
    <s v="United States"/>
    <x v="25"/>
    <x v="17"/>
    <n v="10009"/>
    <x v="0"/>
    <s v="TEC-AC-10000290"/>
    <x v="2"/>
    <x v="8"/>
    <s v="Sabrent 4-Port USB 2.0 Hub"/>
    <n v="20.37"/>
    <n v="3"/>
    <n v="0"/>
    <n v="6.9257999999999997"/>
  </r>
  <r>
    <x v="293"/>
    <s v="2020"/>
    <n v="260"/>
    <x v="1464"/>
    <s v="Second Class"/>
    <s v="CC-12670"/>
    <x v="0"/>
    <s v="United States"/>
    <x v="25"/>
    <x v="17"/>
    <n v="10009"/>
    <x v="0"/>
    <s v="OFF-ST-10002790"/>
    <x v="1"/>
    <x v="2"/>
    <s v="Safco Industrial Shelving"/>
    <n v="221.55"/>
    <n v="3"/>
    <n v="0"/>
    <n v="6.6464999999999996"/>
  </r>
  <r>
    <x v="293"/>
    <s v="2020"/>
    <n v="261"/>
    <x v="1464"/>
    <s v="Second Class"/>
    <s v="CC-12670"/>
    <x v="0"/>
    <s v="United States"/>
    <x v="25"/>
    <x v="17"/>
    <n v="10009"/>
    <x v="0"/>
    <s v="OFF-BI-10003460"/>
    <x v="1"/>
    <x v="1"/>
    <s v="Acco 3-Hole Punch"/>
    <n v="17.52"/>
    <n v="5"/>
    <n v="0.2"/>
    <n v="6.1319999999999997"/>
  </r>
  <r>
    <x v="293"/>
    <s v="2020"/>
    <n v="582"/>
    <x v="1465"/>
    <s v="Standard Class"/>
    <s v="DV-13465"/>
    <x v="0"/>
    <s v="United States"/>
    <x v="80"/>
    <x v="12"/>
    <n v="80219"/>
    <x v="1"/>
    <s v="TEC-PH-10004977"/>
    <x v="2"/>
    <x v="14"/>
    <s v="GE 30524EE4"/>
    <n v="470.37599999999998"/>
    <n v="3"/>
    <n v="0.2"/>
    <n v="52.917299999999997"/>
  </r>
  <r>
    <x v="293"/>
    <s v="2020"/>
    <n v="583"/>
    <x v="1465"/>
    <s v="Standard Class"/>
    <s v="DV-13465"/>
    <x v="0"/>
    <s v="United States"/>
    <x v="80"/>
    <x v="12"/>
    <n v="80219"/>
    <x v="1"/>
    <s v="TEC-PH-10000586"/>
    <x v="2"/>
    <x v="14"/>
    <s v="AT&amp;T SB67148 SynJ"/>
    <n v="105.584"/>
    <n v="2"/>
    <n v="0.2"/>
    <n v="9.2385999999999999"/>
  </r>
  <r>
    <x v="293"/>
    <s v="2020"/>
    <n v="584"/>
    <x v="1465"/>
    <s v="Standard Class"/>
    <s v="DV-13465"/>
    <x v="0"/>
    <s v="United States"/>
    <x v="80"/>
    <x v="12"/>
    <n v="80219"/>
    <x v="1"/>
    <s v="OFF-AP-10000358"/>
    <x v="1"/>
    <x v="5"/>
    <s v="Fellowes Basic Home/Office Series Surge Protectors"/>
    <n v="31.152000000000001"/>
    <n v="3"/>
    <n v="0.2"/>
    <n v="3.5045999999999999"/>
  </r>
  <r>
    <x v="293"/>
    <s v="2020"/>
    <n v="585"/>
    <x v="1465"/>
    <s v="Standard Class"/>
    <s v="DV-13465"/>
    <x v="0"/>
    <s v="United States"/>
    <x v="80"/>
    <x v="12"/>
    <n v="80219"/>
    <x v="1"/>
    <s v="OFF-BI-10002764"/>
    <x v="1"/>
    <x v="1"/>
    <s v="Recycled Pressboard Report Cover with Reinforced Top Hinge"/>
    <n v="6.7830000000000004"/>
    <n v="7"/>
    <n v="0.7"/>
    <n v="-4.7481"/>
  </r>
  <r>
    <x v="293"/>
    <s v="2020"/>
    <n v="586"/>
    <x v="1465"/>
    <s v="Standard Class"/>
    <s v="DV-13465"/>
    <x v="0"/>
    <s v="United States"/>
    <x v="80"/>
    <x v="12"/>
    <n v="80219"/>
    <x v="1"/>
    <s v="TEC-PH-10001254"/>
    <x v="2"/>
    <x v="14"/>
    <s v="Jabra BIZ 2300 Duo QD Duo Corded Headset"/>
    <n v="406.36799999999999"/>
    <n v="4"/>
    <n v="0.2"/>
    <n v="30.477599999999999"/>
  </r>
  <r>
    <x v="293"/>
    <s v="2020"/>
    <n v="2125"/>
    <x v="1466"/>
    <s v="Standard Class"/>
    <s v="EH-14005"/>
    <x v="1"/>
    <s v="United States"/>
    <x v="13"/>
    <x v="9"/>
    <n v="19143"/>
    <x v="0"/>
    <s v="OFF-EN-10003040"/>
    <x v="1"/>
    <x v="12"/>
    <s v="Quality Park Security Envelopes"/>
    <n v="104.68"/>
    <n v="5"/>
    <n v="0.2"/>
    <n v="35.329500000000003"/>
  </r>
  <r>
    <x v="293"/>
    <s v="2020"/>
    <n v="2126"/>
    <x v="1466"/>
    <s v="Standard Class"/>
    <s v="EH-14005"/>
    <x v="1"/>
    <s v="United States"/>
    <x v="13"/>
    <x v="9"/>
    <n v="19143"/>
    <x v="0"/>
    <s v="TEC-PH-10000923"/>
    <x v="2"/>
    <x v="14"/>
    <s v="Belkin SportFit Armband For iPhone 5s/5c, Fuchsia"/>
    <n v="62.957999999999998"/>
    <n v="7"/>
    <n v="0.4"/>
    <n v="9.4436999999999998"/>
  </r>
  <r>
    <x v="293"/>
    <s v="2020"/>
    <n v="3244"/>
    <x v="1467"/>
    <s v="Standard Class"/>
    <s v="SJ-20215"/>
    <x v="0"/>
    <s v="United States"/>
    <x v="291"/>
    <x v="3"/>
    <n v="75051"/>
    <x v="2"/>
    <s v="TEC-PH-10004912"/>
    <x v="2"/>
    <x v="14"/>
    <s v="Cisco SPA112 2 Port Phone Adapter"/>
    <n v="219.8"/>
    <n v="5"/>
    <n v="0.2"/>
    <n v="24.727499999999999"/>
  </r>
  <r>
    <x v="293"/>
    <s v="2020"/>
    <n v="3245"/>
    <x v="1467"/>
    <s v="Standard Class"/>
    <s v="SJ-20215"/>
    <x v="0"/>
    <s v="United States"/>
    <x v="291"/>
    <x v="3"/>
    <n v="75051"/>
    <x v="2"/>
    <s v="FUR-CH-10002602"/>
    <x v="0"/>
    <x v="3"/>
    <s v="DMI Arturo Collection Mission-style Design Wood Chair"/>
    <n v="317.05799999999999"/>
    <n v="3"/>
    <n v="0.3"/>
    <n v="-18.117599999999999"/>
  </r>
  <r>
    <x v="293"/>
    <s v="2020"/>
    <n v="3557"/>
    <x v="1468"/>
    <s v="Standard Class"/>
    <s v="CC-12550"/>
    <x v="0"/>
    <s v="United States"/>
    <x v="1"/>
    <x v="1"/>
    <n v="90008"/>
    <x v="1"/>
    <s v="OFF-PA-10004735"/>
    <x v="1"/>
    <x v="9"/>
    <s v="Xerox 1905"/>
    <n v="45.36"/>
    <n v="7"/>
    <n v="0"/>
    <n v="21.7728"/>
  </r>
  <r>
    <x v="293"/>
    <s v="2020"/>
    <n v="3558"/>
    <x v="1468"/>
    <s v="Standard Class"/>
    <s v="CC-12550"/>
    <x v="0"/>
    <s v="United States"/>
    <x v="1"/>
    <x v="1"/>
    <n v="90008"/>
    <x v="1"/>
    <s v="OFF-BI-10003429"/>
    <x v="1"/>
    <x v="1"/>
    <s v="Cardinal HOLDit! Binder Insert Strips,Extra Strips"/>
    <n v="10.128"/>
    <n v="2"/>
    <n v="0.2"/>
    <n v="3.6714000000000002"/>
  </r>
  <r>
    <x v="293"/>
    <s v="2020"/>
    <n v="4140"/>
    <x v="1469"/>
    <s v="First Class"/>
    <s v="RA-19285"/>
    <x v="0"/>
    <s v="United States"/>
    <x v="13"/>
    <x v="9"/>
    <n v="19120"/>
    <x v="0"/>
    <s v="OFF-ST-10001228"/>
    <x v="1"/>
    <x v="2"/>
    <s v="Personal File Boxes with Fold-Down Carry Handle"/>
    <n v="37.392000000000003"/>
    <n v="3"/>
    <n v="0.2"/>
    <n v="2.3370000000000002"/>
  </r>
  <r>
    <x v="293"/>
    <s v="2020"/>
    <n v="4141"/>
    <x v="1469"/>
    <s v="First Class"/>
    <s v="RA-19285"/>
    <x v="0"/>
    <s v="United States"/>
    <x v="13"/>
    <x v="9"/>
    <n v="19120"/>
    <x v="0"/>
    <s v="FUR-FU-10003798"/>
    <x v="0"/>
    <x v="0"/>
    <s v="Ultra Door Kickplate, 8&quot;H x 34&quot;W"/>
    <n v="79.12"/>
    <n v="5"/>
    <n v="0.2"/>
    <n v="13.846"/>
  </r>
  <r>
    <x v="293"/>
    <s v="2020"/>
    <n v="4928"/>
    <x v="1470"/>
    <s v="Standard Class"/>
    <s v="AD-10180"/>
    <x v="1"/>
    <s v="United States"/>
    <x v="53"/>
    <x v="18"/>
    <n v="6824"/>
    <x v="0"/>
    <s v="OFF-PA-10001972"/>
    <x v="1"/>
    <x v="9"/>
    <s v="Xerox 214"/>
    <n v="19.440000000000001"/>
    <n v="3"/>
    <n v="0"/>
    <n v="9.3312000000000008"/>
  </r>
  <r>
    <x v="293"/>
    <s v="2020"/>
    <n v="4929"/>
    <x v="1470"/>
    <s v="Standard Class"/>
    <s v="AD-10180"/>
    <x v="1"/>
    <s v="United States"/>
    <x v="53"/>
    <x v="18"/>
    <n v="6824"/>
    <x v="0"/>
    <s v="FUR-CH-10000155"/>
    <x v="0"/>
    <x v="3"/>
    <s v="Global Comet Stacking Armless Chair"/>
    <n v="897.15"/>
    <n v="3"/>
    <n v="0"/>
    <n v="251.202"/>
  </r>
  <r>
    <x v="293"/>
    <s v="2020"/>
    <n v="6205"/>
    <x v="1471"/>
    <s v="First Class"/>
    <s v="MG-17650"/>
    <x v="1"/>
    <s v="United States"/>
    <x v="39"/>
    <x v="0"/>
    <n v="43302"/>
    <x v="0"/>
    <s v="FUR-FU-10002885"/>
    <x v="0"/>
    <x v="0"/>
    <s v="Magna Visual Magnetic Picture Hangers"/>
    <n v="7.7119999999999997"/>
    <n v="2"/>
    <n v="0.2"/>
    <n v="1.7352000000000001"/>
  </r>
  <r>
    <x v="293"/>
    <s v="2020"/>
    <n v="6864"/>
    <x v="1472"/>
    <s v="Standard Class"/>
    <s v="MY-17380"/>
    <x v="2"/>
    <s v="United States"/>
    <x v="91"/>
    <x v="3"/>
    <n v="78207"/>
    <x v="2"/>
    <s v="OFF-PA-10000520"/>
    <x v="1"/>
    <x v="9"/>
    <s v="Xerox 201"/>
    <n v="10.368"/>
    <n v="2"/>
    <n v="0.2"/>
    <n v="3.6288"/>
  </r>
  <r>
    <x v="293"/>
    <s v="2020"/>
    <n v="7122"/>
    <x v="1473"/>
    <s v="Standard Class"/>
    <s v="SO-20335"/>
    <x v="0"/>
    <s v="United States"/>
    <x v="12"/>
    <x v="8"/>
    <n v="98105"/>
    <x v="1"/>
    <s v="OFF-PA-10001593"/>
    <x v="1"/>
    <x v="9"/>
    <s v="Xerox 1947"/>
    <n v="41.86"/>
    <n v="7"/>
    <n v="0"/>
    <n v="18.837"/>
  </r>
  <r>
    <x v="293"/>
    <s v="2020"/>
    <n v="7123"/>
    <x v="1473"/>
    <s v="Standard Class"/>
    <s v="SO-20335"/>
    <x v="0"/>
    <s v="United States"/>
    <x v="12"/>
    <x v="8"/>
    <n v="98105"/>
    <x v="1"/>
    <s v="FUR-BO-10002598"/>
    <x v="0"/>
    <x v="13"/>
    <s v="Hon Metal Bookcases, Putty"/>
    <n v="141.96"/>
    <n v="2"/>
    <n v="0"/>
    <n v="41.168399999999998"/>
  </r>
  <r>
    <x v="293"/>
    <s v="2020"/>
    <n v="8870"/>
    <x v="1474"/>
    <s v="Standard Class"/>
    <s v="SH-19975"/>
    <x v="2"/>
    <s v="United States"/>
    <x v="12"/>
    <x v="8"/>
    <n v="98105"/>
    <x v="1"/>
    <s v="OFF-BI-10002003"/>
    <x v="1"/>
    <x v="1"/>
    <s v="Ibico Presentation Index for Binding Systems"/>
    <n v="15.92"/>
    <n v="5"/>
    <n v="0.2"/>
    <n v="5.3730000000000002"/>
  </r>
  <r>
    <x v="293"/>
    <s v="2020"/>
    <n v="8871"/>
    <x v="1474"/>
    <s v="Standard Class"/>
    <s v="SH-19975"/>
    <x v="2"/>
    <s v="United States"/>
    <x v="12"/>
    <x v="8"/>
    <n v="98105"/>
    <x v="1"/>
    <s v="FUR-FU-10000023"/>
    <x v="0"/>
    <x v="0"/>
    <s v="Eldon Wave Desk Accessories"/>
    <n v="70.680000000000007"/>
    <n v="12"/>
    <n v="0"/>
    <n v="31.0992"/>
  </r>
  <r>
    <x v="293"/>
    <s v="2020"/>
    <n v="8872"/>
    <x v="1474"/>
    <s v="Standard Class"/>
    <s v="SH-19975"/>
    <x v="2"/>
    <s v="United States"/>
    <x v="12"/>
    <x v="8"/>
    <n v="98105"/>
    <x v="1"/>
    <s v="OFF-ST-10002756"/>
    <x v="1"/>
    <x v="2"/>
    <s v="Tennsco Stur-D-Stor Boltless Shelving, 5 Shelves, 24&quot; Deep, Sand"/>
    <n v="541.24"/>
    <n v="4"/>
    <n v="0"/>
    <n v="5.4123999999999999"/>
  </r>
  <r>
    <x v="293"/>
    <s v="2020"/>
    <n v="8889"/>
    <x v="1475"/>
    <s v="Standard Class"/>
    <s v="ML-17755"/>
    <x v="1"/>
    <s v="United States"/>
    <x v="328"/>
    <x v="1"/>
    <n v="95207"/>
    <x v="1"/>
    <s v="FUR-FU-10003394"/>
    <x v="0"/>
    <x v="0"/>
    <s v="Tenex &quot;The Solids&quot; Textured Chair Mats"/>
    <n v="629.64"/>
    <n v="9"/>
    <n v="0"/>
    <n v="107.03879999999999"/>
  </r>
  <r>
    <x v="293"/>
    <s v="2020"/>
    <n v="9278"/>
    <x v="1476"/>
    <s v="Standard Class"/>
    <s v="SC-20305"/>
    <x v="0"/>
    <s v="United States"/>
    <x v="13"/>
    <x v="9"/>
    <n v="19140"/>
    <x v="0"/>
    <s v="OFF-LA-10004853"/>
    <x v="1"/>
    <x v="15"/>
    <s v="Avery 483"/>
    <n v="15.936"/>
    <n v="4"/>
    <n v="0.2"/>
    <n v="5.1791999999999998"/>
  </r>
  <r>
    <x v="293"/>
    <s v="2020"/>
    <n v="9279"/>
    <x v="1476"/>
    <s v="Standard Class"/>
    <s v="SC-20305"/>
    <x v="0"/>
    <s v="United States"/>
    <x v="13"/>
    <x v="9"/>
    <n v="19140"/>
    <x v="0"/>
    <s v="OFF-BI-10001759"/>
    <x v="1"/>
    <x v="1"/>
    <s v="Acco Pressboard Covers with Storage Hooks, 14 7/8&quot; x 11&quot;, Dark Blue"/>
    <n v="8.0009999999999994"/>
    <n v="7"/>
    <n v="0.7"/>
    <n v="-5.6006999999999998"/>
  </r>
  <r>
    <x v="293"/>
    <s v="2020"/>
    <n v="9280"/>
    <x v="1476"/>
    <s v="Standard Class"/>
    <s v="SC-20305"/>
    <x v="0"/>
    <s v="United States"/>
    <x v="13"/>
    <x v="9"/>
    <n v="19140"/>
    <x v="0"/>
    <s v="FUR-CH-10003379"/>
    <x v="0"/>
    <x v="3"/>
    <s v="Global Commerce Series High-Back Swivel/Tilt Chairs"/>
    <n v="398.97199999999998"/>
    <n v="2"/>
    <n v="0.3"/>
    <n v="-28.498000000000001"/>
  </r>
  <r>
    <x v="294"/>
    <s v="2020"/>
    <n v="1753"/>
    <x v="1477"/>
    <s v="First Class"/>
    <s v="VW-21775"/>
    <x v="2"/>
    <s v="United States"/>
    <x v="7"/>
    <x v="1"/>
    <n v="94122"/>
    <x v="1"/>
    <s v="OFF-ST-10004340"/>
    <x v="1"/>
    <x v="2"/>
    <s v="Fellowes Mobile File Cart, Black"/>
    <n v="559.62"/>
    <n v="9"/>
    <n v="0"/>
    <n v="151.09739999999999"/>
  </r>
  <r>
    <x v="294"/>
    <s v="2020"/>
    <n v="1754"/>
    <x v="1477"/>
    <s v="First Class"/>
    <s v="VW-21775"/>
    <x v="2"/>
    <s v="United States"/>
    <x v="7"/>
    <x v="1"/>
    <n v="94122"/>
    <x v="1"/>
    <s v="OFF-PA-10004475"/>
    <x v="1"/>
    <x v="9"/>
    <s v="Xerox 1940"/>
    <n v="109.92"/>
    <n v="2"/>
    <n v="0"/>
    <n v="53.860799999999998"/>
  </r>
  <r>
    <x v="294"/>
    <s v="2020"/>
    <n v="1755"/>
    <x v="1477"/>
    <s v="First Class"/>
    <s v="VW-21775"/>
    <x v="2"/>
    <s v="United States"/>
    <x v="7"/>
    <x v="1"/>
    <n v="94122"/>
    <x v="1"/>
    <s v="OFF-PA-10003893"/>
    <x v="1"/>
    <x v="9"/>
    <s v="Xerox 1962"/>
    <n v="8.56"/>
    <n v="2"/>
    <n v="0"/>
    <n v="3.8519999999999999"/>
  </r>
  <r>
    <x v="294"/>
    <s v="2020"/>
    <n v="1895"/>
    <x v="1478"/>
    <s v="First Class"/>
    <s v="AS-10090"/>
    <x v="0"/>
    <s v="United States"/>
    <x v="329"/>
    <x v="25"/>
    <n v="22901"/>
    <x v="3"/>
    <s v="OFF-AR-10001446"/>
    <x v="1"/>
    <x v="4"/>
    <s v="Newell 309"/>
    <n v="34.65"/>
    <n v="3"/>
    <n v="0"/>
    <n v="10.395"/>
  </r>
  <r>
    <x v="294"/>
    <s v="2020"/>
    <n v="1996"/>
    <x v="1479"/>
    <s v="Second Class"/>
    <s v="JS-16030"/>
    <x v="0"/>
    <s v="United States"/>
    <x v="34"/>
    <x v="3"/>
    <n v="77036"/>
    <x v="2"/>
    <s v="OFF-AP-10002534"/>
    <x v="1"/>
    <x v="5"/>
    <s v="3.6 Cubic Foot Counter Height Office Refrigerator"/>
    <n v="294.62"/>
    <n v="5"/>
    <n v="0.8"/>
    <n v="-766.01199999999994"/>
  </r>
  <r>
    <x v="294"/>
    <s v="2020"/>
    <n v="1997"/>
    <x v="1479"/>
    <s v="Second Class"/>
    <s v="JS-16030"/>
    <x v="0"/>
    <s v="United States"/>
    <x v="34"/>
    <x v="3"/>
    <n v="77036"/>
    <x v="2"/>
    <s v="FUR-FU-10004020"/>
    <x v="0"/>
    <x v="0"/>
    <s v="Advantus Panel Wall Acrylic Frame"/>
    <n v="8.7520000000000007"/>
    <n v="4"/>
    <n v="0.6"/>
    <n v="-3.7195999999999998"/>
  </r>
  <r>
    <x v="294"/>
    <s v="2020"/>
    <n v="2271"/>
    <x v="1480"/>
    <s v="Standard Class"/>
    <s v="MK-17905"/>
    <x v="2"/>
    <s v="United States"/>
    <x v="41"/>
    <x v="7"/>
    <n v="33180"/>
    <x v="3"/>
    <s v="OFF-AR-10004344"/>
    <x v="1"/>
    <x v="4"/>
    <s v="Bulldog Vacuum Base Pencil Sharpener"/>
    <n v="47.96"/>
    <n v="5"/>
    <n v="0.2"/>
    <n v="4.1965000000000003"/>
  </r>
  <r>
    <x v="294"/>
    <s v="2020"/>
    <n v="2349"/>
    <x v="1481"/>
    <s v="Same Day"/>
    <s v="AM-10360"/>
    <x v="2"/>
    <s v="United States"/>
    <x v="1"/>
    <x v="1"/>
    <n v="90032"/>
    <x v="1"/>
    <s v="OFF-BI-10004187"/>
    <x v="1"/>
    <x v="1"/>
    <s v="3-ring staple pack"/>
    <n v="9.0239999999999991"/>
    <n v="6"/>
    <n v="0.2"/>
    <n v="3.1583999999999999"/>
  </r>
  <r>
    <x v="294"/>
    <s v="2020"/>
    <n v="2350"/>
    <x v="1481"/>
    <s v="Same Day"/>
    <s v="AM-10360"/>
    <x v="2"/>
    <s v="United States"/>
    <x v="1"/>
    <x v="1"/>
    <n v="90032"/>
    <x v="1"/>
    <s v="OFF-BI-10000632"/>
    <x v="1"/>
    <x v="1"/>
    <s v="Satellite Sectional Post Binders"/>
    <n v="69.456000000000003"/>
    <n v="2"/>
    <n v="0.2"/>
    <n v="22.5732"/>
  </r>
  <r>
    <x v="294"/>
    <s v="2020"/>
    <n v="2351"/>
    <x v="1481"/>
    <s v="Same Day"/>
    <s v="AM-10360"/>
    <x v="2"/>
    <s v="United States"/>
    <x v="1"/>
    <x v="1"/>
    <n v="90032"/>
    <x v="1"/>
    <s v="OFF-PA-10003724"/>
    <x v="1"/>
    <x v="9"/>
    <s v="Wirebound Message Book, 4 per Page"/>
    <n v="10.86"/>
    <n v="2"/>
    <n v="0"/>
    <n v="5.3213999999999997"/>
  </r>
  <r>
    <x v="294"/>
    <s v="2020"/>
    <n v="2352"/>
    <x v="1481"/>
    <s v="Same Day"/>
    <s v="AM-10360"/>
    <x v="2"/>
    <s v="United States"/>
    <x v="1"/>
    <x v="1"/>
    <n v="90032"/>
    <x v="1"/>
    <s v="OFF-AP-10002765"/>
    <x v="1"/>
    <x v="5"/>
    <s v="Fellowes Advanced Computer Series Surge Protectors"/>
    <n v="79.47"/>
    <n v="3"/>
    <n v="0"/>
    <n v="22.2516"/>
  </r>
  <r>
    <x v="294"/>
    <s v="2020"/>
    <n v="2353"/>
    <x v="1481"/>
    <s v="Same Day"/>
    <s v="AM-10360"/>
    <x v="2"/>
    <s v="United States"/>
    <x v="1"/>
    <x v="1"/>
    <n v="90032"/>
    <x v="1"/>
    <s v="OFF-AR-10001868"/>
    <x v="1"/>
    <x v="4"/>
    <s v="Prang Dustless Chalk Sticks"/>
    <n v="10.08"/>
    <n v="6"/>
    <n v="0"/>
    <n v="5.04"/>
  </r>
  <r>
    <x v="294"/>
    <s v="2020"/>
    <n v="2513"/>
    <x v="1482"/>
    <s v="Standard Class"/>
    <s v="DB-12910"/>
    <x v="1"/>
    <s v="United States"/>
    <x v="102"/>
    <x v="7"/>
    <n v="33614"/>
    <x v="3"/>
    <s v="OFF-BI-10002429"/>
    <x v="1"/>
    <x v="1"/>
    <s v="Premier Elliptical Ring Binder, Black"/>
    <n v="45.66"/>
    <n v="5"/>
    <n v="0.7"/>
    <n v="-33.484000000000002"/>
  </r>
  <r>
    <x v="294"/>
    <s v="2020"/>
    <n v="4498"/>
    <x v="1483"/>
    <s v="Standard Class"/>
    <s v="GW-14605"/>
    <x v="0"/>
    <s v="United States"/>
    <x v="13"/>
    <x v="9"/>
    <n v="19140"/>
    <x v="0"/>
    <s v="OFF-BI-10003650"/>
    <x v="1"/>
    <x v="1"/>
    <s v="GBC DocuBind 300 Electric Binding Machine"/>
    <n v="631.17600000000004"/>
    <n v="4"/>
    <n v="0.7"/>
    <n v="-462.86239999999998"/>
  </r>
  <r>
    <x v="294"/>
    <s v="2020"/>
    <n v="5531"/>
    <x v="1484"/>
    <s v="Standard Class"/>
    <s v="JK-16090"/>
    <x v="0"/>
    <s v="United States"/>
    <x v="160"/>
    <x v="43"/>
    <n v="68104"/>
    <x v="2"/>
    <s v="TEC-PH-10001795"/>
    <x v="2"/>
    <x v="14"/>
    <s v="ClearOne CHATAttach 160 - speaker phone"/>
    <n v="2479.96"/>
    <n v="4"/>
    <n v="0"/>
    <n v="743.98800000000006"/>
  </r>
  <r>
    <x v="294"/>
    <s v="2020"/>
    <n v="6270"/>
    <x v="1485"/>
    <s v="Standard Class"/>
    <s v="BB-11545"/>
    <x v="2"/>
    <s v="United States"/>
    <x v="230"/>
    <x v="1"/>
    <n v="94601"/>
    <x v="1"/>
    <s v="TEC-PH-10001448"/>
    <x v="2"/>
    <x v="14"/>
    <s v="Anker Astro 15000mAh USB Portable Charger"/>
    <n v="39.991999999999997"/>
    <n v="1"/>
    <n v="0.2"/>
    <n v="-7.9984000000000002"/>
  </r>
  <r>
    <x v="294"/>
    <s v="2020"/>
    <n v="6271"/>
    <x v="1485"/>
    <s v="Standard Class"/>
    <s v="BB-11545"/>
    <x v="2"/>
    <s v="United States"/>
    <x v="230"/>
    <x v="1"/>
    <n v="94601"/>
    <x v="1"/>
    <s v="FUR-CH-10004983"/>
    <x v="0"/>
    <x v="3"/>
    <s v="Office Star - Mid Back Dual function Ergonomic High Back Chair with 2-Way Adjustable Arms"/>
    <n v="1159.056"/>
    <n v="9"/>
    <n v="0.2"/>
    <n v="43.464599999999997"/>
  </r>
  <r>
    <x v="294"/>
    <s v="2020"/>
    <n v="6272"/>
    <x v="1485"/>
    <s v="Standard Class"/>
    <s v="BB-11545"/>
    <x v="2"/>
    <s v="United States"/>
    <x v="230"/>
    <x v="1"/>
    <n v="94601"/>
    <x v="1"/>
    <s v="OFF-AR-10004022"/>
    <x v="1"/>
    <x v="4"/>
    <s v="Panasonic KP-380BK Classic Electric Pencil Sharpener"/>
    <n v="179.9"/>
    <n v="5"/>
    <n v="0"/>
    <n v="44.975000000000001"/>
  </r>
  <r>
    <x v="294"/>
    <s v="2020"/>
    <n v="6292"/>
    <x v="1486"/>
    <s v="First Class"/>
    <s v="ME-17725"/>
    <x v="0"/>
    <s v="United States"/>
    <x v="176"/>
    <x v="25"/>
    <n v="24153"/>
    <x v="3"/>
    <s v="FUR-CH-10001854"/>
    <x v="0"/>
    <x v="3"/>
    <s v="Office Star - Professional Matrix Back Chair with 2-to-1 Synchro Tilt and Mesh Fabric Seat"/>
    <n v="701.96"/>
    <n v="2"/>
    <n v="0"/>
    <n v="168.47040000000001"/>
  </r>
  <r>
    <x v="294"/>
    <s v="2020"/>
    <n v="6690"/>
    <x v="1487"/>
    <s v="Standard Class"/>
    <s v="RP-19855"/>
    <x v="2"/>
    <s v="United States"/>
    <x v="34"/>
    <x v="3"/>
    <n v="77095"/>
    <x v="2"/>
    <s v="OFF-AR-10000817"/>
    <x v="1"/>
    <x v="4"/>
    <s v="Manco Dry-Lighter Erasable Highlighter"/>
    <n v="12.16"/>
    <n v="5"/>
    <n v="0.2"/>
    <n v="2.1280000000000001"/>
  </r>
  <r>
    <x v="294"/>
    <s v="2020"/>
    <n v="6760"/>
    <x v="1488"/>
    <s v="Standard Class"/>
    <s v="BG-11035"/>
    <x v="0"/>
    <s v="United States"/>
    <x v="157"/>
    <x v="4"/>
    <n v="27405"/>
    <x v="3"/>
    <s v="OFF-AR-10003903"/>
    <x v="1"/>
    <x v="4"/>
    <s v="Sanford 52201 APSCO Electric Pencil Sharpener"/>
    <n v="32.776000000000003"/>
    <n v="1"/>
    <n v="0.2"/>
    <n v="2.4582000000000002"/>
  </r>
  <r>
    <x v="294"/>
    <s v="2020"/>
    <n v="7539"/>
    <x v="1489"/>
    <s v="Standard Class"/>
    <s v="BS-11380"/>
    <x v="2"/>
    <s v="United States"/>
    <x v="80"/>
    <x v="12"/>
    <n v="80219"/>
    <x v="1"/>
    <s v="OFF-ST-10003306"/>
    <x v="1"/>
    <x v="2"/>
    <s v="Letter Size Cart"/>
    <n v="114.288"/>
    <n v="1"/>
    <n v="0.2"/>
    <n v="12.8574"/>
  </r>
  <r>
    <x v="294"/>
    <s v="2020"/>
    <n v="7540"/>
    <x v="1489"/>
    <s v="Standard Class"/>
    <s v="BS-11380"/>
    <x v="2"/>
    <s v="United States"/>
    <x v="80"/>
    <x v="12"/>
    <n v="80219"/>
    <x v="1"/>
    <s v="OFF-BI-10003707"/>
    <x v="1"/>
    <x v="1"/>
    <s v="Aluminum Screw Posts"/>
    <n v="36.624000000000002"/>
    <n v="8"/>
    <n v="0.7"/>
    <n v="-24.416"/>
  </r>
  <r>
    <x v="294"/>
    <s v="2020"/>
    <n v="7541"/>
    <x v="1489"/>
    <s v="Standard Class"/>
    <s v="BS-11380"/>
    <x v="2"/>
    <s v="United States"/>
    <x v="80"/>
    <x v="12"/>
    <n v="80219"/>
    <x v="1"/>
    <s v="FUR-BO-10003546"/>
    <x v="0"/>
    <x v="13"/>
    <s v="Hon 4-Shelf Metal Bookcases"/>
    <n v="242.352"/>
    <n v="8"/>
    <n v="0.7"/>
    <n v="-363.52800000000002"/>
  </r>
  <r>
    <x v="294"/>
    <s v="2020"/>
    <n v="7542"/>
    <x v="1489"/>
    <s v="Standard Class"/>
    <s v="BS-11380"/>
    <x v="2"/>
    <s v="United States"/>
    <x v="80"/>
    <x v="12"/>
    <n v="80219"/>
    <x v="1"/>
    <s v="TEC-PH-10000213"/>
    <x v="2"/>
    <x v="14"/>
    <s v="Seidio BD2-HK3IPH5-BK DILEX Case and Holster Combo for Apple iPhone 5/5s - Black"/>
    <n v="49.616"/>
    <n v="2"/>
    <n v="0.2"/>
    <n v="4.9615999999999998"/>
  </r>
  <r>
    <x v="294"/>
    <s v="2020"/>
    <n v="7543"/>
    <x v="1489"/>
    <s v="Standard Class"/>
    <s v="BS-11380"/>
    <x v="2"/>
    <s v="United States"/>
    <x v="80"/>
    <x v="12"/>
    <n v="80219"/>
    <x v="1"/>
    <s v="FUR-FU-10001488"/>
    <x v="0"/>
    <x v="0"/>
    <s v="Tenex 46&quot; x 60&quot; Computer Anti-Static Chairmat, Rectangular Shaped"/>
    <n v="508.70400000000001"/>
    <n v="6"/>
    <n v="0.2"/>
    <n v="0"/>
  </r>
  <r>
    <x v="294"/>
    <s v="2020"/>
    <n v="7544"/>
    <x v="1489"/>
    <s v="Standard Class"/>
    <s v="BS-11380"/>
    <x v="2"/>
    <s v="United States"/>
    <x v="80"/>
    <x v="12"/>
    <n v="80219"/>
    <x v="1"/>
    <s v="TEC-PH-10004833"/>
    <x v="2"/>
    <x v="14"/>
    <s v="Macally Suction Cup Mount"/>
    <n v="57.36"/>
    <n v="6"/>
    <n v="0.2"/>
    <n v="-14.34"/>
  </r>
  <r>
    <x v="294"/>
    <s v="2020"/>
    <n v="7545"/>
    <x v="1489"/>
    <s v="Standard Class"/>
    <s v="BS-11380"/>
    <x v="2"/>
    <s v="United States"/>
    <x v="80"/>
    <x v="12"/>
    <n v="80219"/>
    <x v="1"/>
    <s v="FUR-CH-10002335"/>
    <x v="0"/>
    <x v="3"/>
    <s v="Hon GuestStacker Chair"/>
    <n v="906.68"/>
    <n v="5"/>
    <n v="0.2"/>
    <n v="68.001000000000005"/>
  </r>
  <r>
    <x v="294"/>
    <s v="2020"/>
    <n v="8642"/>
    <x v="1490"/>
    <s v="Same Day"/>
    <s v="SV-20935"/>
    <x v="0"/>
    <s v="United States"/>
    <x v="179"/>
    <x v="21"/>
    <n v="85345"/>
    <x v="1"/>
    <s v="OFF-BI-10001670"/>
    <x v="1"/>
    <x v="1"/>
    <s v="Vinyl Sectional Post Binders"/>
    <n v="67.86"/>
    <n v="6"/>
    <n v="0.7"/>
    <n v="-45.24"/>
  </r>
  <r>
    <x v="294"/>
    <s v="2020"/>
    <n v="8970"/>
    <x v="1491"/>
    <s v="Standard Class"/>
    <s v="ES-14080"/>
    <x v="2"/>
    <s v="United States"/>
    <x v="82"/>
    <x v="0"/>
    <n v="44107"/>
    <x v="0"/>
    <s v="OFF-AR-10001662"/>
    <x v="1"/>
    <x v="4"/>
    <s v="Rogers Handheld Barrel Pencil Sharpener"/>
    <n v="19.728000000000002"/>
    <n v="9"/>
    <n v="0.2"/>
    <n v="1.7262"/>
  </r>
  <r>
    <x v="294"/>
    <s v="2020"/>
    <n v="8971"/>
    <x v="1491"/>
    <s v="Standard Class"/>
    <s v="ES-14080"/>
    <x v="2"/>
    <s v="United States"/>
    <x v="82"/>
    <x v="0"/>
    <n v="44107"/>
    <x v="0"/>
    <s v="TEC-PH-10004531"/>
    <x v="2"/>
    <x v="14"/>
    <s v="AT&amp;T CL2909"/>
    <n v="151.18799999999999"/>
    <n v="2"/>
    <n v="0.4"/>
    <n v="-25.198"/>
  </r>
  <r>
    <x v="294"/>
    <s v="2020"/>
    <n v="9727"/>
    <x v="1492"/>
    <s v="First Class"/>
    <s v="KM-16720"/>
    <x v="0"/>
    <s v="United States"/>
    <x v="76"/>
    <x v="15"/>
    <n v="1852"/>
    <x v="0"/>
    <s v="OFF-AP-10001293"/>
    <x v="1"/>
    <x v="5"/>
    <s v="Belkin 8 Outlet Surge Protector"/>
    <n v="286.86"/>
    <n v="7"/>
    <n v="0"/>
    <n v="80.320800000000006"/>
  </r>
  <r>
    <x v="294"/>
    <s v="2020"/>
    <n v="9728"/>
    <x v="1492"/>
    <s v="First Class"/>
    <s v="KM-16720"/>
    <x v="0"/>
    <s v="United States"/>
    <x v="76"/>
    <x v="15"/>
    <n v="1852"/>
    <x v="0"/>
    <s v="TEC-PH-10004977"/>
    <x v="2"/>
    <x v="14"/>
    <s v="GE 30524EE4"/>
    <n v="979.95"/>
    <n v="5"/>
    <n v="0"/>
    <n v="284.18549999999999"/>
  </r>
  <r>
    <x v="294"/>
    <s v="2020"/>
    <n v="9729"/>
    <x v="1492"/>
    <s v="First Class"/>
    <s v="KM-16720"/>
    <x v="0"/>
    <s v="United States"/>
    <x v="76"/>
    <x v="15"/>
    <n v="1852"/>
    <x v="0"/>
    <s v="OFF-SU-10001935"/>
    <x v="1"/>
    <x v="10"/>
    <s v="Staple remover"/>
    <n v="4.3600000000000003"/>
    <n v="2"/>
    <n v="0"/>
    <n v="0.1744"/>
  </r>
  <r>
    <x v="295"/>
    <s v="2020"/>
    <n v="2463"/>
    <x v="1493"/>
    <s v="Standard Class"/>
    <s v="CS-12460"/>
    <x v="0"/>
    <s v="United States"/>
    <x v="25"/>
    <x v="17"/>
    <n v="10009"/>
    <x v="0"/>
    <s v="OFF-BI-10001524"/>
    <x v="1"/>
    <x v="1"/>
    <s v="GBC Premium Transparent Covers with Diagonal Lined Pattern"/>
    <n v="83.92"/>
    <n v="5"/>
    <n v="0.2"/>
    <n v="29.372"/>
  </r>
  <r>
    <x v="295"/>
    <s v="2020"/>
    <n v="2464"/>
    <x v="1493"/>
    <s v="Standard Class"/>
    <s v="CS-12460"/>
    <x v="0"/>
    <s v="United States"/>
    <x v="25"/>
    <x v="17"/>
    <n v="10009"/>
    <x v="0"/>
    <s v="OFF-BI-10001553"/>
    <x v="1"/>
    <x v="1"/>
    <s v="SpineVue Locking Slant-D Ring Binders by Cardinal"/>
    <n v="14.624000000000001"/>
    <n v="2"/>
    <n v="0.2"/>
    <n v="5.1184000000000003"/>
  </r>
  <r>
    <x v="295"/>
    <s v="2020"/>
    <n v="2465"/>
    <x v="1493"/>
    <s v="Standard Class"/>
    <s v="CS-12460"/>
    <x v="0"/>
    <s v="United States"/>
    <x v="25"/>
    <x v="17"/>
    <n v="10009"/>
    <x v="0"/>
    <s v="TEC-PH-10000576"/>
    <x v="2"/>
    <x v="14"/>
    <s v="AT&amp;T 1080 Corded phone"/>
    <n v="136.99"/>
    <n v="1"/>
    <n v="0"/>
    <n v="36.987299999999998"/>
  </r>
  <r>
    <x v="295"/>
    <s v="2020"/>
    <n v="2466"/>
    <x v="1493"/>
    <s v="Standard Class"/>
    <s v="CS-12460"/>
    <x v="0"/>
    <s v="United States"/>
    <x v="25"/>
    <x v="17"/>
    <n v="10009"/>
    <x v="0"/>
    <s v="OFF-LA-10001317"/>
    <x v="1"/>
    <x v="15"/>
    <s v="Avery 520"/>
    <n v="3.15"/>
    <n v="1"/>
    <n v="0"/>
    <n v="1.512"/>
  </r>
  <r>
    <x v="295"/>
    <s v="2020"/>
    <n v="2675"/>
    <x v="1494"/>
    <s v="Same Day"/>
    <s v="TC-21295"/>
    <x v="0"/>
    <s v="United States"/>
    <x v="42"/>
    <x v="1"/>
    <n v="92024"/>
    <x v="1"/>
    <s v="OFF-PA-10000357"/>
    <x v="1"/>
    <x v="9"/>
    <s v="Xerox 1888"/>
    <n v="166.44"/>
    <n v="3"/>
    <n v="0"/>
    <n v="79.891199999999998"/>
  </r>
  <r>
    <x v="295"/>
    <s v="2020"/>
    <n v="3465"/>
    <x v="1495"/>
    <s v="Second Class"/>
    <s v="ND-18370"/>
    <x v="0"/>
    <s v="United States"/>
    <x v="4"/>
    <x v="7"/>
    <n v="32216"/>
    <x v="3"/>
    <s v="TEC-AC-10001990"/>
    <x v="2"/>
    <x v="8"/>
    <s v="Kensington Orbit Wireless Mobile Trackball for PC and Mac"/>
    <n v="47.991999999999997"/>
    <n v="1"/>
    <n v="0.2"/>
    <n v="7.1988000000000003"/>
  </r>
  <r>
    <x v="295"/>
    <s v="2020"/>
    <n v="4566"/>
    <x v="1496"/>
    <s v="Standard Class"/>
    <s v="MC-17575"/>
    <x v="0"/>
    <s v="United States"/>
    <x v="112"/>
    <x v="4"/>
    <n v="28314"/>
    <x v="3"/>
    <s v="OFF-AP-10002350"/>
    <x v="1"/>
    <x v="5"/>
    <s v="Belkin F9H710-06 7 Outlet SurgeMaster Surge Protector"/>
    <n v="45.216000000000001"/>
    <n v="3"/>
    <n v="0.2"/>
    <n v="4.5216000000000003"/>
  </r>
  <r>
    <x v="295"/>
    <s v="2020"/>
    <n v="4567"/>
    <x v="1496"/>
    <s v="Standard Class"/>
    <s v="MC-17575"/>
    <x v="0"/>
    <s v="United States"/>
    <x v="112"/>
    <x v="4"/>
    <n v="28314"/>
    <x v="3"/>
    <s v="OFF-BI-10004233"/>
    <x v="1"/>
    <x v="1"/>
    <s v="GBC Pre-Punched Binding Paper, Plastic, White, 8-1/2&quot; x 11&quot;"/>
    <n v="28.782"/>
    <n v="6"/>
    <n v="0.7"/>
    <n v="-21.1068"/>
  </r>
  <r>
    <x v="295"/>
    <s v="2020"/>
    <n v="4568"/>
    <x v="1496"/>
    <s v="Standard Class"/>
    <s v="MC-17575"/>
    <x v="0"/>
    <s v="United States"/>
    <x v="112"/>
    <x v="4"/>
    <n v="28314"/>
    <x v="3"/>
    <s v="OFF-PA-10001892"/>
    <x v="1"/>
    <x v="9"/>
    <s v="Rediform Wirebound &quot;Phone Memo&quot; Message Book, 11 x 5-3/4"/>
    <n v="24.448"/>
    <n v="4"/>
    <n v="0.2"/>
    <n v="8.8623999999999992"/>
  </r>
  <r>
    <x v="295"/>
    <s v="2020"/>
    <n v="4717"/>
    <x v="1497"/>
    <s v="Second Class"/>
    <s v="CM-12655"/>
    <x v="1"/>
    <s v="United States"/>
    <x v="12"/>
    <x v="8"/>
    <n v="98115"/>
    <x v="1"/>
    <s v="FUR-TA-10002958"/>
    <x v="0"/>
    <x v="7"/>
    <s v="Bevis Oval Conference Table, Walnut"/>
    <n v="521.96"/>
    <n v="2"/>
    <n v="0"/>
    <n v="88.733199999999997"/>
  </r>
  <r>
    <x v="295"/>
    <s v="2020"/>
    <n v="7537"/>
    <x v="1498"/>
    <s v="Standard Class"/>
    <s v="MV-17485"/>
    <x v="0"/>
    <s v="United States"/>
    <x v="34"/>
    <x v="3"/>
    <n v="77041"/>
    <x v="2"/>
    <s v="FUR-FU-10000820"/>
    <x v="0"/>
    <x v="0"/>
    <s v="Tensor Brushed Steel Torchiere Floor Lamp"/>
    <n v="13.592000000000001"/>
    <n v="2"/>
    <n v="0.6"/>
    <n v="-14.271599999999999"/>
  </r>
  <r>
    <x v="295"/>
    <s v="2020"/>
    <n v="7762"/>
    <x v="1499"/>
    <s v="First Class"/>
    <s v="CC-12550"/>
    <x v="0"/>
    <s v="United States"/>
    <x v="148"/>
    <x v="3"/>
    <n v="75023"/>
    <x v="2"/>
    <s v="OFF-PA-10003729"/>
    <x v="1"/>
    <x v="9"/>
    <s v="Xerox 1998"/>
    <n v="10.368"/>
    <n v="2"/>
    <n v="0.2"/>
    <n v="3.6288"/>
  </r>
  <r>
    <x v="295"/>
    <s v="2020"/>
    <n v="7881"/>
    <x v="1500"/>
    <s v="Second Class"/>
    <s v="LC-16870"/>
    <x v="0"/>
    <s v="United States"/>
    <x v="330"/>
    <x v="12"/>
    <n v="80229"/>
    <x v="1"/>
    <s v="OFF-AR-10003856"/>
    <x v="1"/>
    <x v="4"/>
    <s v="Newell 344"/>
    <n v="13.343999999999999"/>
    <n v="6"/>
    <n v="0.2"/>
    <n v="1.0007999999999999"/>
  </r>
  <r>
    <x v="295"/>
    <s v="2020"/>
    <n v="7882"/>
    <x v="1500"/>
    <s v="Second Class"/>
    <s v="LC-16870"/>
    <x v="0"/>
    <s v="United States"/>
    <x v="330"/>
    <x v="12"/>
    <n v="80229"/>
    <x v="1"/>
    <s v="TEC-AC-10002006"/>
    <x v="2"/>
    <x v="8"/>
    <s v="Memorex Micro Travel Drive 16 GB"/>
    <n v="76.751999999999995"/>
    <n v="6"/>
    <n v="0.2"/>
    <n v="10.5534"/>
  </r>
  <r>
    <x v="295"/>
    <s v="2020"/>
    <n v="7883"/>
    <x v="1500"/>
    <s v="Second Class"/>
    <s v="LC-16870"/>
    <x v="0"/>
    <s v="United States"/>
    <x v="330"/>
    <x v="12"/>
    <n v="80229"/>
    <x v="1"/>
    <s v="TEC-AC-10002006"/>
    <x v="2"/>
    <x v="8"/>
    <s v="Memorex Micro Travel Drive 16 GB"/>
    <n v="102.336"/>
    <n v="8"/>
    <n v="0.2"/>
    <n v="14.071199999999999"/>
  </r>
  <r>
    <x v="295"/>
    <s v="2020"/>
    <n v="7884"/>
    <x v="1500"/>
    <s v="Second Class"/>
    <s v="LC-16870"/>
    <x v="0"/>
    <s v="United States"/>
    <x v="330"/>
    <x v="12"/>
    <n v="80229"/>
    <x v="1"/>
    <s v="OFF-PA-10002246"/>
    <x v="1"/>
    <x v="9"/>
    <s v="Wirebound Four 2-3/4 x 5 Forms per Page, 400 Sets per Book"/>
    <n v="10.32"/>
    <n v="2"/>
    <n v="0.2"/>
    <n v="3.7410000000000001"/>
  </r>
  <r>
    <x v="295"/>
    <s v="2020"/>
    <n v="7885"/>
    <x v="1500"/>
    <s v="Second Class"/>
    <s v="LC-16870"/>
    <x v="0"/>
    <s v="United States"/>
    <x v="330"/>
    <x v="12"/>
    <n v="80229"/>
    <x v="1"/>
    <s v="OFF-SU-10004782"/>
    <x v="1"/>
    <x v="10"/>
    <s v="Elite 5&quot; Scissors"/>
    <n v="47.32"/>
    <n v="7"/>
    <n v="0.2"/>
    <n v="5.915"/>
  </r>
  <r>
    <x v="295"/>
    <s v="2020"/>
    <n v="7886"/>
    <x v="1500"/>
    <s v="Second Class"/>
    <s v="LC-16870"/>
    <x v="0"/>
    <s v="United States"/>
    <x v="330"/>
    <x v="12"/>
    <n v="80229"/>
    <x v="1"/>
    <s v="FUR-FU-10004351"/>
    <x v="0"/>
    <x v="0"/>
    <s v="Staple-based wall hangings"/>
    <n v="23.376000000000001"/>
    <n v="3"/>
    <n v="0.2"/>
    <n v="7.0128000000000004"/>
  </r>
  <r>
    <x v="295"/>
    <s v="2020"/>
    <n v="7887"/>
    <x v="1500"/>
    <s v="Second Class"/>
    <s v="LC-16870"/>
    <x v="0"/>
    <s v="United States"/>
    <x v="330"/>
    <x v="12"/>
    <n v="80229"/>
    <x v="1"/>
    <s v="FUR-FU-10004270"/>
    <x v="0"/>
    <x v="0"/>
    <s v="Eldon Image Series Desk Accessories, Burgundy"/>
    <n v="16.72"/>
    <n v="5"/>
    <n v="0.2"/>
    <n v="3.3439999999999999"/>
  </r>
  <r>
    <x v="295"/>
    <s v="2020"/>
    <n v="7888"/>
    <x v="1500"/>
    <s v="Second Class"/>
    <s v="LC-16870"/>
    <x v="0"/>
    <s v="United States"/>
    <x v="330"/>
    <x v="12"/>
    <n v="80229"/>
    <x v="1"/>
    <s v="FUR-FU-10004053"/>
    <x v="0"/>
    <x v="0"/>
    <s v="DAX Two-Tone Silver Metal Document Frame"/>
    <n v="16.192"/>
    <n v="1"/>
    <n v="0.2"/>
    <n v="4.6551999999999998"/>
  </r>
  <r>
    <x v="296"/>
    <s v="2020"/>
    <n v="2691"/>
    <x v="1501"/>
    <s v="Standard Class"/>
    <s v="CM-12160"/>
    <x v="0"/>
    <s v="United States"/>
    <x v="13"/>
    <x v="9"/>
    <n v="19134"/>
    <x v="0"/>
    <s v="OFF-BI-10004364"/>
    <x v="1"/>
    <x v="1"/>
    <s v="Storex Dura Pro Binders"/>
    <n v="5.3460000000000001"/>
    <n v="3"/>
    <n v="0.7"/>
    <n v="-4.4550000000000001"/>
  </r>
  <r>
    <x v="296"/>
    <s v="2020"/>
    <n v="2977"/>
    <x v="1502"/>
    <s v="Same Day"/>
    <s v="DV-13045"/>
    <x v="2"/>
    <s v="United States"/>
    <x v="13"/>
    <x v="9"/>
    <n v="19143"/>
    <x v="0"/>
    <s v="FUR-CH-10001797"/>
    <x v="0"/>
    <x v="3"/>
    <s v="Safco Chair Connectors, 6/Carton"/>
    <n v="188.55199999999999"/>
    <n v="7"/>
    <n v="0.3"/>
    <n v="-2.6936"/>
  </r>
  <r>
    <x v="296"/>
    <s v="2020"/>
    <n v="5518"/>
    <x v="1503"/>
    <s v="Standard Class"/>
    <s v="MS-17980"/>
    <x v="2"/>
    <s v="United States"/>
    <x v="13"/>
    <x v="9"/>
    <n v="19134"/>
    <x v="0"/>
    <s v="FUR-CH-10004540"/>
    <x v="0"/>
    <x v="3"/>
    <s v="Global Chrome Stack Chair"/>
    <n v="239.96"/>
    <n v="10"/>
    <n v="0.3"/>
    <n v="-10.284000000000001"/>
  </r>
  <r>
    <x v="296"/>
    <s v="2020"/>
    <n v="5519"/>
    <x v="1503"/>
    <s v="Standard Class"/>
    <s v="MS-17980"/>
    <x v="2"/>
    <s v="United States"/>
    <x v="13"/>
    <x v="9"/>
    <n v="19134"/>
    <x v="0"/>
    <s v="FUR-FU-10004093"/>
    <x v="0"/>
    <x v="0"/>
    <s v="Hand-Finished Solid Wood Document Frame"/>
    <n v="54.768000000000001"/>
    <n v="2"/>
    <n v="0.2"/>
    <n v="6.8460000000000001"/>
  </r>
  <r>
    <x v="296"/>
    <s v="2020"/>
    <n v="5520"/>
    <x v="1503"/>
    <s v="Standard Class"/>
    <s v="MS-17980"/>
    <x v="2"/>
    <s v="United States"/>
    <x v="13"/>
    <x v="9"/>
    <n v="19134"/>
    <x v="0"/>
    <s v="OFF-AR-10000716"/>
    <x v="1"/>
    <x v="4"/>
    <s v="DIXON Ticonderoga Erasable Checking Pencils"/>
    <n v="13.391999999999999"/>
    <n v="3"/>
    <n v="0.2"/>
    <n v="3.1806000000000001"/>
  </r>
  <r>
    <x v="296"/>
    <s v="2020"/>
    <n v="5521"/>
    <x v="1503"/>
    <s v="Standard Class"/>
    <s v="MS-17980"/>
    <x v="2"/>
    <s v="United States"/>
    <x v="13"/>
    <x v="9"/>
    <n v="19134"/>
    <x v="0"/>
    <s v="OFF-PA-10002709"/>
    <x v="1"/>
    <x v="9"/>
    <s v="Xerox 1956"/>
    <n v="23.92"/>
    <n v="5"/>
    <n v="0.2"/>
    <n v="8.6709999999999994"/>
  </r>
  <r>
    <x v="296"/>
    <s v="2020"/>
    <n v="5522"/>
    <x v="1503"/>
    <s v="Standard Class"/>
    <s v="MS-17980"/>
    <x v="2"/>
    <s v="United States"/>
    <x v="13"/>
    <x v="9"/>
    <n v="19134"/>
    <x v="0"/>
    <s v="TEC-AC-10000580"/>
    <x v="2"/>
    <x v="8"/>
    <s v="Logitech G13 Programmable Gameboard with LCD Display"/>
    <n v="255.96799999999999"/>
    <n v="4"/>
    <n v="0.2"/>
    <n v="-28.796399999999998"/>
  </r>
  <r>
    <x v="296"/>
    <s v="2020"/>
    <n v="6123"/>
    <x v="1504"/>
    <s v="Standard Class"/>
    <s v="CB-12415"/>
    <x v="0"/>
    <s v="United States"/>
    <x v="27"/>
    <x v="19"/>
    <n v="60610"/>
    <x v="2"/>
    <s v="OFF-ST-10000532"/>
    <x v="1"/>
    <x v="2"/>
    <s v="Advantus Rolling Drawer Organizers"/>
    <n v="61.567999999999998"/>
    <n v="2"/>
    <n v="0.2"/>
    <n v="4.6176000000000004"/>
  </r>
  <r>
    <x v="296"/>
    <s v="2020"/>
    <n v="6532"/>
    <x v="1505"/>
    <s v="Standard Class"/>
    <s v="TP-21130"/>
    <x v="0"/>
    <s v="United States"/>
    <x v="45"/>
    <x v="27"/>
    <n v="55901"/>
    <x v="2"/>
    <s v="OFF-AR-10001315"/>
    <x v="1"/>
    <x v="4"/>
    <s v="Newell 310"/>
    <n v="8.8000000000000007"/>
    <n v="5"/>
    <n v="0"/>
    <n v="2.552"/>
  </r>
  <r>
    <x v="296"/>
    <s v="2020"/>
    <n v="6533"/>
    <x v="1505"/>
    <s v="Standard Class"/>
    <s v="TP-21130"/>
    <x v="0"/>
    <s v="United States"/>
    <x v="45"/>
    <x v="27"/>
    <n v="55901"/>
    <x v="2"/>
    <s v="TEC-AC-10004595"/>
    <x v="2"/>
    <x v="8"/>
    <s v="First Data TMFD35 PIN Pad"/>
    <n v="142.80000000000001"/>
    <n v="1"/>
    <n v="0"/>
    <n v="29.988"/>
  </r>
  <r>
    <x v="296"/>
    <s v="2020"/>
    <n v="6534"/>
    <x v="1505"/>
    <s v="Standard Class"/>
    <s v="TP-21130"/>
    <x v="0"/>
    <s v="United States"/>
    <x v="45"/>
    <x v="27"/>
    <n v="55901"/>
    <x v="2"/>
    <s v="TEC-AC-10001539"/>
    <x v="2"/>
    <x v="8"/>
    <s v="Logitech G430 Surround Sound Gaming Headset with Dolby 7.1 Technology"/>
    <n v="399.95"/>
    <n v="5"/>
    <n v="0"/>
    <n v="143.982"/>
  </r>
  <r>
    <x v="296"/>
    <s v="2020"/>
    <n v="7293"/>
    <x v="1506"/>
    <s v="Standard Class"/>
    <s v="LR-16915"/>
    <x v="0"/>
    <s v="United States"/>
    <x v="120"/>
    <x v="13"/>
    <n v="37211"/>
    <x v="3"/>
    <s v="TEC-MA-10001856"/>
    <x v="2"/>
    <x v="6"/>
    <s v="Okidata C610n Printer"/>
    <n v="649"/>
    <n v="2"/>
    <n v="0.5"/>
    <n v="-272.58"/>
  </r>
  <r>
    <x v="296"/>
    <s v="2020"/>
    <n v="7392"/>
    <x v="1507"/>
    <s v="Second Class"/>
    <s v="LT-16765"/>
    <x v="0"/>
    <s v="United States"/>
    <x v="53"/>
    <x v="0"/>
    <n v="45014"/>
    <x v="0"/>
    <s v="OFF-PA-10000241"/>
    <x v="1"/>
    <x v="9"/>
    <s v="IBM Multi-Purpose Copy Paper, 8 1/2 x 11&quot;, Case"/>
    <n v="74.352000000000004"/>
    <n v="3"/>
    <n v="0.2"/>
    <n v="23.234999999999999"/>
  </r>
  <r>
    <x v="296"/>
    <s v="2020"/>
    <n v="8391"/>
    <x v="1508"/>
    <s v="First Class"/>
    <s v="CS-12250"/>
    <x v="2"/>
    <s v="United States"/>
    <x v="1"/>
    <x v="1"/>
    <n v="90032"/>
    <x v="1"/>
    <s v="OFF-PA-10001838"/>
    <x v="1"/>
    <x v="9"/>
    <s v="Adams Telephone Message Book W/Dividers/Space For Phone Numbers, 5 1/4&quot;X8 1/2&quot;, 300/Messages"/>
    <n v="11.76"/>
    <n v="2"/>
    <n v="0"/>
    <n v="5.7624000000000004"/>
  </r>
  <r>
    <x v="296"/>
    <s v="2020"/>
    <n v="8519"/>
    <x v="1509"/>
    <s v="Standard Class"/>
    <s v="DO-13645"/>
    <x v="0"/>
    <s v="United States"/>
    <x v="331"/>
    <x v="29"/>
    <n v="7501"/>
    <x v="0"/>
    <s v="FUR-FU-10002506"/>
    <x v="0"/>
    <x v="0"/>
    <s v="Tensor &quot;Hersey Kiss&quot; Styled Floor Lamp"/>
    <n v="12.99"/>
    <n v="1"/>
    <n v="0"/>
    <n v="1.5588"/>
  </r>
  <r>
    <x v="296"/>
    <s v="2020"/>
    <n v="8520"/>
    <x v="1509"/>
    <s v="Standard Class"/>
    <s v="DO-13645"/>
    <x v="0"/>
    <s v="United States"/>
    <x v="331"/>
    <x v="29"/>
    <n v="7501"/>
    <x v="0"/>
    <s v="FUR-CH-10003817"/>
    <x v="0"/>
    <x v="3"/>
    <s v="Global Value Steno Chair, Gray"/>
    <n v="182.22"/>
    <n v="3"/>
    <n v="0"/>
    <n v="45.555"/>
  </r>
  <r>
    <x v="296"/>
    <s v="2020"/>
    <n v="8521"/>
    <x v="1509"/>
    <s v="Standard Class"/>
    <s v="DO-13645"/>
    <x v="0"/>
    <s v="United States"/>
    <x v="331"/>
    <x v="29"/>
    <n v="7501"/>
    <x v="0"/>
    <s v="FUR-CH-10004860"/>
    <x v="0"/>
    <x v="3"/>
    <s v="Global Low Back Tilter Chair"/>
    <n v="302.94"/>
    <n v="3"/>
    <n v="0"/>
    <n v="18.176400000000001"/>
  </r>
  <r>
    <x v="296"/>
    <s v="2020"/>
    <n v="9071"/>
    <x v="1510"/>
    <s v="First Class"/>
    <s v="KE-16420"/>
    <x v="2"/>
    <s v="United States"/>
    <x v="13"/>
    <x v="9"/>
    <n v="19134"/>
    <x v="0"/>
    <s v="FUR-FU-10001918"/>
    <x v="0"/>
    <x v="0"/>
    <s v="C-Line Cubicle Keepers Polyproplyene Holder With Velcro Backings"/>
    <n v="11.352"/>
    <n v="3"/>
    <n v="0.2"/>
    <n v="2.6960999999999999"/>
  </r>
  <r>
    <x v="297"/>
    <s v="2020"/>
    <n v="674"/>
    <x v="1511"/>
    <s v="First Class"/>
    <s v="RB-19570"/>
    <x v="0"/>
    <s v="United States"/>
    <x v="35"/>
    <x v="14"/>
    <n v="47201"/>
    <x v="2"/>
    <s v="OFF-AP-10004532"/>
    <x v="1"/>
    <x v="5"/>
    <s v="Kensington 6 Outlet Guardian Standard Surge Protector"/>
    <n v="61.44"/>
    <n v="3"/>
    <n v="0"/>
    <n v="16.588799999999999"/>
  </r>
  <r>
    <x v="297"/>
    <s v="2020"/>
    <n v="675"/>
    <x v="1511"/>
    <s v="First Class"/>
    <s v="RB-19570"/>
    <x v="0"/>
    <s v="United States"/>
    <x v="35"/>
    <x v="14"/>
    <n v="47201"/>
    <x v="2"/>
    <s v="OFF-PA-10002137"/>
    <x v="1"/>
    <x v="9"/>
    <s v="Southworth 100% Résumé Paper, 24lb."/>
    <n v="38.9"/>
    <n v="5"/>
    <n v="0"/>
    <n v="17.504999999999999"/>
  </r>
  <r>
    <x v="297"/>
    <s v="2020"/>
    <n v="676"/>
    <x v="1511"/>
    <s v="First Class"/>
    <s v="RB-19570"/>
    <x v="0"/>
    <s v="United States"/>
    <x v="35"/>
    <x v="14"/>
    <n v="47201"/>
    <x v="2"/>
    <s v="TEC-AC-10003832"/>
    <x v="2"/>
    <x v="8"/>
    <s v="Imation 16GB Mini TravelDrive USB 2.0 Flash Drive"/>
    <n v="99.39"/>
    <n v="3"/>
    <n v="0"/>
    <n v="40.749899999999997"/>
  </r>
  <r>
    <x v="297"/>
    <s v="2020"/>
    <n v="1925"/>
    <x v="1512"/>
    <s v="Second Class"/>
    <s v="NP-18325"/>
    <x v="0"/>
    <s v="United States"/>
    <x v="42"/>
    <x v="1"/>
    <n v="92024"/>
    <x v="1"/>
    <s v="OFF-PA-10003039"/>
    <x v="1"/>
    <x v="9"/>
    <s v="Xerox 1960"/>
    <n v="92.94"/>
    <n v="3"/>
    <n v="0"/>
    <n v="41.823"/>
  </r>
  <r>
    <x v="297"/>
    <s v="2020"/>
    <n v="2235"/>
    <x v="1513"/>
    <s v="Standard Class"/>
    <s v="QJ-19255"/>
    <x v="2"/>
    <s v="United States"/>
    <x v="24"/>
    <x v="16"/>
    <n v="5408"/>
    <x v="0"/>
    <s v="TEC-AC-10001013"/>
    <x v="2"/>
    <x v="8"/>
    <s v="Logitech ClearChat Comfort/USB Headset H390"/>
    <n v="205.03"/>
    <n v="7"/>
    <n v="0"/>
    <n v="67.659899999999993"/>
  </r>
  <r>
    <x v="297"/>
    <s v="2020"/>
    <n v="3179"/>
    <x v="1514"/>
    <s v="Standard Class"/>
    <s v="SM-20950"/>
    <x v="2"/>
    <s v="United States"/>
    <x v="25"/>
    <x v="17"/>
    <n v="10011"/>
    <x v="0"/>
    <s v="FUR-FU-10001487"/>
    <x v="0"/>
    <x v="0"/>
    <s v="Eldon Expressions Wood and Plastic Desk Accessories, Cherry Wood"/>
    <n v="20.94"/>
    <n v="3"/>
    <n v="0"/>
    <n v="6.0726000000000004"/>
  </r>
  <r>
    <x v="297"/>
    <s v="2020"/>
    <n v="3180"/>
    <x v="1514"/>
    <s v="Standard Class"/>
    <s v="SM-20950"/>
    <x v="2"/>
    <s v="United States"/>
    <x v="25"/>
    <x v="17"/>
    <n v="10011"/>
    <x v="0"/>
    <s v="FUR-FU-10000521"/>
    <x v="0"/>
    <x v="0"/>
    <s v="Seth Thomas 14&quot; Putty-Colored Wall Clock"/>
    <n v="58.68"/>
    <n v="2"/>
    <n v="0"/>
    <n v="18.190799999999999"/>
  </r>
  <r>
    <x v="297"/>
    <s v="2020"/>
    <n v="3181"/>
    <x v="1514"/>
    <s v="Standard Class"/>
    <s v="SM-20950"/>
    <x v="2"/>
    <s v="United States"/>
    <x v="25"/>
    <x v="17"/>
    <n v="10011"/>
    <x v="0"/>
    <s v="OFF-AP-10001271"/>
    <x v="1"/>
    <x v="5"/>
    <s v="Eureka The Boss Cordless Rechargeable Stick Vac"/>
    <n v="254.9"/>
    <n v="5"/>
    <n v="0"/>
    <n v="68.822999999999993"/>
  </r>
  <r>
    <x v="297"/>
    <s v="2020"/>
    <n v="3434"/>
    <x v="1515"/>
    <s v="Standard Class"/>
    <s v="AB-10165"/>
    <x v="0"/>
    <s v="United States"/>
    <x v="332"/>
    <x v="8"/>
    <n v="98006"/>
    <x v="1"/>
    <s v="OFF-BI-10001617"/>
    <x v="1"/>
    <x v="1"/>
    <s v="GBC Wire Binding Combs"/>
    <n v="24.815999999999999"/>
    <n v="3"/>
    <n v="0.2"/>
    <n v="8.3754000000000008"/>
  </r>
  <r>
    <x v="297"/>
    <s v="2020"/>
    <n v="3435"/>
    <x v="1515"/>
    <s v="Standard Class"/>
    <s v="AB-10165"/>
    <x v="0"/>
    <s v="United States"/>
    <x v="332"/>
    <x v="8"/>
    <n v="98006"/>
    <x v="1"/>
    <s v="OFF-BI-10000145"/>
    <x v="1"/>
    <x v="1"/>
    <s v="Zipper Ring Binder Pockets"/>
    <n v="14.976000000000001"/>
    <n v="6"/>
    <n v="0.2"/>
    <n v="5.4287999999999998"/>
  </r>
  <r>
    <x v="297"/>
    <s v="2020"/>
    <n v="7324"/>
    <x v="1516"/>
    <s v="First Class"/>
    <s v="CS-11950"/>
    <x v="0"/>
    <s v="United States"/>
    <x v="25"/>
    <x v="17"/>
    <n v="10024"/>
    <x v="0"/>
    <s v="FUR-FU-10001934"/>
    <x v="0"/>
    <x v="0"/>
    <s v="Magnifier Swing Arm Lamp"/>
    <n v="41.96"/>
    <n v="2"/>
    <n v="0"/>
    <n v="10.909599999999999"/>
  </r>
  <r>
    <x v="297"/>
    <s v="2020"/>
    <n v="7325"/>
    <x v="1516"/>
    <s v="First Class"/>
    <s v="CS-11950"/>
    <x v="0"/>
    <s v="United States"/>
    <x v="25"/>
    <x v="17"/>
    <n v="10024"/>
    <x v="0"/>
    <s v="OFF-LA-10003766"/>
    <x v="1"/>
    <x v="15"/>
    <s v="Self-Adhesive Removable Labels"/>
    <n v="9.4499999999999993"/>
    <n v="3"/>
    <n v="0"/>
    <n v="4.5359999999999996"/>
  </r>
  <r>
    <x v="297"/>
    <s v="2020"/>
    <n v="9525"/>
    <x v="1517"/>
    <s v="First Class"/>
    <s v="PB-18805"/>
    <x v="1"/>
    <s v="United States"/>
    <x v="12"/>
    <x v="8"/>
    <n v="98115"/>
    <x v="1"/>
    <s v="OFF-BI-10001524"/>
    <x v="1"/>
    <x v="1"/>
    <s v="GBC Premium Transparent Covers with Diagonal Lined Pattern"/>
    <n v="83.92"/>
    <n v="5"/>
    <n v="0.2"/>
    <n v="29.372"/>
  </r>
  <r>
    <x v="297"/>
    <s v="2020"/>
    <n v="9526"/>
    <x v="1517"/>
    <s v="First Class"/>
    <s v="PB-18805"/>
    <x v="1"/>
    <s v="United States"/>
    <x v="12"/>
    <x v="8"/>
    <n v="98115"/>
    <x v="1"/>
    <s v="FUR-FU-10003268"/>
    <x v="0"/>
    <x v="0"/>
    <s v="Eldon Radial Chair Mat for Low to Medium Pile Carpets"/>
    <n v="199.9"/>
    <n v="5"/>
    <n v="0"/>
    <n v="39.979999999999997"/>
  </r>
  <r>
    <x v="297"/>
    <s v="2020"/>
    <n v="9527"/>
    <x v="1517"/>
    <s v="First Class"/>
    <s v="PB-18805"/>
    <x v="1"/>
    <s v="United States"/>
    <x v="12"/>
    <x v="8"/>
    <n v="98115"/>
    <x v="1"/>
    <s v="TEC-PH-10000148"/>
    <x v="2"/>
    <x v="14"/>
    <s v="Cyber Acoustics AC-202b Speech Recognition Stereo Headset"/>
    <n v="31.175999999999998"/>
    <n v="3"/>
    <n v="0.2"/>
    <n v="-7.0145999999999997"/>
  </r>
  <r>
    <x v="297"/>
    <s v="2020"/>
    <n v="9528"/>
    <x v="1517"/>
    <s v="First Class"/>
    <s v="PB-18805"/>
    <x v="1"/>
    <s v="United States"/>
    <x v="12"/>
    <x v="8"/>
    <n v="98115"/>
    <x v="1"/>
    <s v="OFF-BI-10001543"/>
    <x v="1"/>
    <x v="1"/>
    <s v="GBC VeloBinder Manual Binding System"/>
    <n v="172.75200000000001"/>
    <n v="6"/>
    <n v="0.2"/>
    <n v="60.463200000000001"/>
  </r>
  <r>
    <x v="297"/>
    <s v="2020"/>
    <n v="9529"/>
    <x v="1517"/>
    <s v="First Class"/>
    <s v="PB-18805"/>
    <x v="1"/>
    <s v="United States"/>
    <x v="12"/>
    <x v="8"/>
    <n v="98115"/>
    <x v="1"/>
    <s v="OFF-BI-10002071"/>
    <x v="1"/>
    <x v="1"/>
    <s v="Fellowes Black Plastic Comb Bindings"/>
    <n v="9.2959999999999994"/>
    <n v="2"/>
    <n v="0.2"/>
    <n v="3.0211999999999999"/>
  </r>
  <r>
    <x v="297"/>
    <s v="2020"/>
    <n v="9608"/>
    <x v="1518"/>
    <s v="Second Class"/>
    <s v="BF-11080"/>
    <x v="0"/>
    <s v="United States"/>
    <x v="25"/>
    <x v="17"/>
    <n v="10024"/>
    <x v="0"/>
    <s v="OFF-PA-10000007"/>
    <x v="1"/>
    <x v="9"/>
    <s v="Telephone Message Books with Fax/Mobile Section, 4 1/4&quot; x 6&quot;"/>
    <n v="21.6"/>
    <n v="6"/>
    <n v="0"/>
    <n v="9.9359999999999999"/>
  </r>
  <r>
    <x v="297"/>
    <s v="2020"/>
    <n v="9609"/>
    <x v="1518"/>
    <s v="Second Class"/>
    <s v="BF-11080"/>
    <x v="0"/>
    <s v="United States"/>
    <x v="25"/>
    <x v="17"/>
    <n v="10024"/>
    <x v="0"/>
    <s v="OFF-LA-10000248"/>
    <x v="1"/>
    <x v="15"/>
    <s v="Avery 52"/>
    <n v="11.07"/>
    <n v="3"/>
    <n v="0"/>
    <n v="5.2028999999999996"/>
  </r>
  <r>
    <x v="298"/>
    <s v="2020"/>
    <n v="6906"/>
    <x v="1519"/>
    <s v="Second Class"/>
    <s v="BN-11470"/>
    <x v="2"/>
    <s v="United States"/>
    <x v="226"/>
    <x v="1"/>
    <n v="94513"/>
    <x v="1"/>
    <s v="OFF-ST-10003221"/>
    <x v="1"/>
    <x v="2"/>
    <s v="Staple magnet"/>
    <n v="10.68"/>
    <n v="1"/>
    <n v="0"/>
    <n v="2.8835999999999999"/>
  </r>
  <r>
    <x v="299"/>
    <s v="2020"/>
    <n v="566"/>
    <x v="1520"/>
    <s v="First Class"/>
    <s v="FP-14320"/>
    <x v="0"/>
    <s v="United States"/>
    <x v="1"/>
    <x v="1"/>
    <n v="90008"/>
    <x v="1"/>
    <s v="TEC-PH-10002496"/>
    <x v="2"/>
    <x v="14"/>
    <s v="Cisco SPA301"/>
    <n v="374.37599999999998"/>
    <n v="3"/>
    <n v="0.2"/>
    <n v="46.796999999999997"/>
  </r>
  <r>
    <x v="299"/>
    <s v="2020"/>
    <n v="3897"/>
    <x v="1521"/>
    <s v="Standard Class"/>
    <s v="DS-13180"/>
    <x v="2"/>
    <s v="United States"/>
    <x v="91"/>
    <x v="3"/>
    <n v="78207"/>
    <x v="2"/>
    <s v="OFF-FA-10000611"/>
    <x v="1"/>
    <x v="11"/>
    <s v="Binder Clips by OIC"/>
    <n v="3.552"/>
    <n v="3"/>
    <n v="0.2"/>
    <n v="1.2432000000000001"/>
  </r>
  <r>
    <x v="299"/>
    <s v="2020"/>
    <n v="3898"/>
    <x v="1521"/>
    <s v="Standard Class"/>
    <s v="DS-13180"/>
    <x v="2"/>
    <s v="United States"/>
    <x v="91"/>
    <x v="3"/>
    <n v="78207"/>
    <x v="2"/>
    <s v="OFF-PA-10000304"/>
    <x v="1"/>
    <x v="9"/>
    <s v="Xerox 1995"/>
    <n v="15.552"/>
    <n v="3"/>
    <n v="0.2"/>
    <n v="5.4432"/>
  </r>
  <r>
    <x v="299"/>
    <s v="2020"/>
    <n v="3900"/>
    <x v="1522"/>
    <s v="First Class"/>
    <s v="SH-20395"/>
    <x v="0"/>
    <s v="United States"/>
    <x v="111"/>
    <x v="0"/>
    <n v="43615"/>
    <x v="0"/>
    <s v="TEC-AC-10002567"/>
    <x v="2"/>
    <x v="8"/>
    <s v="Logitech G602 Wireless Gaming Mouse"/>
    <n v="127.98399999999999"/>
    <n v="2"/>
    <n v="0.2"/>
    <n v="25.596800000000002"/>
  </r>
  <r>
    <x v="299"/>
    <s v="2020"/>
    <n v="4319"/>
    <x v="1523"/>
    <s v="Standard Class"/>
    <s v="DC-13285"/>
    <x v="0"/>
    <s v="United States"/>
    <x v="19"/>
    <x v="25"/>
    <n v="23223"/>
    <x v="3"/>
    <s v="FUR-FU-10000175"/>
    <x v="0"/>
    <x v="0"/>
    <s v="DAX Wood Document Frame."/>
    <n v="82.38"/>
    <n v="6"/>
    <n v="0"/>
    <n v="25.537800000000001"/>
  </r>
  <r>
    <x v="299"/>
    <s v="2020"/>
    <n v="4992"/>
    <x v="1524"/>
    <s v="Standard Class"/>
    <s v="HG-14965"/>
    <x v="2"/>
    <s v="United States"/>
    <x v="27"/>
    <x v="19"/>
    <n v="60653"/>
    <x v="2"/>
    <s v="OFF-BI-10001120"/>
    <x v="1"/>
    <x v="1"/>
    <s v="Ibico EPK-21 Electric Binding System"/>
    <n v="1889.99"/>
    <n v="5"/>
    <n v="0.8"/>
    <n v="-2929.4845"/>
  </r>
  <r>
    <x v="299"/>
    <s v="2020"/>
    <n v="7855"/>
    <x v="1525"/>
    <s v="Standard Class"/>
    <s v="BH-11710"/>
    <x v="0"/>
    <s v="United States"/>
    <x v="333"/>
    <x v="33"/>
    <n v="39401"/>
    <x v="3"/>
    <s v="OFF-AP-10004540"/>
    <x v="1"/>
    <x v="5"/>
    <s v="Eureka The Boss Lite 10-Amp Upright Vacuum, Blue"/>
    <n v="320.64"/>
    <n v="4"/>
    <n v="0"/>
    <n v="89.779200000000003"/>
  </r>
  <r>
    <x v="299"/>
    <s v="2020"/>
    <n v="7856"/>
    <x v="1525"/>
    <s v="Standard Class"/>
    <s v="BH-11710"/>
    <x v="0"/>
    <s v="United States"/>
    <x v="333"/>
    <x v="33"/>
    <n v="39401"/>
    <x v="3"/>
    <s v="TEC-AC-10001266"/>
    <x v="2"/>
    <x v="8"/>
    <s v="Memorex Micro Travel Drive 8 GB"/>
    <n v="52"/>
    <n v="4"/>
    <n v="0"/>
    <n v="23.4"/>
  </r>
  <r>
    <x v="299"/>
    <s v="2020"/>
    <n v="9769"/>
    <x v="1526"/>
    <s v="Standard Class"/>
    <s v="TC-21535"/>
    <x v="1"/>
    <s v="United States"/>
    <x v="7"/>
    <x v="1"/>
    <n v="94122"/>
    <x v="1"/>
    <s v="OFF-PA-10000380"/>
    <x v="1"/>
    <x v="9"/>
    <s v="REDIFORM Incoming/Outgoing Call Register, 11&quot; X 8 1/2&quot;, 100 Messages"/>
    <n v="50.04"/>
    <n v="6"/>
    <n v="0"/>
    <n v="25.02"/>
  </r>
  <r>
    <x v="300"/>
    <s v="2020"/>
    <n v="406"/>
    <x v="1527"/>
    <s v="Standard Class"/>
    <s v="KH-16510"/>
    <x v="0"/>
    <s v="United States"/>
    <x v="7"/>
    <x v="1"/>
    <n v="94110"/>
    <x v="1"/>
    <s v="TEC-AC-10000158"/>
    <x v="2"/>
    <x v="8"/>
    <s v="Sony 64GB Class 10 Micro SDHC R40 Memory Card"/>
    <n v="179.95"/>
    <n v="5"/>
    <n v="0"/>
    <n v="37.789499999999997"/>
  </r>
  <r>
    <x v="300"/>
    <s v="2020"/>
    <n v="407"/>
    <x v="1527"/>
    <s v="Standard Class"/>
    <s v="KH-16510"/>
    <x v="0"/>
    <s v="United States"/>
    <x v="7"/>
    <x v="1"/>
    <n v="94110"/>
    <x v="1"/>
    <s v="TEC-CO-10004115"/>
    <x v="2"/>
    <x v="16"/>
    <s v="Sharp AL-1530CS Digital Copier"/>
    <n v="1199.9760000000001"/>
    <n v="3"/>
    <n v="0.2"/>
    <n v="434.99130000000002"/>
  </r>
  <r>
    <x v="300"/>
    <s v="2020"/>
    <n v="408"/>
    <x v="1527"/>
    <s v="Standard Class"/>
    <s v="KH-16510"/>
    <x v="0"/>
    <s v="United States"/>
    <x v="7"/>
    <x v="1"/>
    <n v="94110"/>
    <x v="1"/>
    <s v="OFF-PA-10003724"/>
    <x v="1"/>
    <x v="9"/>
    <s v="Wirebound Message Book, 4 per Page"/>
    <n v="27.15"/>
    <n v="5"/>
    <n v="0"/>
    <n v="13.3035"/>
  </r>
  <r>
    <x v="300"/>
    <s v="2020"/>
    <n v="409"/>
    <x v="1527"/>
    <s v="Standard Class"/>
    <s v="KH-16510"/>
    <x v="0"/>
    <s v="United States"/>
    <x v="7"/>
    <x v="1"/>
    <n v="94110"/>
    <x v="1"/>
    <s v="FUR-TA-10002041"/>
    <x v="0"/>
    <x v="7"/>
    <s v="Bevis Round Conference Table Top, X-Base"/>
    <n v="1004.024"/>
    <n v="7"/>
    <n v="0.2"/>
    <n v="-112.95269999999999"/>
  </r>
  <r>
    <x v="300"/>
    <s v="2020"/>
    <n v="410"/>
    <x v="1527"/>
    <s v="Standard Class"/>
    <s v="KH-16510"/>
    <x v="0"/>
    <s v="United States"/>
    <x v="7"/>
    <x v="1"/>
    <n v="94110"/>
    <x v="1"/>
    <s v="OFF-PA-10002893"/>
    <x v="1"/>
    <x v="9"/>
    <s v="Wirebound Service Call Books, 5 1/2&quot; x 4&quot;"/>
    <n v="9.68"/>
    <n v="1"/>
    <n v="0"/>
    <n v="4.6463999999999999"/>
  </r>
  <r>
    <x v="300"/>
    <s v="2020"/>
    <n v="411"/>
    <x v="1527"/>
    <s v="Standard Class"/>
    <s v="KH-16510"/>
    <x v="0"/>
    <s v="United States"/>
    <x v="7"/>
    <x v="1"/>
    <n v="94110"/>
    <x v="1"/>
    <s v="OFF-LA-10003766"/>
    <x v="1"/>
    <x v="15"/>
    <s v="Self-Adhesive Removable Labels"/>
    <n v="28.35"/>
    <n v="9"/>
    <n v="0"/>
    <n v="13.608000000000001"/>
  </r>
  <r>
    <x v="300"/>
    <s v="2020"/>
    <n v="412"/>
    <x v="1527"/>
    <s v="Standard Class"/>
    <s v="KH-16510"/>
    <x v="0"/>
    <s v="United States"/>
    <x v="7"/>
    <x v="1"/>
    <n v="94110"/>
    <x v="1"/>
    <s v="OFF-PA-10001970"/>
    <x v="1"/>
    <x v="9"/>
    <s v="Xerox 1908"/>
    <n v="55.98"/>
    <n v="1"/>
    <n v="0"/>
    <n v="27.430199999999999"/>
  </r>
  <r>
    <x v="300"/>
    <s v="2020"/>
    <n v="413"/>
    <x v="1527"/>
    <s v="Standard Class"/>
    <s v="KH-16510"/>
    <x v="0"/>
    <s v="United States"/>
    <x v="7"/>
    <x v="1"/>
    <n v="94110"/>
    <x v="1"/>
    <s v="FUR-BO-10001972"/>
    <x v="0"/>
    <x v="13"/>
    <s v="O'Sullivan 4-Shelf Bookcase in Odessa Pine"/>
    <n v="1336.829"/>
    <n v="13"/>
    <n v="0.15"/>
    <n v="31.454799999999999"/>
  </r>
  <r>
    <x v="300"/>
    <s v="2020"/>
    <n v="414"/>
    <x v="1527"/>
    <s v="Standard Class"/>
    <s v="KH-16510"/>
    <x v="0"/>
    <s v="United States"/>
    <x v="7"/>
    <x v="1"/>
    <n v="94110"/>
    <x v="1"/>
    <s v="FUR-CH-10003956"/>
    <x v="0"/>
    <x v="3"/>
    <s v="Novimex High-Tech Fabric Mesh Task Chair"/>
    <n v="113.568"/>
    <n v="2"/>
    <n v="0.2"/>
    <n v="-18.454799999999999"/>
  </r>
  <r>
    <x v="300"/>
    <s v="2020"/>
    <n v="1168"/>
    <x v="1528"/>
    <s v="Second Class"/>
    <s v="DL-13315"/>
    <x v="0"/>
    <s v="United States"/>
    <x v="25"/>
    <x v="17"/>
    <n v="10035"/>
    <x v="0"/>
    <s v="FUR-FU-10004952"/>
    <x v="0"/>
    <x v="0"/>
    <s v="C-Line Cubicle Keepers Polyproplyene Holder w/Velcro Back, 8-1/2x11, 25/Bx"/>
    <n v="109.48"/>
    <n v="2"/>
    <n v="0"/>
    <n v="33.938800000000001"/>
  </r>
  <r>
    <x v="300"/>
    <s v="2020"/>
    <n v="1169"/>
    <x v="1528"/>
    <s v="Second Class"/>
    <s v="DL-13315"/>
    <x v="0"/>
    <s v="United States"/>
    <x v="25"/>
    <x v="17"/>
    <n v="10035"/>
    <x v="0"/>
    <s v="OFF-ST-10004123"/>
    <x v="1"/>
    <x v="2"/>
    <s v="Safco Industrial Wire Shelving System"/>
    <n v="272.94"/>
    <n v="3"/>
    <n v="0"/>
    <n v="0"/>
  </r>
  <r>
    <x v="300"/>
    <s v="2020"/>
    <n v="1170"/>
    <x v="1528"/>
    <s v="Second Class"/>
    <s v="DL-13315"/>
    <x v="0"/>
    <s v="United States"/>
    <x v="25"/>
    <x v="17"/>
    <n v="10035"/>
    <x v="0"/>
    <s v="OFF-PA-10003172"/>
    <x v="1"/>
    <x v="9"/>
    <s v="Xerox 1996"/>
    <n v="19.440000000000001"/>
    <n v="3"/>
    <n v="0"/>
    <n v="9.3312000000000008"/>
  </r>
  <r>
    <x v="300"/>
    <s v="2020"/>
    <n v="1171"/>
    <x v="1528"/>
    <s v="Second Class"/>
    <s v="DL-13315"/>
    <x v="0"/>
    <s v="United States"/>
    <x v="25"/>
    <x v="17"/>
    <n v="10035"/>
    <x v="0"/>
    <s v="OFF-ST-10002352"/>
    <x v="1"/>
    <x v="2"/>
    <s v="Iris Project Case"/>
    <n v="31.92"/>
    <n v="4"/>
    <n v="0"/>
    <n v="8.2992000000000008"/>
  </r>
  <r>
    <x v="300"/>
    <s v="2020"/>
    <n v="3431"/>
    <x v="1529"/>
    <s v="First Class"/>
    <s v="LF-17185"/>
    <x v="0"/>
    <s v="United States"/>
    <x v="232"/>
    <x v="1"/>
    <n v="90301"/>
    <x v="1"/>
    <s v="OFF-ST-10003327"/>
    <x v="1"/>
    <x v="2"/>
    <s v="Akro-Mils 12-Gallon Tote"/>
    <n v="29.79"/>
    <n v="3"/>
    <n v="0"/>
    <n v="8.6390999999999991"/>
  </r>
  <r>
    <x v="300"/>
    <s v="2020"/>
    <n v="3432"/>
    <x v="1529"/>
    <s v="First Class"/>
    <s v="LF-17185"/>
    <x v="0"/>
    <s v="United States"/>
    <x v="232"/>
    <x v="1"/>
    <n v="90301"/>
    <x v="1"/>
    <s v="FUR-FU-10002703"/>
    <x v="0"/>
    <x v="0"/>
    <s v="Tenex Traditional Chairmats for Hard Floors, Average Lip, 36&quot; x 48&quot;"/>
    <n v="128.9"/>
    <n v="2"/>
    <n v="0"/>
    <n v="15.468"/>
  </r>
  <r>
    <x v="300"/>
    <s v="2020"/>
    <n v="3433"/>
    <x v="1529"/>
    <s v="First Class"/>
    <s v="LF-17185"/>
    <x v="0"/>
    <s v="United States"/>
    <x v="232"/>
    <x v="1"/>
    <n v="90301"/>
    <x v="1"/>
    <s v="OFF-PA-10003651"/>
    <x v="1"/>
    <x v="9"/>
    <s v="Xerox 1968"/>
    <n v="60.12"/>
    <n v="9"/>
    <n v="0"/>
    <n v="28.857600000000001"/>
  </r>
  <r>
    <x v="300"/>
    <s v="2020"/>
    <n v="4953"/>
    <x v="1530"/>
    <s v="Second Class"/>
    <s v="AS-10225"/>
    <x v="2"/>
    <s v="United States"/>
    <x v="7"/>
    <x v="1"/>
    <n v="94109"/>
    <x v="1"/>
    <s v="OFF-AP-10002670"/>
    <x v="1"/>
    <x v="5"/>
    <s v="Belkin 8-Outlet Premiere SurgeMaster II Surge Protectors"/>
    <n v="69.48"/>
    <n v="1"/>
    <n v="0"/>
    <n v="20.844000000000001"/>
  </r>
  <r>
    <x v="300"/>
    <s v="2020"/>
    <n v="5408"/>
    <x v="1531"/>
    <s v="Standard Class"/>
    <s v="DM-13345"/>
    <x v="2"/>
    <s v="United States"/>
    <x v="7"/>
    <x v="1"/>
    <n v="94109"/>
    <x v="1"/>
    <s v="OFF-PA-10003022"/>
    <x v="1"/>
    <x v="9"/>
    <s v="Standard Line “While You Were Out” Hardbound Telephone Message Book"/>
    <n v="87.92"/>
    <n v="4"/>
    <n v="0"/>
    <n v="40.443199999999997"/>
  </r>
  <r>
    <x v="300"/>
    <s v="2020"/>
    <n v="5409"/>
    <x v="1531"/>
    <s v="Standard Class"/>
    <s v="DM-13345"/>
    <x v="2"/>
    <s v="United States"/>
    <x v="7"/>
    <x v="1"/>
    <n v="94109"/>
    <x v="1"/>
    <s v="OFF-BI-10002854"/>
    <x v="1"/>
    <x v="1"/>
    <s v="Performers Binder/Pad Holder, Black"/>
    <n v="22.423999999999999"/>
    <n v="1"/>
    <n v="0.2"/>
    <n v="8.4090000000000007"/>
  </r>
  <r>
    <x v="300"/>
    <s v="2020"/>
    <n v="5410"/>
    <x v="1531"/>
    <s v="Standard Class"/>
    <s v="DM-13345"/>
    <x v="2"/>
    <s v="United States"/>
    <x v="7"/>
    <x v="1"/>
    <n v="94109"/>
    <x v="1"/>
    <s v="OFF-BI-10001670"/>
    <x v="1"/>
    <x v="1"/>
    <s v="Vinyl Sectional Post Binders"/>
    <n v="90.48"/>
    <n v="3"/>
    <n v="0.2"/>
    <n v="33.93"/>
  </r>
  <r>
    <x v="300"/>
    <s v="2020"/>
    <n v="5411"/>
    <x v="1531"/>
    <s v="Standard Class"/>
    <s v="DM-13345"/>
    <x v="2"/>
    <s v="United States"/>
    <x v="7"/>
    <x v="1"/>
    <n v="94109"/>
    <x v="1"/>
    <s v="OFF-ST-10001837"/>
    <x v="1"/>
    <x v="2"/>
    <s v="SAFCO Mobile Desk Side File, Wire Frame"/>
    <n v="42.76"/>
    <n v="1"/>
    <n v="0"/>
    <n v="11.117599999999999"/>
  </r>
  <r>
    <x v="300"/>
    <s v="2020"/>
    <n v="5728"/>
    <x v="1532"/>
    <s v="Standard Class"/>
    <s v="JP-15520"/>
    <x v="0"/>
    <s v="United States"/>
    <x v="334"/>
    <x v="2"/>
    <n v="53711"/>
    <x v="2"/>
    <s v="TEC-AC-10003023"/>
    <x v="2"/>
    <x v="8"/>
    <s v="Logitech G105 Gaming Keyboard"/>
    <n v="178.11"/>
    <n v="3"/>
    <n v="0"/>
    <n v="32.059800000000003"/>
  </r>
  <r>
    <x v="300"/>
    <s v="2020"/>
    <n v="5729"/>
    <x v="1532"/>
    <s v="Standard Class"/>
    <s v="JP-15520"/>
    <x v="0"/>
    <s v="United States"/>
    <x v="334"/>
    <x v="2"/>
    <n v="53711"/>
    <x v="2"/>
    <s v="OFF-AP-10003590"/>
    <x v="1"/>
    <x v="5"/>
    <s v="Hoover WindTunnel Plus Canister Vacuum"/>
    <n v="1089.75"/>
    <n v="3"/>
    <n v="0"/>
    <n v="305.13"/>
  </r>
  <r>
    <x v="300"/>
    <s v="2020"/>
    <n v="5730"/>
    <x v="1532"/>
    <s v="Standard Class"/>
    <s v="JP-15520"/>
    <x v="0"/>
    <s v="United States"/>
    <x v="334"/>
    <x v="2"/>
    <n v="53711"/>
    <x v="2"/>
    <s v="OFF-LA-10003510"/>
    <x v="1"/>
    <x v="15"/>
    <s v="Avery 4027 File Folder Labels for Dot Matrix Printers, 5000 Labels per Box, White"/>
    <n v="61.06"/>
    <n v="2"/>
    <n v="0"/>
    <n v="28.087599999999998"/>
  </r>
  <r>
    <x v="300"/>
    <s v="2020"/>
    <n v="5731"/>
    <x v="1532"/>
    <s v="Standard Class"/>
    <s v="JP-15520"/>
    <x v="0"/>
    <s v="United States"/>
    <x v="334"/>
    <x v="2"/>
    <n v="53711"/>
    <x v="2"/>
    <s v="FUR-BO-10003159"/>
    <x v="0"/>
    <x v="13"/>
    <s v="Sauder Camden County Collection Libraries, Planked Cherry Finish"/>
    <n v="459.92"/>
    <n v="4"/>
    <n v="0"/>
    <n v="41.392800000000001"/>
  </r>
  <r>
    <x v="300"/>
    <s v="2020"/>
    <n v="5732"/>
    <x v="1532"/>
    <s v="Standard Class"/>
    <s v="JP-15520"/>
    <x v="0"/>
    <s v="United States"/>
    <x v="334"/>
    <x v="2"/>
    <n v="53711"/>
    <x v="2"/>
    <s v="OFF-PA-10002713"/>
    <x v="1"/>
    <x v="9"/>
    <s v="Adams Phone Message Book, 200 Message Capacity, 8 1/16” x 11”"/>
    <n v="27.52"/>
    <n v="4"/>
    <n v="0"/>
    <n v="12.6592"/>
  </r>
  <r>
    <x v="300"/>
    <s v="2020"/>
    <n v="7821"/>
    <x v="1533"/>
    <s v="Second Class"/>
    <s v="CW-11905"/>
    <x v="1"/>
    <s v="United States"/>
    <x v="194"/>
    <x v="37"/>
    <n v="2920"/>
    <x v="0"/>
    <s v="OFF-ST-10000036"/>
    <x v="1"/>
    <x v="2"/>
    <s v="Recycled Data-Pak for Archival Bound Computer Printouts, 12-1/2 x 12-1/2 x 16"/>
    <n v="592.74"/>
    <n v="6"/>
    <n v="0"/>
    <n v="160.03980000000001"/>
  </r>
  <r>
    <x v="300"/>
    <s v="2020"/>
    <n v="8109"/>
    <x v="1534"/>
    <s v="Standard Class"/>
    <s v="EG-13900"/>
    <x v="0"/>
    <s v="United States"/>
    <x v="13"/>
    <x v="9"/>
    <n v="19140"/>
    <x v="0"/>
    <s v="FUR-CH-10003396"/>
    <x v="0"/>
    <x v="3"/>
    <s v="Global Deluxe Steno Chair"/>
    <n v="215.54400000000001"/>
    <n v="4"/>
    <n v="0.3"/>
    <n v="-58.504800000000003"/>
  </r>
  <r>
    <x v="300"/>
    <s v="2020"/>
    <n v="8739"/>
    <x v="1535"/>
    <s v="First Class"/>
    <s v="MJ-17740"/>
    <x v="0"/>
    <s v="United States"/>
    <x v="13"/>
    <x v="9"/>
    <n v="19140"/>
    <x v="0"/>
    <s v="OFF-AR-10004441"/>
    <x v="1"/>
    <x v="4"/>
    <s v="BIC Brite Liner Highlighters"/>
    <n v="13.247999999999999"/>
    <n v="4"/>
    <n v="0.2"/>
    <n v="3.6432000000000002"/>
  </r>
  <r>
    <x v="300"/>
    <s v="2020"/>
    <n v="8740"/>
    <x v="1535"/>
    <s v="First Class"/>
    <s v="MJ-17740"/>
    <x v="0"/>
    <s v="United States"/>
    <x v="13"/>
    <x v="9"/>
    <n v="19140"/>
    <x v="0"/>
    <s v="TEC-PH-10001924"/>
    <x v="2"/>
    <x v="14"/>
    <s v="iHome FM Clock Radio with Lightning Dock"/>
    <n v="83.988"/>
    <n v="2"/>
    <n v="0.4"/>
    <n v="-20.997"/>
  </r>
  <r>
    <x v="301"/>
    <s v="2020"/>
    <n v="76"/>
    <x v="1536"/>
    <s v="First Class"/>
    <s v="KB-16600"/>
    <x v="2"/>
    <s v="United States"/>
    <x v="34"/>
    <x v="3"/>
    <n v="77041"/>
    <x v="2"/>
    <s v="OFF-BI-10004182"/>
    <x v="1"/>
    <x v="1"/>
    <s v="Economy Binders"/>
    <n v="1.248"/>
    <n v="3"/>
    <n v="0.8"/>
    <n v="-1.9343999999999999"/>
  </r>
  <r>
    <x v="301"/>
    <s v="2020"/>
    <n v="77"/>
    <x v="1536"/>
    <s v="First Class"/>
    <s v="KB-16600"/>
    <x v="2"/>
    <s v="United States"/>
    <x v="34"/>
    <x v="3"/>
    <n v="77041"/>
    <x v="2"/>
    <s v="FUR-FU-10000260"/>
    <x v="0"/>
    <x v="0"/>
    <s v="6&quot; Cubicle Wall Clock, Black"/>
    <n v="9.7080000000000002"/>
    <n v="3"/>
    <n v="0.6"/>
    <n v="-5.8247999999999998"/>
  </r>
  <r>
    <x v="301"/>
    <s v="2020"/>
    <n v="78"/>
    <x v="1536"/>
    <s v="First Class"/>
    <s v="KB-16600"/>
    <x v="2"/>
    <s v="United States"/>
    <x v="34"/>
    <x v="3"/>
    <n v="77041"/>
    <x v="2"/>
    <s v="OFF-ST-10000615"/>
    <x v="1"/>
    <x v="2"/>
    <s v="SimpliFile Personal File, Black Granite, 15w x 6-15/16d x 11-1/4h"/>
    <n v="27.24"/>
    <n v="3"/>
    <n v="0.2"/>
    <n v="2.7240000000000002"/>
  </r>
  <r>
    <x v="301"/>
    <s v="2020"/>
    <n v="206"/>
    <x v="1537"/>
    <s v="Standard Class"/>
    <s v="LE-16810"/>
    <x v="0"/>
    <s v="United States"/>
    <x v="335"/>
    <x v="1"/>
    <n v="90604"/>
    <x v="1"/>
    <s v="TEC-PH-10001918"/>
    <x v="2"/>
    <x v="14"/>
    <s v="Nortel Business Series Terminal T7208 Digital phone"/>
    <n v="444.76799999999997"/>
    <n v="4"/>
    <n v="0.2"/>
    <n v="44.476799999999997"/>
  </r>
  <r>
    <x v="301"/>
    <s v="2020"/>
    <n v="269"/>
    <x v="1538"/>
    <s v="Standard Class"/>
    <s v="CA-12310"/>
    <x v="2"/>
    <s v="United States"/>
    <x v="43"/>
    <x v="0"/>
    <n v="45231"/>
    <x v="0"/>
    <s v="OFF-ST-10004180"/>
    <x v="1"/>
    <x v="2"/>
    <s v="Safco Commercial Shelving"/>
    <n v="37.207999999999998"/>
    <n v="1"/>
    <n v="0.2"/>
    <n v="-7.4416000000000002"/>
  </r>
  <r>
    <x v="301"/>
    <s v="2020"/>
    <n v="270"/>
    <x v="1538"/>
    <s v="Standard Class"/>
    <s v="CA-12310"/>
    <x v="2"/>
    <s v="United States"/>
    <x v="43"/>
    <x v="0"/>
    <n v="45231"/>
    <x v="0"/>
    <s v="OFF-EN-10004386"/>
    <x v="1"/>
    <x v="12"/>
    <s v="Recycled Interoffice Envelopes with String and Button Closure, 10 x 13"/>
    <n v="57.576000000000001"/>
    <n v="3"/>
    <n v="0.2"/>
    <n v="21.591000000000001"/>
  </r>
  <r>
    <x v="301"/>
    <s v="2020"/>
    <n v="1469"/>
    <x v="1539"/>
    <s v="Standard Class"/>
    <s v="DK-12835"/>
    <x v="2"/>
    <s v="United States"/>
    <x v="9"/>
    <x v="6"/>
    <n v="48234"/>
    <x v="2"/>
    <s v="FUR-CH-10000847"/>
    <x v="0"/>
    <x v="3"/>
    <s v="Global Executive Mid-Back Manager's Chair"/>
    <n v="872.94"/>
    <n v="3"/>
    <n v="0"/>
    <n v="226.96440000000001"/>
  </r>
  <r>
    <x v="301"/>
    <s v="2020"/>
    <n v="1470"/>
    <x v="1539"/>
    <s v="Standard Class"/>
    <s v="DK-12835"/>
    <x v="2"/>
    <s v="United States"/>
    <x v="9"/>
    <x v="6"/>
    <n v="48234"/>
    <x v="2"/>
    <s v="OFF-BI-10003982"/>
    <x v="1"/>
    <x v="1"/>
    <s v="Wilson Jones Century Plastic Molded Ring Binders"/>
    <n v="41.54"/>
    <n v="2"/>
    <n v="0"/>
    <n v="19.523800000000001"/>
  </r>
  <r>
    <x v="301"/>
    <s v="2020"/>
    <n v="1471"/>
    <x v="1539"/>
    <s v="Standard Class"/>
    <s v="DK-12835"/>
    <x v="2"/>
    <s v="United States"/>
    <x v="9"/>
    <x v="6"/>
    <n v="48234"/>
    <x v="2"/>
    <s v="OFF-PA-10001293"/>
    <x v="1"/>
    <x v="9"/>
    <s v="Xerox 1946"/>
    <n v="12.96"/>
    <n v="2"/>
    <n v="0"/>
    <n v="6.2207999999999997"/>
  </r>
  <r>
    <x v="301"/>
    <s v="2020"/>
    <n v="1691"/>
    <x v="1540"/>
    <s v="Standard Class"/>
    <s v="HF-14995"/>
    <x v="0"/>
    <s v="United States"/>
    <x v="163"/>
    <x v="14"/>
    <n v="46203"/>
    <x v="2"/>
    <s v="OFF-PA-10000575"/>
    <x v="1"/>
    <x v="9"/>
    <s v="Wirebound Message Books, Four 2 3/4 x 5 White Forms per Page"/>
    <n v="33.450000000000003"/>
    <n v="5"/>
    <n v="0"/>
    <n v="15.387"/>
  </r>
  <r>
    <x v="301"/>
    <s v="2020"/>
    <n v="1692"/>
    <x v="1540"/>
    <s v="Standard Class"/>
    <s v="HF-14995"/>
    <x v="0"/>
    <s v="United States"/>
    <x v="163"/>
    <x v="14"/>
    <n v="46203"/>
    <x v="2"/>
    <s v="OFF-BI-10004182"/>
    <x v="1"/>
    <x v="1"/>
    <s v="Economy Binders"/>
    <n v="10.4"/>
    <n v="5"/>
    <n v="0"/>
    <n v="5.0960000000000001"/>
  </r>
  <r>
    <x v="301"/>
    <s v="2020"/>
    <n v="3596"/>
    <x v="1541"/>
    <s v="Standard Class"/>
    <s v="KM-16225"/>
    <x v="2"/>
    <s v="United States"/>
    <x v="13"/>
    <x v="9"/>
    <n v="19143"/>
    <x v="0"/>
    <s v="OFF-AR-10004757"/>
    <x v="1"/>
    <x v="4"/>
    <s v="Crayola Colored Pencils"/>
    <n v="2.6240000000000001"/>
    <n v="1"/>
    <n v="0.2"/>
    <n v="0.4264"/>
  </r>
  <r>
    <x v="301"/>
    <s v="2020"/>
    <n v="3651"/>
    <x v="1542"/>
    <s v="Second Class"/>
    <s v="DB-13210"/>
    <x v="0"/>
    <s v="United States"/>
    <x v="9"/>
    <x v="6"/>
    <n v="48234"/>
    <x v="2"/>
    <s v="TEC-AC-10004859"/>
    <x v="2"/>
    <x v="8"/>
    <s v="Maxell Pro 80 Minute CD-R, 10/Pack"/>
    <n v="104.88"/>
    <n v="6"/>
    <n v="0"/>
    <n v="41.951999999999998"/>
  </r>
  <r>
    <x v="301"/>
    <s v="2020"/>
    <n v="3652"/>
    <x v="1542"/>
    <s v="Second Class"/>
    <s v="DB-13210"/>
    <x v="0"/>
    <s v="United States"/>
    <x v="9"/>
    <x v="6"/>
    <n v="48234"/>
    <x v="2"/>
    <s v="OFF-AR-10001860"/>
    <x v="1"/>
    <x v="4"/>
    <s v="BIC Liqua Brite Liner"/>
    <n v="34.700000000000003"/>
    <n v="5"/>
    <n v="0"/>
    <n v="12.492000000000001"/>
  </r>
  <r>
    <x v="301"/>
    <s v="2020"/>
    <n v="3653"/>
    <x v="1542"/>
    <s v="Second Class"/>
    <s v="DB-13210"/>
    <x v="0"/>
    <s v="United States"/>
    <x v="9"/>
    <x v="6"/>
    <n v="48234"/>
    <x v="2"/>
    <s v="OFF-BI-10001636"/>
    <x v="1"/>
    <x v="1"/>
    <s v="Ibico Plastic and Wire Spiral Binding Combs"/>
    <n v="33.72"/>
    <n v="4"/>
    <n v="0"/>
    <n v="15.511200000000001"/>
  </r>
  <r>
    <x v="301"/>
    <s v="2020"/>
    <n v="3654"/>
    <x v="1542"/>
    <s v="Second Class"/>
    <s v="DB-13210"/>
    <x v="0"/>
    <s v="United States"/>
    <x v="9"/>
    <x v="6"/>
    <n v="48234"/>
    <x v="2"/>
    <s v="OFF-PA-10000349"/>
    <x v="1"/>
    <x v="9"/>
    <s v="Easy-staple paper"/>
    <n v="14.94"/>
    <n v="3"/>
    <n v="0"/>
    <n v="7.0217999999999998"/>
  </r>
  <r>
    <x v="301"/>
    <s v="2020"/>
    <n v="4211"/>
    <x v="1543"/>
    <s v="Standard Class"/>
    <s v="AH-10585"/>
    <x v="0"/>
    <s v="United States"/>
    <x v="27"/>
    <x v="19"/>
    <n v="60623"/>
    <x v="2"/>
    <s v="OFF-PA-10004965"/>
    <x v="1"/>
    <x v="9"/>
    <s v="Xerox 1921"/>
    <n v="15.984"/>
    <n v="2"/>
    <n v="0.2"/>
    <n v="4.9950000000000001"/>
  </r>
  <r>
    <x v="301"/>
    <s v="2020"/>
    <n v="4291"/>
    <x v="1544"/>
    <s v="Second Class"/>
    <s v="AT-10435"/>
    <x v="1"/>
    <s v="United States"/>
    <x v="1"/>
    <x v="1"/>
    <n v="90004"/>
    <x v="1"/>
    <s v="OFF-AR-10000122"/>
    <x v="1"/>
    <x v="4"/>
    <s v="Newell 314"/>
    <n v="11.16"/>
    <n v="2"/>
    <n v="0"/>
    <n v="2.79"/>
  </r>
  <r>
    <x v="301"/>
    <s v="2020"/>
    <n v="4292"/>
    <x v="1544"/>
    <s v="Second Class"/>
    <s v="AT-10435"/>
    <x v="1"/>
    <s v="United States"/>
    <x v="1"/>
    <x v="1"/>
    <n v="90004"/>
    <x v="1"/>
    <s v="FUR-TA-10003748"/>
    <x v="0"/>
    <x v="7"/>
    <s v="Bevis 36 x 72 Conference Tables"/>
    <n v="896.32799999999997"/>
    <n v="9"/>
    <n v="0.2"/>
    <n v="22.408200000000001"/>
  </r>
  <r>
    <x v="301"/>
    <s v="2020"/>
    <n v="4293"/>
    <x v="1544"/>
    <s v="Second Class"/>
    <s v="AT-10435"/>
    <x v="1"/>
    <s v="United States"/>
    <x v="1"/>
    <x v="1"/>
    <n v="90004"/>
    <x v="1"/>
    <s v="OFF-AP-10001394"/>
    <x v="1"/>
    <x v="5"/>
    <s v="Harmony Air Purifier"/>
    <n v="189"/>
    <n v="1"/>
    <n v="0"/>
    <n v="68.040000000000006"/>
  </r>
  <r>
    <x v="301"/>
    <s v="2020"/>
    <n v="5351"/>
    <x v="1545"/>
    <s v="Standard Class"/>
    <s v="LH-16900"/>
    <x v="0"/>
    <s v="United States"/>
    <x v="336"/>
    <x v="19"/>
    <n v="60068"/>
    <x v="2"/>
    <s v="OFF-PA-10001019"/>
    <x v="1"/>
    <x v="9"/>
    <s v="Xerox 1884"/>
    <n v="143.85599999999999"/>
    <n v="9"/>
    <n v="0.2"/>
    <n v="48.551400000000001"/>
  </r>
  <r>
    <x v="301"/>
    <s v="2020"/>
    <n v="6771"/>
    <x v="1546"/>
    <s v="Standard Class"/>
    <s v="NC-18535"/>
    <x v="2"/>
    <s v="United States"/>
    <x v="137"/>
    <x v="21"/>
    <n v="85023"/>
    <x v="1"/>
    <s v="OFF-PA-10004359"/>
    <x v="1"/>
    <x v="9"/>
    <s v="Multicolor Computer Printout Paper"/>
    <n v="419.4"/>
    <n v="5"/>
    <n v="0.2"/>
    <n v="146.79"/>
  </r>
  <r>
    <x v="301"/>
    <s v="2020"/>
    <n v="6772"/>
    <x v="1546"/>
    <s v="Standard Class"/>
    <s v="NC-18535"/>
    <x v="2"/>
    <s v="United States"/>
    <x v="137"/>
    <x v="21"/>
    <n v="85023"/>
    <x v="1"/>
    <s v="OFF-BI-10000279"/>
    <x v="1"/>
    <x v="1"/>
    <s v="Acco Recycled 2&quot; Capacity Laser Printer Hanging Data Binders"/>
    <n v="13.005000000000001"/>
    <n v="3"/>
    <n v="0.7"/>
    <n v="-9.9704999999999995"/>
  </r>
  <r>
    <x v="301"/>
    <s v="2020"/>
    <n v="7014"/>
    <x v="1547"/>
    <s v="Second Class"/>
    <s v="DB-12910"/>
    <x v="1"/>
    <s v="United States"/>
    <x v="217"/>
    <x v="1"/>
    <n v="93905"/>
    <x v="1"/>
    <s v="FUR-BO-10001519"/>
    <x v="0"/>
    <x v="13"/>
    <s v="O'Sullivan 3-Shelf Heavy-Duty Bookcases"/>
    <n v="148.25700000000001"/>
    <n v="3"/>
    <n v="0.15"/>
    <n v="15.697800000000001"/>
  </r>
  <r>
    <x v="301"/>
    <s v="2020"/>
    <n v="7515"/>
    <x v="1548"/>
    <s v="Second Class"/>
    <s v="JL-15835"/>
    <x v="0"/>
    <s v="United States"/>
    <x v="19"/>
    <x v="32"/>
    <n v="40475"/>
    <x v="3"/>
    <s v="OFF-BI-10004236"/>
    <x v="1"/>
    <x v="1"/>
    <s v="XtraLife ClearVue Slant-D Ring Binder, White, 3&quot;"/>
    <n v="29.36"/>
    <n v="2"/>
    <n v="0"/>
    <n v="13.505599999999999"/>
  </r>
  <r>
    <x v="301"/>
    <s v="2020"/>
    <n v="7516"/>
    <x v="1548"/>
    <s v="Second Class"/>
    <s v="JL-15835"/>
    <x v="0"/>
    <s v="United States"/>
    <x v="19"/>
    <x v="32"/>
    <n v="40475"/>
    <x v="3"/>
    <s v="OFF-AP-10000159"/>
    <x v="1"/>
    <x v="5"/>
    <s v="Belkin F9M820V08 8 Outlet Surge"/>
    <n v="214.9"/>
    <n v="5"/>
    <n v="0"/>
    <n v="62.320999999999998"/>
  </r>
  <r>
    <x v="301"/>
    <s v="2020"/>
    <n v="7517"/>
    <x v="1548"/>
    <s v="Second Class"/>
    <s v="JL-15835"/>
    <x v="0"/>
    <s v="United States"/>
    <x v="19"/>
    <x v="32"/>
    <n v="40475"/>
    <x v="3"/>
    <s v="OFF-BI-10003274"/>
    <x v="1"/>
    <x v="1"/>
    <s v="Avery Durable Slant Ring Binders, No Labels"/>
    <n v="15.92"/>
    <n v="4"/>
    <n v="0"/>
    <n v="7.4824000000000002"/>
  </r>
  <r>
    <x v="301"/>
    <s v="2020"/>
    <n v="7518"/>
    <x v="1548"/>
    <s v="Second Class"/>
    <s v="JL-15835"/>
    <x v="0"/>
    <s v="United States"/>
    <x v="19"/>
    <x v="32"/>
    <n v="40475"/>
    <x v="3"/>
    <s v="TEC-AC-10001013"/>
    <x v="2"/>
    <x v="8"/>
    <s v="Logitech ClearChat Comfort/USB Headset H390"/>
    <n v="146.44999999999999"/>
    <n v="5"/>
    <n v="0"/>
    <n v="48.328499999999998"/>
  </r>
  <r>
    <x v="301"/>
    <s v="2020"/>
    <n v="7519"/>
    <x v="1548"/>
    <s v="Second Class"/>
    <s v="JL-15835"/>
    <x v="0"/>
    <s v="United States"/>
    <x v="19"/>
    <x v="32"/>
    <n v="40475"/>
    <x v="3"/>
    <s v="OFF-ST-10004963"/>
    <x v="1"/>
    <x v="2"/>
    <s v="Eldon Gobal File Keepers"/>
    <n v="15.14"/>
    <n v="1"/>
    <n v="0"/>
    <n v="0.60560000000000003"/>
  </r>
  <r>
    <x v="301"/>
    <s v="2020"/>
    <n v="7520"/>
    <x v="1548"/>
    <s v="Second Class"/>
    <s v="JL-15835"/>
    <x v="0"/>
    <s v="United States"/>
    <x v="19"/>
    <x v="32"/>
    <n v="40475"/>
    <x v="3"/>
    <s v="OFF-LA-10004409"/>
    <x v="1"/>
    <x v="15"/>
    <s v="Avery 492"/>
    <n v="5.76"/>
    <n v="2"/>
    <n v="0"/>
    <n v="2.6496"/>
  </r>
  <r>
    <x v="301"/>
    <s v="2020"/>
    <n v="7521"/>
    <x v="1548"/>
    <s v="Second Class"/>
    <s v="JL-15835"/>
    <x v="0"/>
    <s v="United States"/>
    <x v="19"/>
    <x v="32"/>
    <n v="40475"/>
    <x v="3"/>
    <s v="TEC-CO-10001046"/>
    <x v="2"/>
    <x v="16"/>
    <s v="Canon Imageclass D680 Copier / Fax"/>
    <n v="1399.98"/>
    <n v="2"/>
    <n v="0"/>
    <n v="629.99099999999999"/>
  </r>
  <r>
    <x v="301"/>
    <s v="2020"/>
    <n v="8586"/>
    <x v="1549"/>
    <s v="Standard Class"/>
    <s v="RD-19720"/>
    <x v="0"/>
    <s v="United States"/>
    <x v="13"/>
    <x v="9"/>
    <n v="19134"/>
    <x v="0"/>
    <s v="OFF-BI-10001116"/>
    <x v="1"/>
    <x v="1"/>
    <s v="Wilson Jones 1&quot; Hanging DublLock Ring Binders"/>
    <n v="11.087999999999999"/>
    <n v="7"/>
    <n v="0.7"/>
    <n v="-8.1311999999999998"/>
  </r>
  <r>
    <x v="301"/>
    <s v="2020"/>
    <n v="9768"/>
    <x v="1550"/>
    <s v="Standard Class"/>
    <s v="LW-17215"/>
    <x v="0"/>
    <s v="United States"/>
    <x v="337"/>
    <x v="6"/>
    <n v="49505"/>
    <x v="2"/>
    <s v="OFF-BI-10000088"/>
    <x v="1"/>
    <x v="1"/>
    <s v="GBC Imprintable Covers"/>
    <n v="54.9"/>
    <n v="5"/>
    <n v="0"/>
    <n v="26.901"/>
  </r>
  <r>
    <x v="302"/>
    <s v="2020"/>
    <n v="1058"/>
    <x v="1551"/>
    <s v="Standard Class"/>
    <s v="BP-11185"/>
    <x v="2"/>
    <s v="United States"/>
    <x v="42"/>
    <x v="1"/>
    <n v="92037"/>
    <x v="1"/>
    <s v="OFF-BI-10001097"/>
    <x v="1"/>
    <x v="1"/>
    <s v="Avery Hole Reinforcements"/>
    <n v="19.936"/>
    <n v="4"/>
    <n v="0.2"/>
    <n v="7.2267999999999999"/>
  </r>
  <r>
    <x v="302"/>
    <s v="2020"/>
    <n v="1059"/>
    <x v="1551"/>
    <s v="Standard Class"/>
    <s v="BP-11185"/>
    <x v="2"/>
    <s v="United States"/>
    <x v="42"/>
    <x v="1"/>
    <n v="92037"/>
    <x v="1"/>
    <s v="OFF-BI-10001597"/>
    <x v="1"/>
    <x v="1"/>
    <s v="Wilson Jones Ledger-Size, Piano-Hinge Binder, 2&quot;, Blue"/>
    <n v="65.567999999999998"/>
    <n v="2"/>
    <n v="0.2"/>
    <n v="22.948799999999999"/>
  </r>
  <r>
    <x v="302"/>
    <s v="2020"/>
    <n v="1318"/>
    <x v="1552"/>
    <s v="Standard Class"/>
    <s v="HA-14920"/>
    <x v="0"/>
    <s v="United States"/>
    <x v="13"/>
    <x v="9"/>
    <n v="19120"/>
    <x v="0"/>
    <s v="TEC-AC-10003116"/>
    <x v="2"/>
    <x v="8"/>
    <s v="Memorex Froggy Flash Drive 8 GB"/>
    <n v="14.2"/>
    <n v="1"/>
    <n v="0.2"/>
    <n v="3.3725000000000001"/>
  </r>
  <r>
    <x v="302"/>
    <s v="2020"/>
    <n v="1509"/>
    <x v="1553"/>
    <s v="Same Day"/>
    <s v="LS-16975"/>
    <x v="1"/>
    <s v="United States"/>
    <x v="160"/>
    <x v="43"/>
    <n v="68104"/>
    <x v="2"/>
    <s v="OFF-BI-10004965"/>
    <x v="1"/>
    <x v="1"/>
    <s v="Ibico Covers for Plastic or Wire Binding Elements"/>
    <n v="34.5"/>
    <n v="3"/>
    <n v="0"/>
    <n v="15.525"/>
  </r>
  <r>
    <x v="302"/>
    <s v="2020"/>
    <n v="1517"/>
    <x v="1554"/>
    <s v="Second Class"/>
    <s v="MC-17845"/>
    <x v="0"/>
    <s v="United States"/>
    <x v="338"/>
    <x v="38"/>
    <n v="89031"/>
    <x v="1"/>
    <s v="FUR-TA-10004256"/>
    <x v="0"/>
    <x v="7"/>
    <s v="Bretford “Just In Time” Height-Adjustable Multi-Task Work Tables"/>
    <n v="1669.6"/>
    <n v="4"/>
    <n v="0"/>
    <n v="116.872"/>
  </r>
  <r>
    <x v="302"/>
    <s v="2020"/>
    <n v="1688"/>
    <x v="1555"/>
    <s v="First Class"/>
    <s v="AW-10840"/>
    <x v="0"/>
    <s v="United States"/>
    <x v="13"/>
    <x v="9"/>
    <n v="19140"/>
    <x v="0"/>
    <s v="OFF-PA-10000788"/>
    <x v="1"/>
    <x v="9"/>
    <s v="Xerox 210"/>
    <n v="10.368"/>
    <n v="2"/>
    <n v="0.2"/>
    <n v="3.6288"/>
  </r>
  <r>
    <x v="302"/>
    <s v="2020"/>
    <n v="1689"/>
    <x v="1555"/>
    <s v="First Class"/>
    <s v="AW-10840"/>
    <x v="0"/>
    <s v="United States"/>
    <x v="13"/>
    <x v="9"/>
    <n v="19140"/>
    <x v="0"/>
    <s v="FUR-FU-10004306"/>
    <x v="0"/>
    <x v="0"/>
    <s v="Electrix Halogen Magnifier Lamp"/>
    <n v="310.88"/>
    <n v="2"/>
    <n v="0.2"/>
    <n v="23.315999999999999"/>
  </r>
  <r>
    <x v="302"/>
    <s v="2020"/>
    <n v="2336"/>
    <x v="1556"/>
    <s v="Same Day"/>
    <s v="CC-12220"/>
    <x v="0"/>
    <s v="United States"/>
    <x v="53"/>
    <x v="18"/>
    <n v="6824"/>
    <x v="0"/>
    <s v="OFF-EN-10004030"/>
    <x v="1"/>
    <x v="12"/>
    <s v="Convenience Packs of Business Envelopes"/>
    <n v="10.86"/>
    <n v="3"/>
    <n v="0"/>
    <n v="5.1041999999999996"/>
  </r>
  <r>
    <x v="302"/>
    <s v="2020"/>
    <n v="2337"/>
    <x v="1556"/>
    <s v="Same Day"/>
    <s v="CC-12220"/>
    <x v="0"/>
    <s v="United States"/>
    <x v="53"/>
    <x v="18"/>
    <n v="6824"/>
    <x v="0"/>
    <s v="OFF-AP-10000026"/>
    <x v="1"/>
    <x v="5"/>
    <s v="Tripp Lite Isotel 6 Outlet Surge Protector with Fax/Modem Protection"/>
    <n v="426.79"/>
    <n v="7"/>
    <n v="0"/>
    <n v="123.76909999999999"/>
  </r>
  <r>
    <x v="302"/>
    <s v="2020"/>
    <n v="2773"/>
    <x v="1557"/>
    <s v="First Class"/>
    <s v="BT-11680"/>
    <x v="0"/>
    <s v="United States"/>
    <x v="216"/>
    <x v="7"/>
    <n v="33311"/>
    <x v="3"/>
    <s v="FUR-FU-10001940"/>
    <x v="0"/>
    <x v="0"/>
    <s v="Staple-based wall hangings"/>
    <n v="19.103999999999999"/>
    <n v="3"/>
    <n v="0.2"/>
    <n v="5.7312000000000003"/>
  </r>
  <r>
    <x v="302"/>
    <s v="2020"/>
    <n v="3246"/>
    <x v="1558"/>
    <s v="Second Class"/>
    <s v="BP-11185"/>
    <x v="2"/>
    <s v="United States"/>
    <x v="12"/>
    <x v="8"/>
    <n v="98103"/>
    <x v="1"/>
    <s v="TEC-AC-10004510"/>
    <x v="2"/>
    <x v="8"/>
    <s v="Logitech Desktop MK120 Mouse and keyboard Combo"/>
    <n v="49.08"/>
    <n v="3"/>
    <n v="0"/>
    <n v="4.9080000000000004"/>
  </r>
  <r>
    <x v="302"/>
    <s v="2020"/>
    <n v="3247"/>
    <x v="1558"/>
    <s v="Second Class"/>
    <s v="BP-11185"/>
    <x v="2"/>
    <s v="United States"/>
    <x v="12"/>
    <x v="8"/>
    <n v="98103"/>
    <x v="1"/>
    <s v="OFF-ST-10000060"/>
    <x v="1"/>
    <x v="2"/>
    <s v="Fellowes Bankers Box Staxonsteel Drawer File/Stacking System"/>
    <n v="324.89999999999998"/>
    <n v="5"/>
    <n v="0"/>
    <n v="38.988"/>
  </r>
  <r>
    <x v="302"/>
    <s v="2020"/>
    <n v="3248"/>
    <x v="1558"/>
    <s v="Second Class"/>
    <s v="BP-11185"/>
    <x v="2"/>
    <s v="United States"/>
    <x v="12"/>
    <x v="8"/>
    <n v="98103"/>
    <x v="1"/>
    <s v="OFF-AR-10000799"/>
    <x v="1"/>
    <x v="4"/>
    <s v="Col-Erase Pencils with Erasers"/>
    <n v="18.239999999999998"/>
    <n v="3"/>
    <n v="0"/>
    <n v="5.2896000000000001"/>
  </r>
  <r>
    <x v="302"/>
    <s v="2020"/>
    <n v="3526"/>
    <x v="1559"/>
    <s v="Second Class"/>
    <s v="SU-20665"/>
    <x v="1"/>
    <s v="United States"/>
    <x v="22"/>
    <x v="33"/>
    <n v="39212"/>
    <x v="3"/>
    <s v="TEC-AC-10001838"/>
    <x v="2"/>
    <x v="8"/>
    <s v="Razer Tiamat Over Ear 7.1 Surround Sound PC Gaming Headset"/>
    <n v="599.97"/>
    <n v="3"/>
    <n v="0"/>
    <n v="257.9871"/>
  </r>
  <r>
    <x v="302"/>
    <s v="2020"/>
    <n v="3527"/>
    <x v="1559"/>
    <s v="Second Class"/>
    <s v="SU-20665"/>
    <x v="1"/>
    <s v="United States"/>
    <x v="22"/>
    <x v="33"/>
    <n v="39212"/>
    <x v="3"/>
    <s v="TEC-PH-10000148"/>
    <x v="2"/>
    <x v="14"/>
    <s v="Cyber Acoustics AC-202b Speech Recognition Stereo Headset"/>
    <n v="38.97"/>
    <n v="3"/>
    <n v="0"/>
    <n v="0.77939999999999998"/>
  </r>
  <r>
    <x v="302"/>
    <s v="2020"/>
    <n v="3528"/>
    <x v="1559"/>
    <s v="Second Class"/>
    <s v="SU-20665"/>
    <x v="1"/>
    <s v="United States"/>
    <x v="22"/>
    <x v="33"/>
    <n v="39212"/>
    <x v="3"/>
    <s v="OFF-BI-10003476"/>
    <x v="1"/>
    <x v="1"/>
    <s v="Avery Metallic Poly Binders"/>
    <n v="45.84"/>
    <n v="8"/>
    <n v="0"/>
    <n v="22.0032"/>
  </r>
  <r>
    <x v="302"/>
    <s v="2020"/>
    <n v="4353"/>
    <x v="1560"/>
    <s v="Second Class"/>
    <s v="AG-10330"/>
    <x v="0"/>
    <s v="United States"/>
    <x v="328"/>
    <x v="1"/>
    <n v="95207"/>
    <x v="1"/>
    <s v="TEC-PH-10003215"/>
    <x v="2"/>
    <x v="14"/>
    <s v="Jackery Bar Premium Fast-charging Portable Charger"/>
    <n v="95.84"/>
    <n v="4"/>
    <n v="0.2"/>
    <n v="34.741999999999997"/>
  </r>
  <r>
    <x v="302"/>
    <s v="2020"/>
    <n v="4354"/>
    <x v="1560"/>
    <s v="Second Class"/>
    <s v="AG-10330"/>
    <x v="0"/>
    <s v="United States"/>
    <x v="328"/>
    <x v="1"/>
    <n v="95207"/>
    <x v="1"/>
    <s v="OFF-PA-10002005"/>
    <x v="1"/>
    <x v="9"/>
    <s v="Xerox 225"/>
    <n v="12.96"/>
    <n v="2"/>
    <n v="0"/>
    <n v="6.2207999999999997"/>
  </r>
  <r>
    <x v="302"/>
    <s v="2020"/>
    <n v="6909"/>
    <x v="1561"/>
    <s v="Standard Class"/>
    <s v="JE-16165"/>
    <x v="2"/>
    <s v="United States"/>
    <x v="339"/>
    <x v="36"/>
    <n v="29406"/>
    <x v="3"/>
    <s v="FUR-FU-10002364"/>
    <x v="0"/>
    <x v="0"/>
    <s v="Eldon Expressions Wood Desk Accessories, Oak"/>
    <n v="14.76"/>
    <n v="2"/>
    <n v="0"/>
    <n v="4.2804000000000002"/>
  </r>
  <r>
    <x v="302"/>
    <s v="2020"/>
    <n v="9410"/>
    <x v="1562"/>
    <s v="First Class"/>
    <s v="WB-21850"/>
    <x v="0"/>
    <s v="United States"/>
    <x v="13"/>
    <x v="9"/>
    <n v="19143"/>
    <x v="0"/>
    <s v="OFF-BI-10000014"/>
    <x v="1"/>
    <x v="1"/>
    <s v="Heavy-Duty E-Z-D Binders"/>
    <n v="3.2730000000000001"/>
    <n v="1"/>
    <n v="0.7"/>
    <n v="-2.5093000000000001"/>
  </r>
  <r>
    <x v="302"/>
    <s v="2020"/>
    <n v="9411"/>
    <x v="1562"/>
    <s v="First Class"/>
    <s v="WB-21850"/>
    <x v="0"/>
    <s v="United States"/>
    <x v="13"/>
    <x v="9"/>
    <n v="19143"/>
    <x v="0"/>
    <s v="FUR-FU-10001475"/>
    <x v="0"/>
    <x v="0"/>
    <s v="Contract Clock, 14&quot;, Brown"/>
    <n v="87.92"/>
    <n v="5"/>
    <n v="0.2"/>
    <n v="15.385999999999999"/>
  </r>
  <r>
    <x v="303"/>
    <s v="2020"/>
    <n v="390"/>
    <x v="1563"/>
    <s v="Standard Class"/>
    <s v="MV-18190"/>
    <x v="0"/>
    <s v="United States"/>
    <x v="25"/>
    <x v="17"/>
    <n v="10009"/>
    <x v="0"/>
    <s v="OFF-BI-10000050"/>
    <x v="1"/>
    <x v="1"/>
    <s v="Angle-D Binders with Locking Rings, Label Holders"/>
    <n v="23.36"/>
    <n v="4"/>
    <n v="0.2"/>
    <n v="7.8840000000000003"/>
  </r>
  <r>
    <x v="303"/>
    <s v="2020"/>
    <n v="391"/>
    <x v="1563"/>
    <s v="Standard Class"/>
    <s v="MV-18190"/>
    <x v="0"/>
    <s v="United States"/>
    <x v="25"/>
    <x v="17"/>
    <n v="10009"/>
    <x v="0"/>
    <s v="TEC-AC-10001998"/>
    <x v="2"/>
    <x v="8"/>
    <s v="Logitech LS21 Speaker System - PC Multimedia - 2.1-CH - Wired"/>
    <n v="39.979999999999997"/>
    <n v="2"/>
    <n v="0"/>
    <n v="13.5932"/>
  </r>
  <r>
    <x v="303"/>
    <s v="2020"/>
    <n v="1516"/>
    <x v="1564"/>
    <s v="Standard Class"/>
    <s v="AI-10855"/>
    <x v="0"/>
    <s v="United States"/>
    <x v="13"/>
    <x v="9"/>
    <n v="19120"/>
    <x v="0"/>
    <s v="FUR-CH-10002961"/>
    <x v="0"/>
    <x v="3"/>
    <s v="Leather Task Chair, Black"/>
    <n v="63.686"/>
    <n v="1"/>
    <n v="0.3"/>
    <n v="-9.0980000000000008"/>
  </r>
  <r>
    <x v="303"/>
    <s v="2020"/>
    <n v="4358"/>
    <x v="1565"/>
    <s v="Same Day"/>
    <s v="RR-19315"/>
    <x v="0"/>
    <s v="United States"/>
    <x v="17"/>
    <x v="19"/>
    <n v="60505"/>
    <x v="2"/>
    <s v="OFF-PA-10001937"/>
    <x v="1"/>
    <x v="9"/>
    <s v="Xerox 21"/>
    <n v="10.368"/>
    <n v="2"/>
    <n v="0.2"/>
    <n v="3.6288"/>
  </r>
  <r>
    <x v="303"/>
    <s v="2020"/>
    <n v="4359"/>
    <x v="1565"/>
    <s v="Same Day"/>
    <s v="RR-19315"/>
    <x v="0"/>
    <s v="United States"/>
    <x v="17"/>
    <x v="19"/>
    <n v="60505"/>
    <x v="2"/>
    <s v="FUR-FU-10004306"/>
    <x v="0"/>
    <x v="0"/>
    <s v="Electrix Halogen Magnifier Lamp"/>
    <n v="77.72"/>
    <n v="1"/>
    <n v="0.6"/>
    <n v="-66.061999999999998"/>
  </r>
  <r>
    <x v="303"/>
    <s v="2020"/>
    <n v="4360"/>
    <x v="1565"/>
    <s v="Same Day"/>
    <s v="RR-19315"/>
    <x v="0"/>
    <s v="United States"/>
    <x v="17"/>
    <x v="19"/>
    <n v="60505"/>
    <x v="2"/>
    <s v="FUR-CH-10003973"/>
    <x v="0"/>
    <x v="3"/>
    <s v="GuestStacker Chair with Chrome Finish Legs"/>
    <n v="520.46400000000006"/>
    <n v="2"/>
    <n v="0.3"/>
    <n v="-14.8704"/>
  </r>
  <r>
    <x v="303"/>
    <s v="2020"/>
    <n v="6007"/>
    <x v="1566"/>
    <s v="Standard Class"/>
    <s v="KN-16390"/>
    <x v="2"/>
    <s v="United States"/>
    <x v="227"/>
    <x v="15"/>
    <n v="2740"/>
    <x v="0"/>
    <s v="TEC-PH-10001527"/>
    <x v="2"/>
    <x v="14"/>
    <s v="Plantronics MX500i Earset"/>
    <n v="128.85"/>
    <n v="3"/>
    <n v="0"/>
    <n v="3.8654999999999999"/>
  </r>
  <r>
    <x v="303"/>
    <s v="2020"/>
    <n v="6273"/>
    <x v="1567"/>
    <s v="First Class"/>
    <s v="AS-10285"/>
    <x v="2"/>
    <s v="United States"/>
    <x v="340"/>
    <x v="19"/>
    <n v="60067"/>
    <x v="2"/>
    <s v="TEC-AC-10001284"/>
    <x v="2"/>
    <x v="8"/>
    <s v="Enermax Briskie RF Wireless Keyboard and Mouse Combo"/>
    <n v="116.312"/>
    <n v="7"/>
    <n v="0.2"/>
    <n v="23.2624"/>
  </r>
  <r>
    <x v="303"/>
    <s v="2020"/>
    <n v="6748"/>
    <x v="1568"/>
    <s v="Standard Class"/>
    <s v="AA-10375"/>
    <x v="0"/>
    <s v="United States"/>
    <x v="25"/>
    <x v="17"/>
    <n v="10035"/>
    <x v="0"/>
    <s v="OFF-BI-10002498"/>
    <x v="1"/>
    <x v="1"/>
    <s v="Clear Mylar Reinforcing Strips"/>
    <n v="14.952"/>
    <n v="1"/>
    <n v="0.2"/>
    <n v="5.0462999999999996"/>
  </r>
  <r>
    <x v="303"/>
    <s v="2020"/>
    <n v="6749"/>
    <x v="1568"/>
    <s v="Standard Class"/>
    <s v="AA-10375"/>
    <x v="0"/>
    <s v="United States"/>
    <x v="25"/>
    <x v="17"/>
    <n v="10035"/>
    <x v="0"/>
    <s v="OFF-PA-10002245"/>
    <x v="1"/>
    <x v="9"/>
    <s v="Xerox 1895"/>
    <n v="17.940000000000001"/>
    <n v="3"/>
    <n v="0"/>
    <n v="8.0730000000000004"/>
  </r>
  <r>
    <x v="303"/>
    <s v="2020"/>
    <n v="6750"/>
    <x v="1568"/>
    <s v="Standard Class"/>
    <s v="AA-10375"/>
    <x v="0"/>
    <s v="United States"/>
    <x v="25"/>
    <x v="17"/>
    <n v="10035"/>
    <x v="0"/>
    <s v="TEC-PH-10004522"/>
    <x v="2"/>
    <x v="14"/>
    <s v="Dexim XPower Skin Super-Thin Power Case for iPhone 5 - Black"/>
    <n v="116.98"/>
    <n v="2"/>
    <n v="0"/>
    <n v="29.245000000000001"/>
  </r>
  <r>
    <x v="303"/>
    <s v="2020"/>
    <n v="6990"/>
    <x v="1569"/>
    <s v="First Class"/>
    <s v="DK-13375"/>
    <x v="0"/>
    <s v="United States"/>
    <x v="341"/>
    <x v="3"/>
    <n v="79605"/>
    <x v="2"/>
    <s v="OFF-AP-10001634"/>
    <x v="1"/>
    <x v="5"/>
    <s v="Hoover Commercial Lightweight Upright Vacuum"/>
    <n v="1.3919999999999999"/>
    <n v="2"/>
    <n v="0.8"/>
    <n v="-3.7584"/>
  </r>
  <r>
    <x v="303"/>
    <s v="2020"/>
    <n v="7345"/>
    <x v="1570"/>
    <s v="Standard Class"/>
    <s v="DV-13045"/>
    <x v="2"/>
    <s v="United States"/>
    <x v="4"/>
    <x v="7"/>
    <n v="32216"/>
    <x v="3"/>
    <s v="FUR-TA-10004289"/>
    <x v="0"/>
    <x v="7"/>
    <s v="BoxOffice By Design Rectangular and Half-Moon Meeting Room Tables"/>
    <n v="721.875"/>
    <n v="6"/>
    <n v="0.45"/>
    <n v="-420"/>
  </r>
  <r>
    <x v="303"/>
    <s v="2020"/>
    <n v="7346"/>
    <x v="1570"/>
    <s v="Standard Class"/>
    <s v="DV-13045"/>
    <x v="2"/>
    <s v="United States"/>
    <x v="4"/>
    <x v="7"/>
    <n v="32216"/>
    <x v="3"/>
    <s v="TEC-PH-10003555"/>
    <x v="2"/>
    <x v="14"/>
    <s v="Motorola HK250 Universal Bluetooth Headset"/>
    <n v="73.567999999999998"/>
    <n v="4"/>
    <n v="0.2"/>
    <n v="-16.552800000000001"/>
  </r>
  <r>
    <x v="303"/>
    <s v="2020"/>
    <n v="7347"/>
    <x v="1570"/>
    <s v="Standard Class"/>
    <s v="DV-13045"/>
    <x v="2"/>
    <s v="United States"/>
    <x v="4"/>
    <x v="7"/>
    <n v="32216"/>
    <x v="3"/>
    <s v="OFF-AR-10001958"/>
    <x v="1"/>
    <x v="4"/>
    <s v="Stanley Bostitch Contemporary Electric Pencil Sharpeners"/>
    <n v="13.584"/>
    <n v="1"/>
    <n v="0.2"/>
    <n v="1.3584000000000001"/>
  </r>
  <r>
    <x v="303"/>
    <s v="2020"/>
    <n v="7348"/>
    <x v="1570"/>
    <s v="Standard Class"/>
    <s v="DV-13045"/>
    <x v="2"/>
    <s v="United States"/>
    <x v="4"/>
    <x v="7"/>
    <n v="32216"/>
    <x v="3"/>
    <s v="FUR-CH-10000225"/>
    <x v="0"/>
    <x v="3"/>
    <s v="Global Geo Office Task Chair, Gray"/>
    <n v="64.784000000000006"/>
    <n v="1"/>
    <n v="0.2"/>
    <n v="-12.147"/>
  </r>
  <r>
    <x v="303"/>
    <s v="2020"/>
    <n v="9210"/>
    <x v="1571"/>
    <s v="Second Class"/>
    <s v="RS-19870"/>
    <x v="1"/>
    <s v="United States"/>
    <x v="24"/>
    <x v="24"/>
    <n v="52601"/>
    <x v="2"/>
    <s v="OFF-EN-10003160"/>
    <x v="1"/>
    <x v="12"/>
    <s v="Pastel Pink Envelopes"/>
    <n v="7.28"/>
    <n v="1"/>
    <n v="0"/>
    <n v="3.4944000000000002"/>
  </r>
  <r>
    <x v="303"/>
    <s v="2020"/>
    <n v="9211"/>
    <x v="1571"/>
    <s v="Second Class"/>
    <s v="RS-19870"/>
    <x v="1"/>
    <s v="United States"/>
    <x v="24"/>
    <x v="24"/>
    <n v="52601"/>
    <x v="2"/>
    <s v="OFF-BI-10002012"/>
    <x v="1"/>
    <x v="1"/>
    <s v="Wilson Jones Easy Flow II Sheet Lifters"/>
    <n v="5.4"/>
    <n v="3"/>
    <n v="0"/>
    <n v="2.5920000000000001"/>
  </r>
  <r>
    <x v="303"/>
    <s v="2020"/>
    <n v="9488"/>
    <x v="1572"/>
    <s v="First Class"/>
    <s v="NB-18655"/>
    <x v="2"/>
    <s v="United States"/>
    <x v="331"/>
    <x v="29"/>
    <n v="7501"/>
    <x v="0"/>
    <s v="OFF-FA-10001561"/>
    <x v="1"/>
    <x v="11"/>
    <s v="Stockwell Push Pins"/>
    <n v="6.54"/>
    <n v="3"/>
    <n v="0"/>
    <n v="2.1581999999999999"/>
  </r>
  <r>
    <x v="303"/>
    <s v="2020"/>
    <n v="9968"/>
    <x v="1573"/>
    <s v="Standard Class"/>
    <s v="RB-19435"/>
    <x v="0"/>
    <s v="United States"/>
    <x v="103"/>
    <x v="29"/>
    <n v="7060"/>
    <x v="0"/>
    <s v="OFF-BI-10004209"/>
    <x v="1"/>
    <x v="1"/>
    <s v="Fellowes Twister Kit, Gray/Clear, 3/pkg"/>
    <n v="40.200000000000003"/>
    <n v="5"/>
    <n v="0"/>
    <n v="18.09"/>
  </r>
  <r>
    <x v="303"/>
    <s v="2020"/>
    <n v="9969"/>
    <x v="1573"/>
    <s v="Standard Class"/>
    <s v="RB-19435"/>
    <x v="0"/>
    <s v="United States"/>
    <x v="103"/>
    <x v="29"/>
    <n v="7060"/>
    <x v="0"/>
    <s v="OFF-BI-10004600"/>
    <x v="1"/>
    <x v="1"/>
    <s v="Ibico Ibimaster 300 Manual Binding System"/>
    <n v="735.98"/>
    <n v="2"/>
    <n v="0"/>
    <n v="331.19099999999997"/>
  </r>
  <r>
    <x v="303"/>
    <s v="2020"/>
    <n v="9970"/>
    <x v="1573"/>
    <s v="Standard Class"/>
    <s v="RB-19435"/>
    <x v="0"/>
    <s v="United States"/>
    <x v="103"/>
    <x v="29"/>
    <n v="7060"/>
    <x v="0"/>
    <s v="OFF-AP-10003622"/>
    <x v="1"/>
    <x v="5"/>
    <s v="Bravo II Megaboss 12-Amp Hard Body Upright, Replacement Belts, 2 Belts per Pack"/>
    <n v="22.75"/>
    <n v="7"/>
    <n v="0"/>
    <n v="6.5975000000000001"/>
  </r>
  <r>
    <x v="304"/>
    <s v="2020"/>
    <n v="6192"/>
    <x v="1574"/>
    <s v="Same Day"/>
    <s v="MW-18220"/>
    <x v="0"/>
    <s v="United States"/>
    <x v="12"/>
    <x v="8"/>
    <n v="98103"/>
    <x v="1"/>
    <s v="OFF-ST-10001325"/>
    <x v="1"/>
    <x v="2"/>
    <s v="Sterilite Officeware Hinged File Box"/>
    <n v="31.44"/>
    <n v="3"/>
    <n v="0"/>
    <n v="8.4887999999999995"/>
  </r>
  <r>
    <x v="304"/>
    <s v="2020"/>
    <n v="8779"/>
    <x v="1575"/>
    <s v="Standard Class"/>
    <s v="BP-11095"/>
    <x v="2"/>
    <s v="United States"/>
    <x v="25"/>
    <x v="17"/>
    <n v="10024"/>
    <x v="0"/>
    <s v="FUR-BO-10004015"/>
    <x v="0"/>
    <x v="13"/>
    <s v="Bush Andora Bookcase, Maple/Graphite Gray Finish"/>
    <n v="287.976"/>
    <n v="3"/>
    <n v="0.2"/>
    <n v="7.1993999999999998"/>
  </r>
  <r>
    <x v="304"/>
    <s v="2020"/>
    <n v="9682"/>
    <x v="1576"/>
    <s v="Standard Class"/>
    <s v="EP-13915"/>
    <x v="0"/>
    <s v="United States"/>
    <x v="7"/>
    <x v="1"/>
    <n v="94122"/>
    <x v="1"/>
    <s v="OFF-LA-10004559"/>
    <x v="1"/>
    <x v="15"/>
    <s v="Avery 49"/>
    <n v="8.64"/>
    <n v="3"/>
    <n v="0"/>
    <n v="4.2336"/>
  </r>
  <r>
    <x v="304"/>
    <s v="2020"/>
    <n v="9683"/>
    <x v="1576"/>
    <s v="Standard Class"/>
    <s v="EP-13915"/>
    <x v="0"/>
    <s v="United States"/>
    <x v="7"/>
    <x v="1"/>
    <n v="94122"/>
    <x v="1"/>
    <s v="OFF-PA-10003172"/>
    <x v="1"/>
    <x v="9"/>
    <s v="Xerox 1996"/>
    <n v="38.880000000000003"/>
    <n v="6"/>
    <n v="0"/>
    <n v="18.662400000000002"/>
  </r>
  <r>
    <x v="304"/>
    <s v="2020"/>
    <n v="9684"/>
    <x v="1576"/>
    <s v="Standard Class"/>
    <s v="EP-13915"/>
    <x v="0"/>
    <s v="United States"/>
    <x v="7"/>
    <x v="1"/>
    <n v="94122"/>
    <x v="1"/>
    <s v="FUR-FU-10001473"/>
    <x v="0"/>
    <x v="0"/>
    <s v="Eldon Executive Woodline II Desk Accessories, Mahogany"/>
    <n v="201.04"/>
    <n v="8"/>
    <n v="0"/>
    <n v="54.280799999999999"/>
  </r>
  <r>
    <x v="304"/>
    <s v="2020"/>
    <n v="9685"/>
    <x v="1576"/>
    <s v="Standard Class"/>
    <s v="EP-13915"/>
    <x v="0"/>
    <s v="United States"/>
    <x v="7"/>
    <x v="1"/>
    <n v="94122"/>
    <x v="1"/>
    <s v="OFF-PA-10000232"/>
    <x v="1"/>
    <x v="9"/>
    <s v="Xerox 1975"/>
    <n v="12.96"/>
    <n v="2"/>
    <n v="0"/>
    <n v="6.3503999999999996"/>
  </r>
  <r>
    <x v="305"/>
    <s v="2020"/>
    <n v="2947"/>
    <x v="1577"/>
    <s v="Standard Class"/>
    <s v="MP-18175"/>
    <x v="1"/>
    <s v="United States"/>
    <x v="42"/>
    <x v="1"/>
    <n v="92024"/>
    <x v="1"/>
    <s v="FUR-FU-10004963"/>
    <x v="0"/>
    <x v="0"/>
    <s v="Eldon 400 Class Desk Accessories, Black Carbon"/>
    <n v="26.25"/>
    <n v="3"/>
    <n v="0"/>
    <n v="11.025"/>
  </r>
  <r>
    <x v="305"/>
    <s v="2020"/>
    <n v="2948"/>
    <x v="1577"/>
    <s v="Standard Class"/>
    <s v="MP-18175"/>
    <x v="1"/>
    <s v="United States"/>
    <x v="42"/>
    <x v="1"/>
    <n v="92024"/>
    <x v="1"/>
    <s v="OFF-BI-10000174"/>
    <x v="1"/>
    <x v="1"/>
    <s v="Wilson Jones Clip &amp; Carry Folder Binder Tool for Ring Binders, Clear"/>
    <n v="64.959999999999994"/>
    <n v="14"/>
    <n v="0.2"/>
    <n v="22.736000000000001"/>
  </r>
  <r>
    <x v="305"/>
    <s v="2020"/>
    <n v="2949"/>
    <x v="1577"/>
    <s v="Standard Class"/>
    <s v="MP-18175"/>
    <x v="1"/>
    <s v="United States"/>
    <x v="42"/>
    <x v="1"/>
    <n v="92024"/>
    <x v="1"/>
    <s v="OFF-EN-10000461"/>
    <x v="1"/>
    <x v="12"/>
    <s v="#10- 4 1/8&quot; x 9 1/2&quot; Recycled Envelopes"/>
    <n v="43.7"/>
    <n v="5"/>
    <n v="0"/>
    <n v="20.539000000000001"/>
  </r>
  <r>
    <x v="305"/>
    <s v="2020"/>
    <n v="3332"/>
    <x v="1578"/>
    <s v="Standard Class"/>
    <s v="GM-14455"/>
    <x v="1"/>
    <s v="United States"/>
    <x v="27"/>
    <x v="19"/>
    <n v="60653"/>
    <x v="2"/>
    <s v="TEC-AC-10000474"/>
    <x v="2"/>
    <x v="8"/>
    <s v="Kensington Expert Mouse Optical USB Trackball for PC or Mac"/>
    <n v="227.976"/>
    <n v="3"/>
    <n v="0.2"/>
    <n v="28.497"/>
  </r>
  <r>
    <x v="305"/>
    <s v="2020"/>
    <n v="3333"/>
    <x v="1578"/>
    <s v="Standard Class"/>
    <s v="GM-14455"/>
    <x v="1"/>
    <s v="United States"/>
    <x v="27"/>
    <x v="19"/>
    <n v="60653"/>
    <x v="2"/>
    <s v="TEC-PH-10003095"/>
    <x v="2"/>
    <x v="14"/>
    <s v="Samsung HM1900 Bluetooth Headset"/>
    <n v="52.68"/>
    <n v="3"/>
    <n v="0.2"/>
    <n v="19.754999999999999"/>
  </r>
  <r>
    <x v="305"/>
    <s v="2020"/>
    <n v="3334"/>
    <x v="1578"/>
    <s v="Standard Class"/>
    <s v="GM-14455"/>
    <x v="1"/>
    <s v="United States"/>
    <x v="27"/>
    <x v="19"/>
    <n v="60653"/>
    <x v="2"/>
    <s v="FUR-FU-10002963"/>
    <x v="0"/>
    <x v="0"/>
    <s v="Master Caster Door Stop, Gray"/>
    <n v="2.032"/>
    <n v="1"/>
    <n v="0.6"/>
    <n v="-1.3208"/>
  </r>
  <r>
    <x v="305"/>
    <s v="2020"/>
    <n v="5276"/>
    <x v="1579"/>
    <s v="Standard Class"/>
    <s v="KL-16555"/>
    <x v="2"/>
    <s v="United States"/>
    <x v="112"/>
    <x v="34"/>
    <n v="72701"/>
    <x v="3"/>
    <s v="TEC-AC-10004469"/>
    <x v="2"/>
    <x v="8"/>
    <s v="Microsoft Sculpt Comfort Mouse"/>
    <n v="159.80000000000001"/>
    <n v="4"/>
    <n v="0"/>
    <n v="70.311999999999998"/>
  </r>
  <r>
    <x v="305"/>
    <s v="2020"/>
    <n v="5277"/>
    <x v="1579"/>
    <s v="Standard Class"/>
    <s v="KL-16555"/>
    <x v="2"/>
    <s v="United States"/>
    <x v="112"/>
    <x v="34"/>
    <n v="72701"/>
    <x v="3"/>
    <s v="TEC-AC-10003038"/>
    <x v="2"/>
    <x v="8"/>
    <s v="Kingston Digital DataTraveler 16GB USB 2.0"/>
    <n v="44.75"/>
    <n v="5"/>
    <n v="0"/>
    <n v="8.5024999999999995"/>
  </r>
  <r>
    <x v="305"/>
    <s v="2020"/>
    <n v="6439"/>
    <x v="1580"/>
    <s v="Standard Class"/>
    <s v="LC-16885"/>
    <x v="0"/>
    <s v="United States"/>
    <x v="148"/>
    <x v="3"/>
    <n v="75023"/>
    <x v="2"/>
    <s v="FUR-TA-10000577"/>
    <x v="0"/>
    <x v="7"/>
    <s v="Bretford CR4500 Series Slim Rectangular Table"/>
    <n v="974.98800000000006"/>
    <n v="4"/>
    <n v="0.3"/>
    <n v="-97.498800000000003"/>
  </r>
  <r>
    <x v="305"/>
    <s v="2020"/>
    <n v="6713"/>
    <x v="1581"/>
    <s v="Same Day"/>
    <s v="DB-13060"/>
    <x v="0"/>
    <s v="United States"/>
    <x v="174"/>
    <x v="19"/>
    <n v="60076"/>
    <x v="2"/>
    <s v="FUR-FU-10002298"/>
    <x v="0"/>
    <x v="0"/>
    <s v="Rubbermaid ClusterMat Chairmats, Mat Size- 66&quot; x 60&quot;, Lip 20&quot; x 11&quot; -90 Degree Angle"/>
    <n v="266.35199999999998"/>
    <n v="6"/>
    <n v="0.6"/>
    <n v="-292.98719999999997"/>
  </r>
  <r>
    <x v="305"/>
    <s v="2020"/>
    <n v="6714"/>
    <x v="1581"/>
    <s v="Same Day"/>
    <s v="DB-13060"/>
    <x v="0"/>
    <s v="United States"/>
    <x v="174"/>
    <x v="19"/>
    <n v="60076"/>
    <x v="2"/>
    <s v="FUR-FU-10004091"/>
    <x v="0"/>
    <x v="0"/>
    <s v="Howard Miller 13&quot; Diameter Goldtone Round Wall Clock"/>
    <n v="56.328000000000003"/>
    <n v="3"/>
    <n v="0.6"/>
    <n v="-26.755800000000001"/>
  </r>
  <r>
    <x v="305"/>
    <s v="2020"/>
    <n v="6715"/>
    <x v="1581"/>
    <s v="Same Day"/>
    <s v="DB-13060"/>
    <x v="0"/>
    <s v="United States"/>
    <x v="174"/>
    <x v="19"/>
    <n v="60076"/>
    <x v="2"/>
    <s v="TEC-AC-10004510"/>
    <x v="2"/>
    <x v="8"/>
    <s v="Logitech Desktop MK120 Mouse and keyboard Combo"/>
    <n v="39.264000000000003"/>
    <n v="3"/>
    <n v="0.2"/>
    <n v="-4.9080000000000004"/>
  </r>
  <r>
    <x v="305"/>
    <s v="2020"/>
    <n v="6716"/>
    <x v="1581"/>
    <s v="Same Day"/>
    <s v="DB-13060"/>
    <x v="0"/>
    <s v="United States"/>
    <x v="174"/>
    <x v="19"/>
    <n v="60076"/>
    <x v="2"/>
    <s v="OFF-AR-10002987"/>
    <x v="1"/>
    <x v="4"/>
    <s v="Prismacolor Color Pencil Set"/>
    <n v="95.231999999999999"/>
    <n v="6"/>
    <n v="0.2"/>
    <n v="24.9984"/>
  </r>
  <r>
    <x v="305"/>
    <s v="2020"/>
    <n v="7698"/>
    <x v="1582"/>
    <s v="Standard Class"/>
    <s v="BF-11170"/>
    <x v="1"/>
    <s v="United States"/>
    <x v="116"/>
    <x v="15"/>
    <n v="1841"/>
    <x v="0"/>
    <s v="TEC-CO-10002313"/>
    <x v="2"/>
    <x v="16"/>
    <s v="Canon PC1080F Personal Copier"/>
    <n v="1199.98"/>
    <n v="2"/>
    <n v="0"/>
    <n v="467.99220000000003"/>
  </r>
  <r>
    <x v="305"/>
    <s v="2020"/>
    <n v="7699"/>
    <x v="1582"/>
    <s v="Standard Class"/>
    <s v="BF-11170"/>
    <x v="1"/>
    <s v="United States"/>
    <x v="116"/>
    <x v="15"/>
    <n v="1841"/>
    <x v="0"/>
    <s v="OFF-ST-10002790"/>
    <x v="1"/>
    <x v="2"/>
    <s v="Safco Industrial Shelving"/>
    <n v="73.849999999999994"/>
    <n v="1"/>
    <n v="0"/>
    <n v="2.2155"/>
  </r>
  <r>
    <x v="305"/>
    <s v="2020"/>
    <n v="7700"/>
    <x v="1582"/>
    <s v="Standard Class"/>
    <s v="BF-11170"/>
    <x v="1"/>
    <s v="United States"/>
    <x v="116"/>
    <x v="15"/>
    <n v="1841"/>
    <x v="0"/>
    <s v="OFF-SU-10001664"/>
    <x v="1"/>
    <x v="10"/>
    <s v="Acme Office Executive Series Stainless Steel Trimmers"/>
    <n v="25.71"/>
    <n v="3"/>
    <n v="0"/>
    <n v="6.6845999999999997"/>
  </r>
  <r>
    <x v="305"/>
    <s v="2020"/>
    <n v="7701"/>
    <x v="1582"/>
    <s v="Standard Class"/>
    <s v="BF-11170"/>
    <x v="1"/>
    <s v="United States"/>
    <x v="116"/>
    <x v="15"/>
    <n v="1841"/>
    <x v="0"/>
    <s v="OFF-FA-10001332"/>
    <x v="1"/>
    <x v="11"/>
    <s v="Acco Banker's Clasps, 5 3/4&quot;-Long"/>
    <n v="17.28"/>
    <n v="6"/>
    <n v="0"/>
    <n v="8.1216000000000008"/>
  </r>
  <r>
    <x v="305"/>
    <s v="2020"/>
    <n v="7702"/>
    <x v="1582"/>
    <s v="Standard Class"/>
    <s v="BF-11170"/>
    <x v="1"/>
    <s v="United States"/>
    <x v="116"/>
    <x v="15"/>
    <n v="1841"/>
    <x v="0"/>
    <s v="FUR-TA-10003473"/>
    <x v="0"/>
    <x v="7"/>
    <s v="Bretford Rectangular Conference Table Tops"/>
    <n v="526.58199999999999"/>
    <n v="2"/>
    <n v="0.3"/>
    <n v="-52.658200000000001"/>
  </r>
  <r>
    <x v="306"/>
    <s v="2020"/>
    <n v="3982"/>
    <x v="1583"/>
    <s v="Standard Class"/>
    <s v="PL-18925"/>
    <x v="1"/>
    <s v="United States"/>
    <x v="12"/>
    <x v="8"/>
    <n v="98115"/>
    <x v="1"/>
    <s v="FUR-FU-10003096"/>
    <x v="0"/>
    <x v="0"/>
    <s v="Master Giant Foot Doorstop, Safety Yellow"/>
    <n v="22.77"/>
    <n v="3"/>
    <n v="0"/>
    <n v="9.7911000000000001"/>
  </r>
  <r>
    <x v="306"/>
    <s v="2020"/>
    <n v="4860"/>
    <x v="1584"/>
    <s v="Standard Class"/>
    <s v="SS-20140"/>
    <x v="2"/>
    <s v="United States"/>
    <x v="104"/>
    <x v="19"/>
    <n v="60302"/>
    <x v="2"/>
    <s v="OFF-AR-10000823"/>
    <x v="1"/>
    <x v="4"/>
    <s v="Newell 307"/>
    <n v="10.192"/>
    <n v="7"/>
    <n v="0.2"/>
    <n v="1.0192000000000001"/>
  </r>
  <r>
    <x v="306"/>
    <s v="2020"/>
    <n v="9699"/>
    <x v="1585"/>
    <s v="Standard Class"/>
    <s v="KM-16660"/>
    <x v="0"/>
    <s v="United States"/>
    <x v="232"/>
    <x v="1"/>
    <n v="90301"/>
    <x v="1"/>
    <s v="OFF-PA-10004569"/>
    <x v="1"/>
    <x v="9"/>
    <s v="Wirebound Message Books, Two 4 1/4&quot; x 5&quot; Forms per Page"/>
    <n v="22.83"/>
    <n v="3"/>
    <n v="0"/>
    <n v="10.7301"/>
  </r>
  <r>
    <x v="306"/>
    <s v="2020"/>
    <n v="9700"/>
    <x v="1585"/>
    <s v="Standard Class"/>
    <s v="KM-16660"/>
    <x v="0"/>
    <s v="United States"/>
    <x v="232"/>
    <x v="1"/>
    <n v="90301"/>
    <x v="1"/>
    <s v="OFF-AP-10000027"/>
    <x v="1"/>
    <x v="5"/>
    <s v="Hoover Commercial SteamVac"/>
    <n v="54.32"/>
    <n v="4"/>
    <n v="0"/>
    <n v="16.295999999999999"/>
  </r>
  <r>
    <x v="306"/>
    <s v="2020"/>
    <n v="9701"/>
    <x v="1585"/>
    <s v="Standard Class"/>
    <s v="KM-16660"/>
    <x v="0"/>
    <s v="United States"/>
    <x v="232"/>
    <x v="1"/>
    <n v="90301"/>
    <x v="1"/>
    <s v="TEC-PH-10000675"/>
    <x v="2"/>
    <x v="14"/>
    <s v="Panasonic KX TS3282B Corded phone"/>
    <n v="196.77600000000001"/>
    <n v="3"/>
    <n v="0.2"/>
    <n v="14.7582"/>
  </r>
  <r>
    <x v="307"/>
    <s v="2020"/>
    <n v="2963"/>
    <x v="1586"/>
    <s v="Second Class"/>
    <s v="AY-10555"/>
    <x v="2"/>
    <s v="United States"/>
    <x v="154"/>
    <x v="1"/>
    <n v="92054"/>
    <x v="1"/>
    <s v="FUR-CH-10002774"/>
    <x v="0"/>
    <x v="3"/>
    <s v="Global Deluxe Stacking Chair, Gray"/>
    <n v="81.567999999999998"/>
    <n v="2"/>
    <n v="0.2"/>
    <n v="9.1763999999999992"/>
  </r>
  <r>
    <x v="307"/>
    <s v="2020"/>
    <n v="2964"/>
    <x v="1586"/>
    <s v="Second Class"/>
    <s v="AY-10555"/>
    <x v="2"/>
    <s v="United States"/>
    <x v="154"/>
    <x v="1"/>
    <n v="92054"/>
    <x v="1"/>
    <s v="FUR-CH-10003817"/>
    <x v="0"/>
    <x v="3"/>
    <s v="Global Value Steno Chair, Gray"/>
    <n v="97.183999999999997"/>
    <n v="2"/>
    <n v="0.2"/>
    <n v="6.0739999999999998"/>
  </r>
  <r>
    <x v="307"/>
    <s v="2020"/>
    <n v="2965"/>
    <x v="1586"/>
    <s v="Second Class"/>
    <s v="AY-10555"/>
    <x v="2"/>
    <s v="United States"/>
    <x v="154"/>
    <x v="1"/>
    <n v="92054"/>
    <x v="1"/>
    <s v="OFF-BI-10002949"/>
    <x v="1"/>
    <x v="1"/>
    <s v="Prestige Round Ring Binders"/>
    <n v="24.32"/>
    <n v="5"/>
    <n v="0.2"/>
    <n v="8.2080000000000002"/>
  </r>
  <r>
    <x v="307"/>
    <s v="2020"/>
    <n v="2966"/>
    <x v="1586"/>
    <s v="Second Class"/>
    <s v="AY-10555"/>
    <x v="2"/>
    <s v="United States"/>
    <x v="154"/>
    <x v="1"/>
    <n v="92054"/>
    <x v="1"/>
    <s v="FUR-FU-10002445"/>
    <x v="0"/>
    <x v="0"/>
    <s v="DAX Two-Tone Rosewood/Black Document Frame, Desktop, 5 x 7"/>
    <n v="18.96"/>
    <n v="2"/>
    <n v="0"/>
    <n v="7.5839999999999996"/>
  </r>
  <r>
    <x v="307"/>
    <s v="2020"/>
    <n v="2974"/>
    <x v="1587"/>
    <s v="Standard Class"/>
    <s v="AR-10510"/>
    <x v="0"/>
    <s v="United States"/>
    <x v="87"/>
    <x v="30"/>
    <n v="74133"/>
    <x v="2"/>
    <s v="OFF-BI-10004656"/>
    <x v="1"/>
    <x v="1"/>
    <s v="Peel &amp; Stick Add-On Corner Pockets"/>
    <n v="10.8"/>
    <n v="5"/>
    <n v="0"/>
    <n v="5.1840000000000002"/>
  </r>
  <r>
    <x v="307"/>
    <s v="2020"/>
    <n v="3004"/>
    <x v="1588"/>
    <s v="Standard Class"/>
    <s v="RD-19810"/>
    <x v="1"/>
    <s v="United States"/>
    <x v="45"/>
    <x v="17"/>
    <n v="14609"/>
    <x v="0"/>
    <s v="OFF-BI-10001628"/>
    <x v="1"/>
    <x v="1"/>
    <s v="Acco Data Flex Cable Posts For Top &amp; Bottom Load Binders, 6&quot; Capacity"/>
    <n v="33.375999999999998"/>
    <n v="4"/>
    <n v="0.2"/>
    <n v="10.43"/>
  </r>
  <r>
    <x v="307"/>
    <s v="2020"/>
    <n v="6552"/>
    <x v="1589"/>
    <s v="Second Class"/>
    <s v="RB-19465"/>
    <x v="1"/>
    <s v="United States"/>
    <x v="1"/>
    <x v="1"/>
    <n v="90036"/>
    <x v="1"/>
    <s v="OFF-PA-10002986"/>
    <x v="1"/>
    <x v="9"/>
    <s v="Xerox 1898"/>
    <n v="13.36"/>
    <n v="2"/>
    <n v="0"/>
    <n v="6.4127999999999998"/>
  </r>
  <r>
    <x v="307"/>
    <s v="2020"/>
    <n v="6553"/>
    <x v="1589"/>
    <s v="Second Class"/>
    <s v="RB-19465"/>
    <x v="1"/>
    <s v="United States"/>
    <x v="1"/>
    <x v="1"/>
    <n v="90036"/>
    <x v="1"/>
    <s v="OFF-ST-10002289"/>
    <x v="1"/>
    <x v="2"/>
    <s v="Safco Wire Cube Shelving System, For Use as 4 or 5 14&quot; Cubes, Black"/>
    <n v="158.9"/>
    <n v="5"/>
    <n v="0"/>
    <n v="7.9450000000000003"/>
  </r>
  <r>
    <x v="307"/>
    <s v="2020"/>
    <n v="9045"/>
    <x v="1590"/>
    <s v="Second Class"/>
    <s v="KM-16225"/>
    <x v="2"/>
    <s v="United States"/>
    <x v="295"/>
    <x v="1"/>
    <n v="94086"/>
    <x v="1"/>
    <s v="OFF-BI-10003196"/>
    <x v="1"/>
    <x v="1"/>
    <s v="Accohide Poly Flexible Ring Binders"/>
    <n v="5.984"/>
    <n v="2"/>
    <n v="0.2"/>
    <n v="2.2440000000000002"/>
  </r>
  <r>
    <x v="307"/>
    <s v="2020"/>
    <n v="9046"/>
    <x v="1590"/>
    <s v="Second Class"/>
    <s v="KM-16225"/>
    <x v="2"/>
    <s v="United States"/>
    <x v="295"/>
    <x v="1"/>
    <n v="94086"/>
    <x v="1"/>
    <s v="TEC-AC-10000358"/>
    <x v="2"/>
    <x v="8"/>
    <s v="Imation Secure Drive + Hardware Encrypted USB flash drive - 16 GB"/>
    <n v="189.95"/>
    <n v="5"/>
    <n v="0"/>
    <n v="45.588000000000001"/>
  </r>
  <r>
    <x v="307"/>
    <s v="2020"/>
    <n v="9047"/>
    <x v="1590"/>
    <s v="Second Class"/>
    <s v="KM-16225"/>
    <x v="2"/>
    <s v="United States"/>
    <x v="295"/>
    <x v="1"/>
    <n v="94086"/>
    <x v="1"/>
    <s v="TEC-AC-10000057"/>
    <x v="2"/>
    <x v="8"/>
    <s v="Microsoft Natural Ergonomic Keyboard 4000"/>
    <n v="149.94999999999999"/>
    <n v="5"/>
    <n v="0"/>
    <n v="31.4895"/>
  </r>
  <r>
    <x v="307"/>
    <s v="2020"/>
    <n v="9048"/>
    <x v="1590"/>
    <s v="Second Class"/>
    <s v="KM-16225"/>
    <x v="2"/>
    <s v="United States"/>
    <x v="295"/>
    <x v="1"/>
    <n v="94086"/>
    <x v="1"/>
    <s v="OFF-AR-10001988"/>
    <x v="1"/>
    <x v="4"/>
    <s v="Bulldog Table or Wall-Mount Pencil Sharpener"/>
    <n v="29.95"/>
    <n v="5"/>
    <n v="0"/>
    <n v="8.6854999999999993"/>
  </r>
  <r>
    <x v="307"/>
    <s v="2020"/>
    <n v="9049"/>
    <x v="1590"/>
    <s v="Second Class"/>
    <s v="KM-16225"/>
    <x v="2"/>
    <s v="United States"/>
    <x v="295"/>
    <x v="1"/>
    <n v="94086"/>
    <x v="1"/>
    <s v="OFF-LA-10003498"/>
    <x v="1"/>
    <x v="15"/>
    <s v="Avery 475"/>
    <n v="44.4"/>
    <n v="3"/>
    <n v="0"/>
    <n v="22.2"/>
  </r>
  <r>
    <x v="308"/>
    <s v="2020"/>
    <n v="204"/>
    <x v="1591"/>
    <s v="Second Class"/>
    <s v="LC-17140"/>
    <x v="0"/>
    <s v="United States"/>
    <x v="15"/>
    <x v="3"/>
    <n v="75220"/>
    <x v="2"/>
    <s v="OFF-AP-10003217"/>
    <x v="1"/>
    <x v="5"/>
    <s v="Eureka Sanitaire  Commercial Upright"/>
    <n v="66.284000000000006"/>
    <n v="2"/>
    <n v="0.8"/>
    <n v="-178.96680000000001"/>
  </r>
  <r>
    <x v="308"/>
    <s v="2020"/>
    <n v="629"/>
    <x v="1592"/>
    <s v="Standard Class"/>
    <s v="LC-17140"/>
    <x v="0"/>
    <s v="United States"/>
    <x v="7"/>
    <x v="1"/>
    <n v="94122"/>
    <x v="1"/>
    <s v="OFF-BI-10000605"/>
    <x v="1"/>
    <x v="1"/>
    <s v="Acco Pressboard Covers with Storage Hooks, 9 1/2&quot; x 11&quot;, Executive Red"/>
    <n v="15.24"/>
    <n v="5"/>
    <n v="0.2"/>
    <n v="5.1435000000000004"/>
  </r>
  <r>
    <x v="308"/>
    <s v="2020"/>
    <n v="630"/>
    <x v="1592"/>
    <s v="Standard Class"/>
    <s v="LC-17140"/>
    <x v="0"/>
    <s v="United States"/>
    <x v="7"/>
    <x v="1"/>
    <n v="94122"/>
    <x v="1"/>
    <s v="OFF-PA-10002615"/>
    <x v="1"/>
    <x v="9"/>
    <s v="Ampad Gold Fibre Wirebound Steno Books, 6&quot; x 9&quot;, Gregg Ruled"/>
    <n v="13.23"/>
    <n v="3"/>
    <n v="0"/>
    <n v="6.0857999999999999"/>
  </r>
  <r>
    <x v="308"/>
    <s v="2020"/>
    <n v="1025"/>
    <x v="1593"/>
    <s v="First Class"/>
    <s v="HR-14770"/>
    <x v="1"/>
    <s v="United States"/>
    <x v="1"/>
    <x v="1"/>
    <n v="90045"/>
    <x v="1"/>
    <s v="OFF-BI-10000320"/>
    <x v="1"/>
    <x v="1"/>
    <s v="GBC Plastic Binding Combs"/>
    <n v="11.808"/>
    <n v="2"/>
    <n v="0.2"/>
    <n v="4.2804000000000002"/>
  </r>
  <r>
    <x v="308"/>
    <s v="2020"/>
    <n v="2852"/>
    <x v="1594"/>
    <s v="Standard Class"/>
    <s v="VF-21715"/>
    <x v="1"/>
    <s v="United States"/>
    <x v="35"/>
    <x v="14"/>
    <n v="47201"/>
    <x v="2"/>
    <s v="OFF-PA-10001745"/>
    <x v="1"/>
    <x v="9"/>
    <s v="Wirebound Message Books, 2 7/8&quot; x 5&quot;, 3 Forms per Page"/>
    <n v="28.16"/>
    <n v="4"/>
    <n v="0"/>
    <n v="13.235200000000001"/>
  </r>
  <r>
    <x v="308"/>
    <s v="2020"/>
    <n v="3029"/>
    <x v="1595"/>
    <s v="Standard Class"/>
    <s v="AI-10855"/>
    <x v="0"/>
    <s v="United States"/>
    <x v="342"/>
    <x v="25"/>
    <n v="23320"/>
    <x v="3"/>
    <s v="FUR-CH-10003846"/>
    <x v="0"/>
    <x v="3"/>
    <s v="Hon Valutask Swivel Chairs"/>
    <n v="504.9"/>
    <n v="5"/>
    <n v="0"/>
    <n v="80.784000000000006"/>
  </r>
  <r>
    <x v="308"/>
    <s v="2020"/>
    <n v="4342"/>
    <x v="1596"/>
    <s v="Standard Class"/>
    <s v="GB-14575"/>
    <x v="0"/>
    <s v="United States"/>
    <x v="48"/>
    <x v="25"/>
    <n v="22204"/>
    <x v="3"/>
    <s v="OFF-ST-10003208"/>
    <x v="1"/>
    <x v="2"/>
    <s v="Adjustable Depth Letter/Legal Cart"/>
    <n v="544.38"/>
    <n v="3"/>
    <n v="0"/>
    <n v="157.87020000000001"/>
  </r>
  <r>
    <x v="308"/>
    <s v="2020"/>
    <n v="4901"/>
    <x v="1597"/>
    <s v="Standard Class"/>
    <s v="CA-12310"/>
    <x v="2"/>
    <s v="United States"/>
    <x v="72"/>
    <x v="1"/>
    <n v="92804"/>
    <x v="1"/>
    <s v="OFF-ST-10001526"/>
    <x v="1"/>
    <x v="2"/>
    <s v="Iceberg Mobile Mega Data/Printer Cart "/>
    <n v="481.32"/>
    <n v="4"/>
    <n v="0"/>
    <n v="125.14319999999999"/>
  </r>
  <r>
    <x v="308"/>
    <s v="2020"/>
    <n v="4902"/>
    <x v="1597"/>
    <s v="Standard Class"/>
    <s v="CA-12310"/>
    <x v="2"/>
    <s v="United States"/>
    <x v="72"/>
    <x v="1"/>
    <n v="92804"/>
    <x v="1"/>
    <s v="OFF-SU-10002557"/>
    <x v="1"/>
    <x v="10"/>
    <s v="Fiskars Spring-Action Scissors"/>
    <n v="13.98"/>
    <n v="1"/>
    <n v="0"/>
    <n v="3.6347999999999998"/>
  </r>
  <r>
    <x v="308"/>
    <s v="2020"/>
    <n v="7040"/>
    <x v="1598"/>
    <s v="Standard Class"/>
    <s v="AT-10735"/>
    <x v="0"/>
    <s v="United States"/>
    <x v="25"/>
    <x v="17"/>
    <n v="10009"/>
    <x v="0"/>
    <s v="OFF-ST-10002276"/>
    <x v="1"/>
    <x v="2"/>
    <s v="Safco Steel Mobile File Cart"/>
    <n v="166.72"/>
    <n v="2"/>
    <n v="0"/>
    <n v="41.68"/>
  </r>
  <r>
    <x v="308"/>
    <s v="2020"/>
    <n v="7041"/>
    <x v="1598"/>
    <s v="Standard Class"/>
    <s v="AT-10735"/>
    <x v="0"/>
    <s v="United States"/>
    <x v="25"/>
    <x v="17"/>
    <n v="10009"/>
    <x v="0"/>
    <s v="OFF-BI-10001617"/>
    <x v="1"/>
    <x v="1"/>
    <s v="GBC Wire Binding Combs"/>
    <n v="24.815999999999999"/>
    <n v="3"/>
    <n v="0.2"/>
    <n v="8.3754000000000008"/>
  </r>
  <r>
    <x v="308"/>
    <s v="2020"/>
    <n v="7042"/>
    <x v="1598"/>
    <s v="Standard Class"/>
    <s v="AT-10735"/>
    <x v="0"/>
    <s v="United States"/>
    <x v="25"/>
    <x v="17"/>
    <n v="10009"/>
    <x v="0"/>
    <s v="FUR-FU-10000308"/>
    <x v="0"/>
    <x v="0"/>
    <s v="Deflect-o Glass Clear Studded Chair Mats"/>
    <n v="124.36"/>
    <n v="2"/>
    <n v="0"/>
    <n v="27.359200000000001"/>
  </r>
  <r>
    <x v="308"/>
    <s v="2020"/>
    <n v="9378"/>
    <x v="1599"/>
    <s v="Standard Class"/>
    <s v="DP-13105"/>
    <x v="2"/>
    <s v="United States"/>
    <x v="343"/>
    <x v="2"/>
    <n v="54703"/>
    <x v="2"/>
    <s v="OFF-ST-10001031"/>
    <x v="1"/>
    <x v="2"/>
    <s v="Adjustable Personal File Tote"/>
    <n v="32.56"/>
    <n v="2"/>
    <n v="0"/>
    <n v="8.4656000000000002"/>
  </r>
  <r>
    <x v="309"/>
    <s v="2020"/>
    <n v="1114"/>
    <x v="1600"/>
    <s v="Second Class"/>
    <s v="RA-19915"/>
    <x v="0"/>
    <s v="United States"/>
    <x v="344"/>
    <x v="1"/>
    <n v="92024"/>
    <x v="1"/>
    <s v="OFF-BI-10003364"/>
    <x v="1"/>
    <x v="1"/>
    <s v="Binding Machine Supplies"/>
    <n v="46.671999999999997"/>
    <n v="2"/>
    <n v="0.2"/>
    <n v="16.3352"/>
  </r>
  <r>
    <x v="309"/>
    <s v="2020"/>
    <n v="1115"/>
    <x v="1600"/>
    <s v="Second Class"/>
    <s v="RA-19915"/>
    <x v="0"/>
    <s v="United States"/>
    <x v="344"/>
    <x v="1"/>
    <n v="92024"/>
    <x v="1"/>
    <s v="FUR-BO-10002206"/>
    <x v="0"/>
    <x v="13"/>
    <s v="Bush Saratoga Collection 5-Shelf Bookcase, Hanover Cherry, *Special Order"/>
    <n v="119.833"/>
    <n v="1"/>
    <n v="0.15"/>
    <n v="-12.6882"/>
  </r>
  <r>
    <x v="309"/>
    <s v="2020"/>
    <n v="1116"/>
    <x v="1600"/>
    <s v="Second Class"/>
    <s v="RA-19915"/>
    <x v="0"/>
    <s v="United States"/>
    <x v="344"/>
    <x v="1"/>
    <n v="92024"/>
    <x v="1"/>
    <s v="TEC-AC-10003610"/>
    <x v="2"/>
    <x v="8"/>
    <s v="Logitech Illuminated - Keyboard"/>
    <n v="119.98"/>
    <n v="2"/>
    <n v="0"/>
    <n v="57.590400000000002"/>
  </r>
  <r>
    <x v="309"/>
    <s v="2020"/>
    <n v="1249"/>
    <x v="1601"/>
    <s v="Standard Class"/>
    <s v="DJ-13630"/>
    <x v="0"/>
    <s v="United States"/>
    <x v="25"/>
    <x v="17"/>
    <n v="10009"/>
    <x v="0"/>
    <s v="OFF-AR-10002280"/>
    <x v="1"/>
    <x v="4"/>
    <s v="Staples in misc. colors"/>
    <n v="38.82"/>
    <n v="6"/>
    <n v="0"/>
    <n v="17.469000000000001"/>
  </r>
  <r>
    <x v="309"/>
    <s v="2020"/>
    <n v="1250"/>
    <x v="1601"/>
    <s v="Standard Class"/>
    <s v="DJ-13630"/>
    <x v="0"/>
    <s v="United States"/>
    <x v="25"/>
    <x v="17"/>
    <n v="10009"/>
    <x v="0"/>
    <s v="FUR-CH-10001708"/>
    <x v="0"/>
    <x v="3"/>
    <s v="Office Star - Contemporary Swivel Chair with Padded Adjustable Arms and Flex Back"/>
    <n v="1141.9380000000001"/>
    <n v="9"/>
    <n v="0.1"/>
    <n v="139.5702"/>
  </r>
  <r>
    <x v="309"/>
    <s v="2020"/>
    <n v="1251"/>
    <x v="1601"/>
    <s v="Standard Class"/>
    <s v="DJ-13630"/>
    <x v="0"/>
    <s v="United States"/>
    <x v="25"/>
    <x v="17"/>
    <n v="10009"/>
    <x v="0"/>
    <s v="OFF-AP-10000891"/>
    <x v="1"/>
    <x v="5"/>
    <s v="Kensington 7 Outlet MasterPiece HOMEOFFICE Power Control Center"/>
    <n v="1704.56"/>
    <n v="13"/>
    <n v="0"/>
    <n v="511.36799999999999"/>
  </r>
  <r>
    <x v="309"/>
    <s v="2020"/>
    <n v="1252"/>
    <x v="1601"/>
    <s v="Standard Class"/>
    <s v="DJ-13630"/>
    <x v="0"/>
    <s v="United States"/>
    <x v="25"/>
    <x v="17"/>
    <n v="10009"/>
    <x v="0"/>
    <s v="OFF-AR-10000462"/>
    <x v="1"/>
    <x v="4"/>
    <s v="Sanford Pocket Accent Highlighters"/>
    <n v="3.2"/>
    <n v="2"/>
    <n v="0"/>
    <n v="1.3759999999999999"/>
  </r>
  <r>
    <x v="309"/>
    <s v="2020"/>
    <n v="1910"/>
    <x v="1602"/>
    <s v="Standard Class"/>
    <s v="DB-13660"/>
    <x v="0"/>
    <s v="United States"/>
    <x v="154"/>
    <x v="17"/>
    <n v="11572"/>
    <x v="0"/>
    <s v="FUR-FU-10001037"/>
    <x v="0"/>
    <x v="0"/>
    <s v="DAX Charcoal/Nickel-Tone Document Frame, 5 x 7"/>
    <n v="18.96"/>
    <n v="2"/>
    <n v="0"/>
    <n v="8.532"/>
  </r>
  <r>
    <x v="309"/>
    <s v="2020"/>
    <n v="2887"/>
    <x v="1603"/>
    <s v="First Class"/>
    <s v="EP-13915"/>
    <x v="0"/>
    <s v="United States"/>
    <x v="1"/>
    <x v="1"/>
    <n v="90008"/>
    <x v="1"/>
    <s v="OFF-AR-10003811"/>
    <x v="1"/>
    <x v="4"/>
    <s v="Newell 327"/>
    <n v="6.63"/>
    <n v="3"/>
    <n v="0"/>
    <n v="1.7901"/>
  </r>
  <r>
    <x v="309"/>
    <s v="2020"/>
    <n v="2888"/>
    <x v="1603"/>
    <s v="First Class"/>
    <s v="EP-13915"/>
    <x v="0"/>
    <s v="United States"/>
    <x v="1"/>
    <x v="1"/>
    <n v="90008"/>
    <x v="1"/>
    <s v="OFF-PA-10003172"/>
    <x v="1"/>
    <x v="9"/>
    <s v="Xerox 1996"/>
    <n v="12.96"/>
    <n v="2"/>
    <n v="0"/>
    <n v="6.2207999999999997"/>
  </r>
  <r>
    <x v="309"/>
    <s v="2020"/>
    <n v="2889"/>
    <x v="1603"/>
    <s v="First Class"/>
    <s v="EP-13915"/>
    <x v="0"/>
    <s v="United States"/>
    <x v="1"/>
    <x v="1"/>
    <n v="90008"/>
    <x v="1"/>
    <s v="OFF-PA-10000289"/>
    <x v="1"/>
    <x v="9"/>
    <s v="Xerox 213"/>
    <n v="32.4"/>
    <n v="5"/>
    <n v="0"/>
    <n v="15.552"/>
  </r>
  <r>
    <x v="309"/>
    <s v="2020"/>
    <n v="3200"/>
    <x v="1604"/>
    <s v="Standard Class"/>
    <s v="AH-10030"/>
    <x v="2"/>
    <s v="United States"/>
    <x v="13"/>
    <x v="9"/>
    <n v="19134"/>
    <x v="0"/>
    <s v="OFF-AR-10003183"/>
    <x v="1"/>
    <x v="4"/>
    <s v="Avery Fluorescent Highlighter Four-Color Set"/>
    <n v="18.704000000000001"/>
    <n v="7"/>
    <n v="0.2"/>
    <n v="2.3380000000000001"/>
  </r>
  <r>
    <x v="309"/>
    <s v="2020"/>
    <n v="7738"/>
    <x v="1605"/>
    <s v="First Class"/>
    <s v="AG-10330"/>
    <x v="0"/>
    <s v="United States"/>
    <x v="28"/>
    <x v="4"/>
    <n v="28205"/>
    <x v="3"/>
    <s v="OFF-AR-10001315"/>
    <x v="1"/>
    <x v="4"/>
    <s v="Newell 310"/>
    <n v="12.672000000000001"/>
    <n v="9"/>
    <n v="0.2"/>
    <n v="1.4256"/>
  </r>
  <r>
    <x v="309"/>
    <s v="2020"/>
    <n v="8479"/>
    <x v="1606"/>
    <s v="Standard Class"/>
    <s v="TT-21460"/>
    <x v="1"/>
    <s v="United States"/>
    <x v="7"/>
    <x v="1"/>
    <n v="94110"/>
    <x v="1"/>
    <s v="OFF-AR-10002578"/>
    <x v="1"/>
    <x v="4"/>
    <s v="Newell 335"/>
    <n v="5.76"/>
    <n v="2"/>
    <n v="0"/>
    <n v="1.6704000000000001"/>
  </r>
  <r>
    <x v="309"/>
    <s v="2020"/>
    <n v="8845"/>
    <x v="1607"/>
    <s v="Standard Class"/>
    <s v="BP-11290"/>
    <x v="0"/>
    <s v="United States"/>
    <x v="35"/>
    <x v="0"/>
    <n v="43229"/>
    <x v="0"/>
    <s v="OFF-BI-10004209"/>
    <x v="1"/>
    <x v="1"/>
    <s v="Fellowes Twister Kit, Gray/Clear, 3/pkg"/>
    <n v="7.2359999999999998"/>
    <n v="3"/>
    <n v="0.7"/>
    <n v="-6.03"/>
  </r>
  <r>
    <x v="309"/>
    <s v="2020"/>
    <n v="8846"/>
    <x v="1607"/>
    <s v="Standard Class"/>
    <s v="BP-11290"/>
    <x v="0"/>
    <s v="United States"/>
    <x v="35"/>
    <x v="0"/>
    <n v="43229"/>
    <x v="0"/>
    <s v="OFF-FA-10002988"/>
    <x v="1"/>
    <x v="11"/>
    <s v="Ideal Clamps"/>
    <n v="4.8239999999999998"/>
    <n v="3"/>
    <n v="0.2"/>
    <n v="1.7486999999999999"/>
  </r>
  <r>
    <x v="309"/>
    <s v="2020"/>
    <n v="8847"/>
    <x v="1607"/>
    <s v="Standard Class"/>
    <s v="BP-11290"/>
    <x v="0"/>
    <s v="United States"/>
    <x v="35"/>
    <x v="0"/>
    <n v="43229"/>
    <x v="0"/>
    <s v="OFF-PA-10002222"/>
    <x v="1"/>
    <x v="9"/>
    <s v="Xerox Color Copier Paper, 11&quot; x 17&quot;, Ream"/>
    <n v="91.36"/>
    <n v="5"/>
    <n v="0.2"/>
    <n v="29.692"/>
  </r>
  <r>
    <x v="309"/>
    <s v="2020"/>
    <n v="8848"/>
    <x v="1607"/>
    <s v="Standard Class"/>
    <s v="BP-11290"/>
    <x v="0"/>
    <s v="United States"/>
    <x v="35"/>
    <x v="0"/>
    <n v="43229"/>
    <x v="0"/>
    <s v="OFF-AP-10004487"/>
    <x v="1"/>
    <x v="5"/>
    <s v="Kensington 4 Outlet MasterPiece Compact Power Control Center"/>
    <n v="130.11199999999999"/>
    <n v="2"/>
    <n v="0.2"/>
    <n v="13.011200000000001"/>
  </r>
  <r>
    <x v="309"/>
    <s v="2020"/>
    <n v="8932"/>
    <x v="1608"/>
    <s v="Standard Class"/>
    <s v="HE-14800"/>
    <x v="2"/>
    <s v="United States"/>
    <x v="70"/>
    <x v="2"/>
    <n v="53209"/>
    <x v="2"/>
    <s v="FUR-FU-10001057"/>
    <x v="0"/>
    <x v="0"/>
    <s v="Tensor Track Tree Floor Lamp"/>
    <n v="99.95"/>
    <n v="5"/>
    <n v="0"/>
    <n v="22.988499999999998"/>
  </r>
  <r>
    <x v="309"/>
    <s v="2020"/>
    <n v="8933"/>
    <x v="1608"/>
    <s v="Standard Class"/>
    <s v="HE-14800"/>
    <x v="2"/>
    <s v="United States"/>
    <x v="70"/>
    <x v="2"/>
    <n v="53209"/>
    <x v="2"/>
    <s v="TEC-AC-10002331"/>
    <x v="2"/>
    <x v="8"/>
    <s v="Maxell 74 Minute CDR, 10/Pack"/>
    <n v="29.34"/>
    <n v="3"/>
    <n v="0"/>
    <n v="10.8558"/>
  </r>
  <r>
    <x v="310"/>
    <s v="2020"/>
    <n v="1442"/>
    <x v="1609"/>
    <s v="Second Class"/>
    <s v="MM-17920"/>
    <x v="0"/>
    <s v="United States"/>
    <x v="7"/>
    <x v="1"/>
    <n v="94110"/>
    <x v="1"/>
    <s v="OFF-BI-10001510"/>
    <x v="1"/>
    <x v="1"/>
    <s v="Deluxe Heavy-Duty Vinyl Round Ring Binder"/>
    <n v="36.671999999999997"/>
    <n v="2"/>
    <n v="0.2"/>
    <n v="11.46"/>
  </r>
  <r>
    <x v="310"/>
    <s v="2020"/>
    <n v="3589"/>
    <x v="1610"/>
    <s v="First Class"/>
    <s v="AC-10450"/>
    <x v="0"/>
    <s v="United States"/>
    <x v="55"/>
    <x v="28"/>
    <n v="70506"/>
    <x v="3"/>
    <s v="OFF-SU-10002881"/>
    <x v="1"/>
    <x v="10"/>
    <s v="Martin Yale Chadless Opener Electric Letter Opener"/>
    <n v="1665.62"/>
    <n v="2"/>
    <n v="0"/>
    <n v="33.312399999999997"/>
  </r>
  <r>
    <x v="310"/>
    <s v="2020"/>
    <n v="5472"/>
    <x v="1611"/>
    <s v="Standard Class"/>
    <s v="TS-21505"/>
    <x v="0"/>
    <s v="United States"/>
    <x v="345"/>
    <x v="12"/>
    <n v="80134"/>
    <x v="1"/>
    <s v="FUR-FU-10000320"/>
    <x v="0"/>
    <x v="0"/>
    <s v="OIC Stacking Trays"/>
    <n v="13.36"/>
    <n v="5"/>
    <n v="0.2"/>
    <n v="4.008"/>
  </r>
  <r>
    <x v="310"/>
    <s v="2020"/>
    <n v="5473"/>
    <x v="1611"/>
    <s v="Standard Class"/>
    <s v="TS-21505"/>
    <x v="0"/>
    <s v="United States"/>
    <x v="345"/>
    <x v="12"/>
    <n v="80134"/>
    <x v="1"/>
    <s v="OFF-ST-10002554"/>
    <x v="1"/>
    <x v="2"/>
    <s v="Tennsco Industrial Shelving"/>
    <n v="78.256"/>
    <n v="2"/>
    <n v="0.2"/>
    <n v="-17.607600000000001"/>
  </r>
  <r>
    <x v="310"/>
    <s v="2020"/>
    <n v="5474"/>
    <x v="1611"/>
    <s v="Standard Class"/>
    <s v="TS-21505"/>
    <x v="0"/>
    <s v="United States"/>
    <x v="345"/>
    <x v="12"/>
    <n v="80134"/>
    <x v="1"/>
    <s v="FUR-BO-10000468"/>
    <x v="0"/>
    <x v="13"/>
    <s v="O'Sullivan 2-Shelf Heavy-Duty Bookcases"/>
    <n v="102.018"/>
    <n v="7"/>
    <n v="0.7"/>
    <n v="-183.63239999999999"/>
  </r>
  <r>
    <x v="311"/>
    <s v="2020"/>
    <n v="2269"/>
    <x v="1612"/>
    <s v="Standard Class"/>
    <s v="DK-13225"/>
    <x v="2"/>
    <s v="United States"/>
    <x v="45"/>
    <x v="17"/>
    <n v="14609"/>
    <x v="0"/>
    <s v="OFF-PA-10002787"/>
    <x v="1"/>
    <x v="9"/>
    <s v="Xerox 227"/>
    <n v="6.48"/>
    <n v="1"/>
    <n v="0"/>
    <n v="3.1103999999999998"/>
  </r>
  <r>
    <x v="311"/>
    <s v="2020"/>
    <n v="2270"/>
    <x v="1612"/>
    <s v="Standard Class"/>
    <s v="DK-13225"/>
    <x v="2"/>
    <s v="United States"/>
    <x v="45"/>
    <x v="17"/>
    <n v="14609"/>
    <x v="0"/>
    <s v="OFF-BI-10003291"/>
    <x v="1"/>
    <x v="1"/>
    <s v="Wilson Jones Leather-Like Binders with DublLock Round Rings"/>
    <n v="6.984"/>
    <n v="1"/>
    <n v="0.2"/>
    <n v="2.3571"/>
  </r>
  <r>
    <x v="311"/>
    <s v="2020"/>
    <n v="6509"/>
    <x v="1613"/>
    <s v="Standard Class"/>
    <s v="DK-13150"/>
    <x v="2"/>
    <s v="United States"/>
    <x v="25"/>
    <x v="17"/>
    <n v="10009"/>
    <x v="0"/>
    <s v="OFF-PA-10001970"/>
    <x v="1"/>
    <x v="9"/>
    <s v="Xerox 1908"/>
    <n v="279.89999999999998"/>
    <n v="5"/>
    <n v="0"/>
    <n v="137.15100000000001"/>
  </r>
  <r>
    <x v="311"/>
    <s v="2020"/>
    <n v="6510"/>
    <x v="1613"/>
    <s v="Standard Class"/>
    <s v="DK-13150"/>
    <x v="2"/>
    <s v="United States"/>
    <x v="25"/>
    <x v="17"/>
    <n v="10009"/>
    <x v="0"/>
    <s v="OFF-BI-10001524"/>
    <x v="1"/>
    <x v="1"/>
    <s v="GBC Premium Transparent Covers with Diagonal Lined Pattern"/>
    <n v="50.351999999999997"/>
    <n v="3"/>
    <n v="0.2"/>
    <n v="17.623200000000001"/>
  </r>
  <r>
    <x v="311"/>
    <s v="2020"/>
    <n v="6511"/>
    <x v="1613"/>
    <s v="Standard Class"/>
    <s v="DK-13150"/>
    <x v="2"/>
    <s v="United States"/>
    <x v="25"/>
    <x v="17"/>
    <n v="10009"/>
    <x v="0"/>
    <s v="OFF-PA-10004156"/>
    <x v="1"/>
    <x v="9"/>
    <s v="Xerox 188"/>
    <n v="34.020000000000003"/>
    <n v="3"/>
    <n v="0"/>
    <n v="16.669799999999999"/>
  </r>
  <r>
    <x v="312"/>
    <s v="2020"/>
    <n v="514"/>
    <x v="1614"/>
    <s v="Standard Class"/>
    <s v="BN-11515"/>
    <x v="0"/>
    <s v="United States"/>
    <x v="1"/>
    <x v="1"/>
    <n v="90049"/>
    <x v="1"/>
    <s v="OFF-AR-10003811"/>
    <x v="1"/>
    <x v="4"/>
    <s v="Newell 327"/>
    <n v="6.63"/>
    <n v="3"/>
    <n v="0"/>
    <n v="1.7901"/>
  </r>
  <r>
    <x v="312"/>
    <s v="2020"/>
    <n v="515"/>
    <x v="1614"/>
    <s v="Standard Class"/>
    <s v="BN-11515"/>
    <x v="0"/>
    <s v="United States"/>
    <x v="1"/>
    <x v="1"/>
    <n v="90049"/>
    <x v="1"/>
    <s v="OFF-AR-10001246"/>
    <x v="1"/>
    <x v="4"/>
    <s v="Newell 317"/>
    <n v="5.88"/>
    <n v="2"/>
    <n v="0"/>
    <n v="1.7052"/>
  </r>
  <r>
    <x v="312"/>
    <s v="2020"/>
    <n v="1614"/>
    <x v="1615"/>
    <s v="Standard Class"/>
    <s v="YS-21880"/>
    <x v="2"/>
    <s v="United States"/>
    <x v="230"/>
    <x v="1"/>
    <n v="94601"/>
    <x v="1"/>
    <s v="OFF-ST-10003306"/>
    <x v="1"/>
    <x v="2"/>
    <s v="Letter Size Cart"/>
    <n v="1000.02"/>
    <n v="7"/>
    <n v="0"/>
    <n v="290.00580000000002"/>
  </r>
  <r>
    <x v="312"/>
    <s v="2020"/>
    <n v="1967"/>
    <x v="1616"/>
    <s v="Standard Class"/>
    <s v="DB-13210"/>
    <x v="0"/>
    <s v="United States"/>
    <x v="331"/>
    <x v="29"/>
    <n v="7501"/>
    <x v="0"/>
    <s v="TEC-PH-10002103"/>
    <x v="2"/>
    <x v="14"/>
    <s v="Jabra SPEAK 410"/>
    <n v="281.97000000000003"/>
    <n v="3"/>
    <n v="0"/>
    <n v="78.951599999999999"/>
  </r>
  <r>
    <x v="312"/>
    <s v="2020"/>
    <n v="1968"/>
    <x v="1616"/>
    <s v="Standard Class"/>
    <s v="DB-13210"/>
    <x v="0"/>
    <s v="United States"/>
    <x v="331"/>
    <x v="29"/>
    <n v="7501"/>
    <x v="0"/>
    <s v="OFF-SU-10000898"/>
    <x v="1"/>
    <x v="10"/>
    <s v="Acme Hot Forged Carbon Steel Scissors with Nickel-Plated Handles, 3 7/8&quot; Cut, 8&quot;L"/>
    <n v="69.5"/>
    <n v="5"/>
    <n v="0"/>
    <n v="20.155000000000001"/>
  </r>
  <r>
    <x v="312"/>
    <s v="2020"/>
    <n v="1969"/>
    <x v="1616"/>
    <s v="Standard Class"/>
    <s v="DB-13210"/>
    <x v="0"/>
    <s v="United States"/>
    <x v="331"/>
    <x v="29"/>
    <n v="7501"/>
    <x v="0"/>
    <s v="OFF-PA-10001144"/>
    <x v="1"/>
    <x v="9"/>
    <s v="Xerox 1913"/>
    <n v="166.44"/>
    <n v="3"/>
    <n v="0"/>
    <n v="79.891199999999998"/>
  </r>
  <r>
    <x v="312"/>
    <s v="2020"/>
    <n v="2566"/>
    <x v="1617"/>
    <s v="First Class"/>
    <s v="BD-11635"/>
    <x v="0"/>
    <s v="United States"/>
    <x v="311"/>
    <x v="32"/>
    <n v="42104"/>
    <x v="3"/>
    <s v="TEC-AC-10003116"/>
    <x v="2"/>
    <x v="8"/>
    <s v="Memorex Froggy Flash Drive 8 GB"/>
    <n v="71"/>
    <n v="4"/>
    <n v="0"/>
    <n v="27.69"/>
  </r>
  <r>
    <x v="312"/>
    <s v="2020"/>
    <n v="2719"/>
    <x v="1618"/>
    <s v="Standard Class"/>
    <s v="SE-20110"/>
    <x v="0"/>
    <s v="United States"/>
    <x v="37"/>
    <x v="1"/>
    <n v="92627"/>
    <x v="1"/>
    <s v="OFF-ST-10004340"/>
    <x v="1"/>
    <x v="2"/>
    <s v="Fellowes Mobile File Cart, Black"/>
    <n v="124.36"/>
    <n v="2"/>
    <n v="0"/>
    <n v="33.577199999999998"/>
  </r>
  <r>
    <x v="312"/>
    <s v="2020"/>
    <n v="3171"/>
    <x v="1619"/>
    <s v="Second Class"/>
    <s v="PK-19075"/>
    <x v="0"/>
    <s v="United States"/>
    <x v="81"/>
    <x v="36"/>
    <n v="29203"/>
    <x v="3"/>
    <s v="OFF-BI-10002003"/>
    <x v="1"/>
    <x v="1"/>
    <s v="Ibico Presentation Index for Binding Systems"/>
    <n v="23.88"/>
    <n v="6"/>
    <n v="0"/>
    <n v="11.223599999999999"/>
  </r>
  <r>
    <x v="312"/>
    <s v="2020"/>
    <n v="4104"/>
    <x v="1620"/>
    <s v="Same Day"/>
    <s v="RB-19465"/>
    <x v="1"/>
    <s v="United States"/>
    <x v="162"/>
    <x v="43"/>
    <n v="68025"/>
    <x v="2"/>
    <s v="FUR-FU-10001940"/>
    <x v="0"/>
    <x v="0"/>
    <s v="Staple-based wall hangings"/>
    <n v="15.92"/>
    <n v="2"/>
    <n v="0"/>
    <n v="7.0048000000000004"/>
  </r>
  <r>
    <x v="312"/>
    <s v="2020"/>
    <n v="4944"/>
    <x v="1621"/>
    <s v="Standard Class"/>
    <s v="LP-17095"/>
    <x v="0"/>
    <s v="United States"/>
    <x v="55"/>
    <x v="14"/>
    <n v="47905"/>
    <x v="2"/>
    <s v="OFF-ST-10004459"/>
    <x v="1"/>
    <x v="2"/>
    <s v="Tennsco Single-Tier Lockers"/>
    <n v="375.34"/>
    <n v="1"/>
    <n v="0"/>
    <n v="18.766999999999999"/>
  </r>
  <r>
    <x v="313"/>
    <s v="2020"/>
    <n v="145"/>
    <x v="1622"/>
    <s v="Standard Class"/>
    <s v="SG-20080"/>
    <x v="0"/>
    <s v="United States"/>
    <x v="243"/>
    <x v="11"/>
    <n v="64055"/>
    <x v="2"/>
    <s v="OFF-AP-10001058"/>
    <x v="1"/>
    <x v="5"/>
    <s v="Sanyo 2.5 Cubic Foot Mid-Size Office Refrigerators"/>
    <n v="839.43"/>
    <n v="3"/>
    <n v="0"/>
    <n v="218.2518"/>
  </r>
  <r>
    <x v="313"/>
    <s v="2020"/>
    <n v="1893"/>
    <x v="1623"/>
    <s v="Second Class"/>
    <s v="JP-15520"/>
    <x v="0"/>
    <s v="United States"/>
    <x v="346"/>
    <x v="7"/>
    <n v="32127"/>
    <x v="3"/>
    <s v="OFF-EN-10002621"/>
    <x v="1"/>
    <x v="12"/>
    <s v="Staple envelope"/>
    <n v="7.8239999999999998"/>
    <n v="1"/>
    <n v="0.2"/>
    <n v="2.9340000000000002"/>
  </r>
  <r>
    <x v="313"/>
    <s v="2020"/>
    <n v="2056"/>
    <x v="1624"/>
    <s v="First Class"/>
    <s v="TP-21130"/>
    <x v="0"/>
    <s v="United States"/>
    <x v="9"/>
    <x v="6"/>
    <n v="48227"/>
    <x v="2"/>
    <s v="TEC-AC-10001114"/>
    <x v="2"/>
    <x v="8"/>
    <s v="Microsoft Wireless Mobile Mouse 4000"/>
    <n v="199.95"/>
    <n v="5"/>
    <n v="0"/>
    <n v="63.984000000000002"/>
  </r>
  <r>
    <x v="313"/>
    <s v="2020"/>
    <n v="2057"/>
    <x v="1624"/>
    <s v="First Class"/>
    <s v="TP-21130"/>
    <x v="0"/>
    <s v="United States"/>
    <x v="9"/>
    <x v="6"/>
    <n v="48227"/>
    <x v="2"/>
    <s v="FUR-CH-10002335"/>
    <x v="0"/>
    <x v="3"/>
    <s v="Hon GuestStacker Chair"/>
    <n v="1586.69"/>
    <n v="7"/>
    <n v="0"/>
    <n v="412.5394"/>
  </r>
  <r>
    <x v="313"/>
    <s v="2020"/>
    <n v="2058"/>
    <x v="1624"/>
    <s v="First Class"/>
    <s v="TP-21130"/>
    <x v="0"/>
    <s v="United States"/>
    <x v="9"/>
    <x v="6"/>
    <n v="48227"/>
    <x v="2"/>
    <s v="TEC-AC-10000844"/>
    <x v="2"/>
    <x v="8"/>
    <s v="Logitech Gaming G510s - Keyboard"/>
    <n v="84.99"/>
    <n v="1"/>
    <n v="0"/>
    <n v="30.596399999999999"/>
  </r>
  <r>
    <x v="313"/>
    <s v="2020"/>
    <n v="2059"/>
    <x v="1624"/>
    <s v="First Class"/>
    <s v="TP-21130"/>
    <x v="0"/>
    <s v="United States"/>
    <x v="9"/>
    <x v="6"/>
    <n v="48227"/>
    <x v="2"/>
    <s v="FUR-TA-10004534"/>
    <x v="0"/>
    <x v="7"/>
    <s v="Bevis 44 x 96 Conference Tables"/>
    <n v="411.8"/>
    <n v="2"/>
    <n v="0"/>
    <n v="70.006"/>
  </r>
  <r>
    <x v="313"/>
    <s v="2020"/>
    <n v="2619"/>
    <x v="1625"/>
    <s v="Standard Class"/>
    <s v="JM-15655"/>
    <x v="2"/>
    <s v="United States"/>
    <x v="184"/>
    <x v="35"/>
    <n v="88220"/>
    <x v="1"/>
    <s v="OFF-AR-10000369"/>
    <x v="1"/>
    <x v="4"/>
    <s v="Design Ebony Sketching Pencil"/>
    <n v="4.17"/>
    <n v="3"/>
    <n v="0"/>
    <n v="1.0842000000000001"/>
  </r>
  <r>
    <x v="313"/>
    <s v="2020"/>
    <n v="2620"/>
    <x v="1625"/>
    <s v="Standard Class"/>
    <s v="JM-15655"/>
    <x v="2"/>
    <s v="United States"/>
    <x v="184"/>
    <x v="35"/>
    <n v="88220"/>
    <x v="1"/>
    <s v="TEC-PH-10001300"/>
    <x v="2"/>
    <x v="14"/>
    <s v="iKross Bluetooth Portable Keyboard + Cell Phone Stand Holder + Brush for Apple iPhone 5S 5C 5, 4S 4"/>
    <n v="67.040000000000006"/>
    <n v="4"/>
    <n v="0.2"/>
    <n v="6.7039999999999997"/>
  </r>
  <r>
    <x v="313"/>
    <s v="2020"/>
    <n v="2621"/>
    <x v="1625"/>
    <s v="Standard Class"/>
    <s v="JM-15655"/>
    <x v="2"/>
    <s v="United States"/>
    <x v="184"/>
    <x v="35"/>
    <n v="88220"/>
    <x v="1"/>
    <s v="OFF-ST-10000876"/>
    <x v="1"/>
    <x v="2"/>
    <s v="Eldon Simplefile Box Office"/>
    <n v="37.32"/>
    <n v="3"/>
    <n v="0"/>
    <n v="10.4496"/>
  </r>
  <r>
    <x v="313"/>
    <s v="2020"/>
    <n v="2622"/>
    <x v="1625"/>
    <s v="Standard Class"/>
    <s v="JM-15655"/>
    <x v="2"/>
    <s v="United States"/>
    <x v="184"/>
    <x v="35"/>
    <n v="88220"/>
    <x v="1"/>
    <s v="OFF-LA-10001404"/>
    <x v="1"/>
    <x v="15"/>
    <s v="Avery 517"/>
    <n v="18.45"/>
    <n v="5"/>
    <n v="0"/>
    <n v="8.6715"/>
  </r>
  <r>
    <x v="313"/>
    <s v="2020"/>
    <n v="2728"/>
    <x v="1626"/>
    <s v="First Class"/>
    <s v="SK-19990"/>
    <x v="0"/>
    <s v="United States"/>
    <x v="111"/>
    <x v="0"/>
    <n v="43615"/>
    <x v="0"/>
    <s v="OFF-BI-10000848"/>
    <x v="1"/>
    <x v="1"/>
    <s v="Angle-D Ring Binders"/>
    <n v="1.641"/>
    <n v="1"/>
    <n v="0.7"/>
    <n v="-1.3128"/>
  </r>
  <r>
    <x v="313"/>
    <s v="2020"/>
    <n v="2729"/>
    <x v="1626"/>
    <s v="First Class"/>
    <s v="SK-19990"/>
    <x v="0"/>
    <s v="United States"/>
    <x v="111"/>
    <x v="0"/>
    <n v="43615"/>
    <x v="0"/>
    <s v="TEC-PH-10003072"/>
    <x v="2"/>
    <x v="14"/>
    <s v="Panasonic KX-TG9541B DECT 6.0 Digital 2-Line Expandable Cordless Phone With Digital Answering System"/>
    <n v="629.95799999999997"/>
    <n v="7"/>
    <n v="0.4"/>
    <n v="94.493700000000004"/>
  </r>
  <r>
    <x v="313"/>
    <s v="2020"/>
    <n v="3102"/>
    <x v="1627"/>
    <s v="Second Class"/>
    <s v="JG-15310"/>
    <x v="2"/>
    <s v="United States"/>
    <x v="109"/>
    <x v="37"/>
    <n v="2908"/>
    <x v="0"/>
    <s v="OFF-SU-10003505"/>
    <x v="1"/>
    <x v="10"/>
    <s v="Premier Electric Letter Opener"/>
    <n v="695.16"/>
    <n v="6"/>
    <n v="0"/>
    <n v="34.758000000000003"/>
  </r>
  <r>
    <x v="313"/>
    <s v="2020"/>
    <n v="3103"/>
    <x v="1627"/>
    <s v="Second Class"/>
    <s v="JG-15310"/>
    <x v="2"/>
    <s v="United States"/>
    <x v="109"/>
    <x v="37"/>
    <n v="2908"/>
    <x v="0"/>
    <s v="FUR-BO-10003660"/>
    <x v="0"/>
    <x v="13"/>
    <s v="Bush Cubix Collection Bookcases, Fully Assembled"/>
    <n v="220.98"/>
    <n v="1"/>
    <n v="0"/>
    <n v="50.825400000000002"/>
  </r>
  <r>
    <x v="313"/>
    <s v="2020"/>
    <n v="6193"/>
    <x v="1628"/>
    <s v="Standard Class"/>
    <s v="AG-10330"/>
    <x v="0"/>
    <s v="United States"/>
    <x v="34"/>
    <x v="3"/>
    <n v="77095"/>
    <x v="2"/>
    <s v="OFF-PA-10000019"/>
    <x v="1"/>
    <x v="9"/>
    <s v="Xerox 1931"/>
    <n v="25.92"/>
    <n v="5"/>
    <n v="0.2"/>
    <n v="9.0719999999999992"/>
  </r>
  <r>
    <x v="313"/>
    <s v="2020"/>
    <n v="6194"/>
    <x v="1628"/>
    <s v="Standard Class"/>
    <s v="AG-10330"/>
    <x v="0"/>
    <s v="United States"/>
    <x v="34"/>
    <x v="3"/>
    <n v="77095"/>
    <x v="2"/>
    <s v="OFF-BI-10003429"/>
    <x v="1"/>
    <x v="1"/>
    <s v="Cardinal HOLDit! Binder Insert Strips,Extra Strips"/>
    <n v="6.33"/>
    <n v="5"/>
    <n v="0.8"/>
    <n v="-9.8115000000000006"/>
  </r>
  <r>
    <x v="313"/>
    <s v="2020"/>
    <n v="6195"/>
    <x v="1628"/>
    <s v="Standard Class"/>
    <s v="AG-10330"/>
    <x v="0"/>
    <s v="United States"/>
    <x v="34"/>
    <x v="3"/>
    <n v="77095"/>
    <x v="2"/>
    <s v="OFF-PA-10000176"/>
    <x v="1"/>
    <x v="9"/>
    <s v="Xerox 1887"/>
    <n v="75.88"/>
    <n v="5"/>
    <n v="0.2"/>
    <n v="26.558"/>
  </r>
  <r>
    <x v="313"/>
    <s v="2020"/>
    <n v="7151"/>
    <x v="1629"/>
    <s v="Standard Class"/>
    <s v="SR-20425"/>
    <x v="1"/>
    <s v="United States"/>
    <x v="8"/>
    <x v="5"/>
    <n v="35401"/>
    <x v="3"/>
    <s v="FUR-CH-10002647"/>
    <x v="0"/>
    <x v="3"/>
    <s v="Situations Contoured Folding Chairs, 4/Set"/>
    <n v="141.96"/>
    <n v="2"/>
    <n v="0"/>
    <n v="35.49"/>
  </r>
  <r>
    <x v="313"/>
    <s v="2020"/>
    <n v="7152"/>
    <x v="1630"/>
    <s v="Second Class"/>
    <s v="AG-10330"/>
    <x v="0"/>
    <s v="United States"/>
    <x v="119"/>
    <x v="21"/>
    <n v="85204"/>
    <x v="1"/>
    <s v="FUR-TA-10003008"/>
    <x v="0"/>
    <x v="7"/>
    <s v="Lesro Round Back Collection Coffee Table, End Table"/>
    <n v="182.55"/>
    <n v="2"/>
    <n v="0.5"/>
    <n v="-135.08699999999999"/>
  </r>
  <r>
    <x v="313"/>
    <s v="2020"/>
    <n v="8178"/>
    <x v="1631"/>
    <s v="First Class"/>
    <s v="CM-12115"/>
    <x v="0"/>
    <s v="United States"/>
    <x v="1"/>
    <x v="1"/>
    <n v="90008"/>
    <x v="1"/>
    <s v="TEC-AC-10000474"/>
    <x v="2"/>
    <x v="8"/>
    <s v="Kensington Expert Mouse Optical USB Trackball for PC or Mac"/>
    <n v="474.95"/>
    <n v="5"/>
    <n v="0"/>
    <n v="142.48500000000001"/>
  </r>
  <r>
    <x v="313"/>
    <s v="2020"/>
    <n v="8578"/>
    <x v="1632"/>
    <s v="Standard Class"/>
    <s v="CM-12190"/>
    <x v="0"/>
    <s v="United States"/>
    <x v="45"/>
    <x v="27"/>
    <n v="55901"/>
    <x v="2"/>
    <s v="FUR-TA-10004915"/>
    <x v="0"/>
    <x v="7"/>
    <s v="Office Impressions End Table, 20-1/2&quot;H x 24&quot;W x 20&quot;D"/>
    <n v="607.52"/>
    <n v="2"/>
    <n v="0"/>
    <n v="97.203199999999995"/>
  </r>
  <r>
    <x v="313"/>
    <s v="2020"/>
    <n v="8579"/>
    <x v="1632"/>
    <s v="Standard Class"/>
    <s v="CM-12190"/>
    <x v="0"/>
    <s v="United States"/>
    <x v="45"/>
    <x v="27"/>
    <n v="55901"/>
    <x v="2"/>
    <s v="OFF-ST-10001228"/>
    <x v="1"/>
    <x v="2"/>
    <s v="Personal File Boxes with Fold-Down Carry Handle"/>
    <n v="31.16"/>
    <n v="2"/>
    <n v="0"/>
    <n v="7.79"/>
  </r>
  <r>
    <x v="313"/>
    <s v="2020"/>
    <n v="8950"/>
    <x v="1633"/>
    <s v="Standard Class"/>
    <s v="JL-15130"/>
    <x v="0"/>
    <s v="United States"/>
    <x v="22"/>
    <x v="13"/>
    <n v="38301"/>
    <x v="3"/>
    <s v="FUR-TA-10002903"/>
    <x v="0"/>
    <x v="7"/>
    <s v="Bevis Round Bullnose 29&quot; High Table Top"/>
    <n v="934.95600000000002"/>
    <n v="6"/>
    <n v="0.4"/>
    <n v="-249.32159999999999"/>
  </r>
  <r>
    <x v="313"/>
    <s v="2020"/>
    <n v="8951"/>
    <x v="1633"/>
    <s v="Standard Class"/>
    <s v="JL-15130"/>
    <x v="0"/>
    <s v="United States"/>
    <x v="22"/>
    <x v="13"/>
    <n v="38301"/>
    <x v="3"/>
    <s v="TEC-AC-10001013"/>
    <x v="2"/>
    <x v="8"/>
    <s v="Logitech ClearChat Comfort/USB Headset H390"/>
    <n v="46.863999999999997"/>
    <n v="2"/>
    <n v="0.2"/>
    <n v="7.6154000000000002"/>
  </r>
  <r>
    <x v="313"/>
    <s v="2020"/>
    <n v="8952"/>
    <x v="1633"/>
    <s v="Standard Class"/>
    <s v="JL-15130"/>
    <x v="0"/>
    <s v="United States"/>
    <x v="22"/>
    <x v="13"/>
    <n v="38301"/>
    <x v="3"/>
    <s v="OFF-ST-10000918"/>
    <x v="1"/>
    <x v="2"/>
    <s v="Crate-A-Files"/>
    <n v="26.16"/>
    <n v="3"/>
    <n v="0.2"/>
    <n v="1.962"/>
  </r>
  <r>
    <x v="313"/>
    <s v="2020"/>
    <n v="8953"/>
    <x v="1633"/>
    <s v="Standard Class"/>
    <s v="JL-15130"/>
    <x v="0"/>
    <s v="United States"/>
    <x v="22"/>
    <x v="13"/>
    <n v="38301"/>
    <x v="3"/>
    <s v="OFF-AR-10001419"/>
    <x v="1"/>
    <x v="4"/>
    <s v="Newell 325"/>
    <n v="23.128"/>
    <n v="7"/>
    <n v="0.2"/>
    <n v="2.891"/>
  </r>
  <r>
    <x v="313"/>
    <s v="2020"/>
    <n v="8954"/>
    <x v="1633"/>
    <s v="Standard Class"/>
    <s v="JL-15130"/>
    <x v="0"/>
    <s v="United States"/>
    <x v="22"/>
    <x v="13"/>
    <n v="38301"/>
    <x v="3"/>
    <s v="OFF-AP-10003266"/>
    <x v="1"/>
    <x v="5"/>
    <s v="Holmes Replacement Filter for HEPA Air Cleaner, Large Room"/>
    <n v="59.24"/>
    <n v="5"/>
    <n v="0.2"/>
    <n v="16.291"/>
  </r>
  <r>
    <x v="314"/>
    <s v="2020"/>
    <n v="883"/>
    <x v="1634"/>
    <s v="Same Day"/>
    <s v="GZ-14470"/>
    <x v="0"/>
    <s v="United States"/>
    <x v="7"/>
    <x v="1"/>
    <n v="94109"/>
    <x v="1"/>
    <s v="OFF-AR-10001118"/>
    <x v="1"/>
    <x v="4"/>
    <s v="Binney &amp; Smith Crayola Metallic Crayons, 16-Color Pack"/>
    <n v="13.48"/>
    <n v="4"/>
    <n v="0"/>
    <n v="5.9311999999999996"/>
  </r>
  <r>
    <x v="314"/>
    <s v="2020"/>
    <n v="2295"/>
    <x v="1635"/>
    <s v="Standard Class"/>
    <s v="FM-14215"/>
    <x v="2"/>
    <s v="United States"/>
    <x v="65"/>
    <x v="18"/>
    <n v="6457"/>
    <x v="0"/>
    <s v="FUR-FU-10003708"/>
    <x v="0"/>
    <x v="0"/>
    <s v="Tenex Traditional Chairmats for Medium Pile Carpet, Standard Lip, 36&quot; x 48&quot;"/>
    <n v="181.95"/>
    <n v="3"/>
    <n v="0"/>
    <n v="38.209499999999998"/>
  </r>
  <r>
    <x v="314"/>
    <s v="2020"/>
    <n v="3545"/>
    <x v="1636"/>
    <s v="Second Class"/>
    <s v="MM-17920"/>
    <x v="0"/>
    <s v="United States"/>
    <x v="317"/>
    <x v="3"/>
    <n v="77840"/>
    <x v="2"/>
    <s v="OFF-PA-10004519"/>
    <x v="1"/>
    <x v="9"/>
    <s v="Spiral Phone Message Books with Labels by Adams"/>
    <n v="28.672000000000001"/>
    <n v="8"/>
    <n v="0.2"/>
    <n v="10.393599999999999"/>
  </r>
  <r>
    <x v="314"/>
    <s v="2020"/>
    <n v="3546"/>
    <x v="1636"/>
    <s v="Second Class"/>
    <s v="MM-17920"/>
    <x v="0"/>
    <s v="United States"/>
    <x v="317"/>
    <x v="3"/>
    <n v="77840"/>
    <x v="2"/>
    <s v="OFF-AP-10001947"/>
    <x v="1"/>
    <x v="5"/>
    <s v="Acco 6 Outlet Guardian Premium Plus Surge Suppressor"/>
    <n v="29.312000000000001"/>
    <n v="8"/>
    <n v="0.8"/>
    <n v="-74.745599999999996"/>
  </r>
  <r>
    <x v="314"/>
    <s v="2020"/>
    <n v="6223"/>
    <x v="1637"/>
    <s v="Standard Class"/>
    <s v="DK-12985"/>
    <x v="0"/>
    <s v="United States"/>
    <x v="347"/>
    <x v="13"/>
    <n v="37075"/>
    <x v="3"/>
    <s v="FUR-FU-10000087"/>
    <x v="0"/>
    <x v="0"/>
    <s v="Executive Impressions 14&quot; Two-Color Numerals Wall Clock"/>
    <n v="72.703999999999994"/>
    <n v="4"/>
    <n v="0.2"/>
    <n v="19.084800000000001"/>
  </r>
  <r>
    <x v="314"/>
    <s v="2020"/>
    <n v="6224"/>
    <x v="1637"/>
    <s v="Standard Class"/>
    <s v="DK-12985"/>
    <x v="0"/>
    <s v="United States"/>
    <x v="347"/>
    <x v="13"/>
    <n v="37075"/>
    <x v="3"/>
    <s v="OFF-AR-10000422"/>
    <x v="1"/>
    <x v="4"/>
    <s v="Pencil and Crayon Sharpener"/>
    <n v="12.263999999999999"/>
    <n v="7"/>
    <n v="0.2"/>
    <n v="1.0730999999999999"/>
  </r>
  <r>
    <x v="314"/>
    <s v="2020"/>
    <n v="6225"/>
    <x v="1637"/>
    <s v="Standard Class"/>
    <s v="DK-12985"/>
    <x v="0"/>
    <s v="United States"/>
    <x v="347"/>
    <x v="13"/>
    <n v="37075"/>
    <x v="3"/>
    <s v="OFF-ST-10004123"/>
    <x v="1"/>
    <x v="2"/>
    <s v="Safco Industrial Wire Shelving System"/>
    <n v="218.352"/>
    <n v="3"/>
    <n v="0.2"/>
    <n v="-54.588000000000001"/>
  </r>
  <r>
    <x v="314"/>
    <s v="2020"/>
    <n v="6853"/>
    <x v="1638"/>
    <s v="Second Class"/>
    <s v="MF-18250"/>
    <x v="2"/>
    <s v="United States"/>
    <x v="280"/>
    <x v="34"/>
    <n v="72209"/>
    <x v="3"/>
    <s v="OFF-ST-10001328"/>
    <x v="1"/>
    <x v="2"/>
    <s v="Personal Filing Tote with Lid, Black/Gray"/>
    <n v="62.04"/>
    <n v="4"/>
    <n v="0"/>
    <n v="17.371200000000002"/>
  </r>
  <r>
    <x v="314"/>
    <s v="2020"/>
    <n v="6854"/>
    <x v="1638"/>
    <s v="Second Class"/>
    <s v="MF-18250"/>
    <x v="2"/>
    <s v="United States"/>
    <x v="280"/>
    <x v="34"/>
    <n v="72209"/>
    <x v="3"/>
    <s v="TEC-PH-10003601"/>
    <x v="2"/>
    <x v="14"/>
    <s v="Ativa D5772 2-Line 5.8GHz Digital Expandable Corded/Cordless Phone System with Answering &amp; Caller ID/Call Waiting, Black/Silver"/>
    <n v="494.97"/>
    <n v="3"/>
    <n v="0"/>
    <n v="148.49100000000001"/>
  </r>
  <r>
    <x v="314"/>
    <s v="2020"/>
    <n v="6855"/>
    <x v="1638"/>
    <s v="Second Class"/>
    <s v="MF-18250"/>
    <x v="2"/>
    <s v="United States"/>
    <x v="280"/>
    <x v="34"/>
    <n v="72209"/>
    <x v="3"/>
    <s v="OFF-ST-10001522"/>
    <x v="1"/>
    <x v="2"/>
    <s v="Gould Plastics 18-Pocket Panel Bin, 34w x 5-1/4d x 20-1/2h"/>
    <n v="367.96"/>
    <n v="4"/>
    <n v="0"/>
    <n v="14.718400000000001"/>
  </r>
  <r>
    <x v="314"/>
    <s v="2020"/>
    <n v="6856"/>
    <x v="1638"/>
    <s v="Second Class"/>
    <s v="MF-18250"/>
    <x v="2"/>
    <s v="United States"/>
    <x v="280"/>
    <x v="34"/>
    <n v="72209"/>
    <x v="3"/>
    <s v="OFF-PA-10001994"/>
    <x v="1"/>
    <x v="9"/>
    <s v="Ink Jet Note and Greeting Cards, 8-1/2&quot; x 5-1/2&quot; Card Size"/>
    <n v="44.96"/>
    <n v="2"/>
    <n v="0"/>
    <n v="20.6816"/>
  </r>
  <r>
    <x v="314"/>
    <s v="2020"/>
    <n v="6857"/>
    <x v="1638"/>
    <s v="Second Class"/>
    <s v="MF-18250"/>
    <x v="2"/>
    <s v="United States"/>
    <x v="280"/>
    <x v="34"/>
    <n v="72209"/>
    <x v="3"/>
    <s v="OFF-EN-10001453"/>
    <x v="1"/>
    <x v="12"/>
    <s v="Tyvek Interoffice Envelopes, 9 1/2&quot; x 12 1/2&quot;, 100/Box"/>
    <n v="182.94"/>
    <n v="3"/>
    <n v="0"/>
    <n v="85.981800000000007"/>
  </r>
  <r>
    <x v="314"/>
    <s v="2020"/>
    <n v="6997"/>
    <x v="1639"/>
    <s v="Second Class"/>
    <s v="JB-15400"/>
    <x v="2"/>
    <s v="United States"/>
    <x v="147"/>
    <x v="19"/>
    <n v="61107"/>
    <x v="2"/>
    <s v="OFF-BI-10004002"/>
    <x v="1"/>
    <x v="1"/>
    <s v="Wilson Jones International Size A4 Ring Binders"/>
    <n v="13.84"/>
    <n v="4"/>
    <n v="0.8"/>
    <n v="-22.143999999999998"/>
  </r>
  <r>
    <x v="314"/>
    <s v="2020"/>
    <n v="6998"/>
    <x v="1639"/>
    <s v="Second Class"/>
    <s v="JB-15400"/>
    <x v="2"/>
    <s v="United States"/>
    <x v="147"/>
    <x v="19"/>
    <n v="61107"/>
    <x v="2"/>
    <s v="OFF-PA-10004475"/>
    <x v="1"/>
    <x v="9"/>
    <s v="Xerox 1940"/>
    <n v="175.87200000000001"/>
    <n v="4"/>
    <n v="0.2"/>
    <n v="63.753599999999999"/>
  </r>
  <r>
    <x v="314"/>
    <s v="2020"/>
    <n v="8392"/>
    <x v="1640"/>
    <s v="Standard Class"/>
    <s v="JB-16045"/>
    <x v="1"/>
    <s v="United States"/>
    <x v="348"/>
    <x v="18"/>
    <n v="6810"/>
    <x v="0"/>
    <s v="FUR-FU-10001473"/>
    <x v="0"/>
    <x v="0"/>
    <s v="DAX Wood Document Frame"/>
    <n v="27.46"/>
    <n v="2"/>
    <n v="0"/>
    <n v="9.8856000000000002"/>
  </r>
  <r>
    <x v="315"/>
    <s v="2020"/>
    <n v="405"/>
    <x v="1641"/>
    <s v="Standard Class"/>
    <s v="RF-19840"/>
    <x v="0"/>
    <s v="United States"/>
    <x v="25"/>
    <x v="17"/>
    <n v="10024"/>
    <x v="0"/>
    <s v="OFF-AP-10004249"/>
    <x v="1"/>
    <x v="5"/>
    <s v="Staple holder"/>
    <n v="35.909999999999997"/>
    <n v="3"/>
    <n v="0"/>
    <n v="9.6957000000000004"/>
  </r>
  <r>
    <x v="315"/>
    <s v="2020"/>
    <n v="1507"/>
    <x v="1642"/>
    <s v="Standard Class"/>
    <s v="AR-10540"/>
    <x v="0"/>
    <s v="United States"/>
    <x v="25"/>
    <x v="17"/>
    <n v="10024"/>
    <x v="0"/>
    <s v="OFF-BI-10003708"/>
    <x v="1"/>
    <x v="1"/>
    <s v="Acco Four Pocket Poly Ring Binder with Label Holder, Smoke, 1&quot;"/>
    <n v="17.88"/>
    <n v="3"/>
    <n v="0.2"/>
    <n v="5.5875000000000004"/>
  </r>
  <r>
    <x v="315"/>
    <s v="2020"/>
    <n v="2482"/>
    <x v="1643"/>
    <s v="Standard Class"/>
    <s v="AH-10210"/>
    <x v="0"/>
    <s v="United States"/>
    <x v="12"/>
    <x v="8"/>
    <n v="98105"/>
    <x v="1"/>
    <s v="OFF-ST-10001097"/>
    <x v="1"/>
    <x v="2"/>
    <s v="Office Impressions Heavy Duty Welded Shelving &amp; Multimedia Storage Drawers"/>
    <n v="1003.62"/>
    <n v="6"/>
    <n v="0"/>
    <n v="0"/>
  </r>
  <r>
    <x v="315"/>
    <s v="2020"/>
    <n v="3315"/>
    <x v="1644"/>
    <s v="Standard Class"/>
    <s v="HG-15025"/>
    <x v="0"/>
    <s v="United States"/>
    <x v="154"/>
    <x v="17"/>
    <n v="11572"/>
    <x v="0"/>
    <s v="FUR-CH-10002602"/>
    <x v="0"/>
    <x v="3"/>
    <s v="DMI Arturo Collection Mission-style Design Wood Chair"/>
    <n v="271.76400000000001"/>
    <n v="2"/>
    <n v="0.1"/>
    <n v="48.313600000000001"/>
  </r>
  <r>
    <x v="315"/>
    <s v="2020"/>
    <n v="3316"/>
    <x v="1644"/>
    <s v="Standard Class"/>
    <s v="HG-15025"/>
    <x v="0"/>
    <s v="United States"/>
    <x v="154"/>
    <x v="17"/>
    <n v="11572"/>
    <x v="0"/>
    <s v="OFF-BI-10001900"/>
    <x v="1"/>
    <x v="1"/>
    <s v="DXL Angle-View Binders with Locking Rings, Black"/>
    <n v="14.375999999999999"/>
    <n v="3"/>
    <n v="0.2"/>
    <n v="4.8518999999999997"/>
  </r>
  <r>
    <x v="315"/>
    <s v="2020"/>
    <n v="3701"/>
    <x v="1645"/>
    <s v="Standard Class"/>
    <s v="AC-10615"/>
    <x v="2"/>
    <s v="United States"/>
    <x v="45"/>
    <x v="17"/>
    <n v="14609"/>
    <x v="0"/>
    <s v="FUR-FU-10001602"/>
    <x v="0"/>
    <x v="0"/>
    <s v="Eldon Delta Triangular Chair Mat, 52&quot; x 58&quot;, Clear"/>
    <n v="37.93"/>
    <n v="1"/>
    <n v="0"/>
    <n v="6.8273999999999999"/>
  </r>
  <r>
    <x v="315"/>
    <s v="2020"/>
    <n v="4030"/>
    <x v="1646"/>
    <s v="Standard Class"/>
    <s v="CS-12355"/>
    <x v="0"/>
    <s v="United States"/>
    <x v="55"/>
    <x v="28"/>
    <n v="70506"/>
    <x v="3"/>
    <s v="TEC-MA-10003183"/>
    <x v="2"/>
    <x v="6"/>
    <s v="DYMO CardScan Personal V9 Business Card Scanner"/>
    <n v="479.97"/>
    <n v="3"/>
    <n v="0"/>
    <n v="239.98500000000001"/>
  </r>
  <r>
    <x v="315"/>
    <s v="2020"/>
    <n v="4031"/>
    <x v="1646"/>
    <s v="Standard Class"/>
    <s v="CS-12355"/>
    <x v="0"/>
    <s v="United States"/>
    <x v="55"/>
    <x v="28"/>
    <n v="70506"/>
    <x v="3"/>
    <s v="FUR-CH-10002439"/>
    <x v="0"/>
    <x v="3"/>
    <s v="Iceberg Nesting Folding Chair, 19w x 6d x 43h"/>
    <n v="232.88"/>
    <n v="4"/>
    <n v="0"/>
    <n v="60.5488"/>
  </r>
  <r>
    <x v="315"/>
    <s v="2020"/>
    <n v="4620"/>
    <x v="1647"/>
    <s v="First Class"/>
    <s v="RM-19675"/>
    <x v="1"/>
    <s v="United States"/>
    <x v="1"/>
    <x v="1"/>
    <n v="90049"/>
    <x v="1"/>
    <s v="TEC-CO-10001449"/>
    <x v="2"/>
    <x v="16"/>
    <s v="Hewlett Packard LaserJet 3310 Copier"/>
    <n v="2879.9520000000002"/>
    <n v="6"/>
    <n v="0.2"/>
    <n v="1007.9832"/>
  </r>
  <r>
    <x v="315"/>
    <s v="2020"/>
    <n v="4621"/>
    <x v="1647"/>
    <s v="First Class"/>
    <s v="RM-19675"/>
    <x v="1"/>
    <s v="United States"/>
    <x v="1"/>
    <x v="1"/>
    <n v="90049"/>
    <x v="1"/>
    <s v="OFF-BI-10001670"/>
    <x v="1"/>
    <x v="1"/>
    <s v="Vinyl Sectional Post Binders"/>
    <n v="90.48"/>
    <n v="3"/>
    <n v="0.2"/>
    <n v="33.93"/>
  </r>
  <r>
    <x v="315"/>
    <s v="2020"/>
    <n v="5148"/>
    <x v="1648"/>
    <s v="Standard Class"/>
    <s v="JL-15175"/>
    <x v="1"/>
    <s v="United States"/>
    <x v="121"/>
    <x v="21"/>
    <n v="85224"/>
    <x v="1"/>
    <s v="FUR-FU-10001731"/>
    <x v="0"/>
    <x v="0"/>
    <s v="Acrylic Self-Standing Desk Frames"/>
    <n v="8.5440000000000005"/>
    <n v="4"/>
    <n v="0.2"/>
    <n v="1.9224000000000001"/>
  </r>
  <r>
    <x v="315"/>
    <s v="2020"/>
    <n v="5149"/>
    <x v="1648"/>
    <s v="Standard Class"/>
    <s v="JL-15175"/>
    <x v="1"/>
    <s v="United States"/>
    <x v="121"/>
    <x v="21"/>
    <n v="85224"/>
    <x v="1"/>
    <s v="FUR-CH-10001394"/>
    <x v="0"/>
    <x v="3"/>
    <s v="Global Leather Executive Chair"/>
    <n v="842.37599999999998"/>
    <n v="3"/>
    <n v="0.2"/>
    <n v="105.297"/>
  </r>
  <r>
    <x v="315"/>
    <s v="2020"/>
    <n v="7608"/>
    <x v="1649"/>
    <s v="First Class"/>
    <s v="NS-18505"/>
    <x v="0"/>
    <s v="United States"/>
    <x v="15"/>
    <x v="3"/>
    <n v="75220"/>
    <x v="2"/>
    <s v="OFF-ST-10000585"/>
    <x v="1"/>
    <x v="2"/>
    <s v="Economy Rollaway Files"/>
    <n v="264.32"/>
    <n v="2"/>
    <n v="0.2"/>
    <n v="19.824000000000002"/>
  </r>
  <r>
    <x v="315"/>
    <s v="2020"/>
    <n v="8856"/>
    <x v="1650"/>
    <s v="Standard Class"/>
    <s v="DP-13105"/>
    <x v="2"/>
    <s v="United States"/>
    <x v="272"/>
    <x v="41"/>
    <n v="83642"/>
    <x v="1"/>
    <s v="OFF-BI-10001679"/>
    <x v="1"/>
    <x v="1"/>
    <s v="GBC Instant Index System for Binding Systems"/>
    <n v="21.312000000000001"/>
    <n v="3"/>
    <n v="0.2"/>
    <n v="7.992"/>
  </r>
  <r>
    <x v="315"/>
    <s v="2020"/>
    <n v="8947"/>
    <x v="1651"/>
    <s v="Standard Class"/>
    <s v="NC-18535"/>
    <x v="2"/>
    <s v="United States"/>
    <x v="227"/>
    <x v="15"/>
    <n v="2740"/>
    <x v="0"/>
    <s v="OFF-PA-10001972"/>
    <x v="1"/>
    <x v="9"/>
    <s v="Xerox 214"/>
    <n v="19.440000000000001"/>
    <n v="3"/>
    <n v="0"/>
    <n v="9.3312000000000008"/>
  </r>
  <r>
    <x v="315"/>
    <s v="2020"/>
    <n v="8948"/>
    <x v="1651"/>
    <s v="Standard Class"/>
    <s v="NC-18535"/>
    <x v="2"/>
    <s v="United States"/>
    <x v="227"/>
    <x v="15"/>
    <n v="2740"/>
    <x v="0"/>
    <s v="OFF-BI-10000201"/>
    <x v="1"/>
    <x v="1"/>
    <s v="Avery Triangle Shaped Sheet Lifters, Black, 2/Pack"/>
    <n v="12.3"/>
    <n v="5"/>
    <n v="0"/>
    <n v="6.15"/>
  </r>
  <r>
    <x v="316"/>
    <s v="2020"/>
    <n v="111"/>
    <x v="1652"/>
    <s v="Standard Class"/>
    <s v="CV-12805"/>
    <x v="2"/>
    <s v="United States"/>
    <x v="25"/>
    <x v="17"/>
    <n v="10035"/>
    <x v="0"/>
    <s v="FUR-FU-10001934"/>
    <x v="0"/>
    <x v="0"/>
    <s v="Magnifier Swing Arm Lamp"/>
    <n v="41.96"/>
    <n v="2"/>
    <n v="0"/>
    <n v="10.909599999999999"/>
  </r>
  <r>
    <x v="316"/>
    <s v="2020"/>
    <n v="689"/>
    <x v="1653"/>
    <s v="Standard Class"/>
    <s v="RA-19285"/>
    <x v="0"/>
    <s v="United States"/>
    <x v="25"/>
    <x v="17"/>
    <n v="10035"/>
    <x v="0"/>
    <s v="FUR-BO-10004015"/>
    <x v="0"/>
    <x v="13"/>
    <s v="Bush Andora Bookcase, Maple/Graphite Gray Finish"/>
    <n v="191.98400000000001"/>
    <n v="2"/>
    <n v="0.2"/>
    <n v="4.7995999999999999"/>
  </r>
  <r>
    <x v="316"/>
    <s v="2020"/>
    <n v="2003"/>
    <x v="1654"/>
    <s v="Second Class"/>
    <s v="JW-15955"/>
    <x v="0"/>
    <s v="United States"/>
    <x v="60"/>
    <x v="32"/>
    <n v="40214"/>
    <x v="3"/>
    <s v="OFF-ST-10000563"/>
    <x v="1"/>
    <x v="2"/>
    <s v="Fellowes Bankers Box Stor/Drawer Steel Plus"/>
    <n v="95.94"/>
    <n v="3"/>
    <n v="0"/>
    <n v="9.5939999999999994"/>
  </r>
  <r>
    <x v="316"/>
    <s v="2020"/>
    <n v="2004"/>
    <x v="1654"/>
    <s v="Second Class"/>
    <s v="JW-15955"/>
    <x v="0"/>
    <s v="United States"/>
    <x v="60"/>
    <x v="32"/>
    <n v="40214"/>
    <x v="3"/>
    <s v="FUR-CH-10001146"/>
    <x v="0"/>
    <x v="3"/>
    <s v="Global Value Mid-Back Manager's Chair, Gray"/>
    <n v="304.45"/>
    <n v="5"/>
    <n v="0"/>
    <n v="76.112499999999997"/>
  </r>
  <r>
    <x v="316"/>
    <s v="2020"/>
    <n v="2424"/>
    <x v="1655"/>
    <s v="Standard Class"/>
    <s v="SV-20935"/>
    <x v="0"/>
    <s v="United States"/>
    <x v="53"/>
    <x v="0"/>
    <n v="45014"/>
    <x v="0"/>
    <s v="TEC-AC-10002473"/>
    <x v="2"/>
    <x v="8"/>
    <s v="Maxell 4.7GB DVD-R"/>
    <n v="158.928"/>
    <n v="7"/>
    <n v="0.2"/>
    <n v="41.718600000000002"/>
  </r>
  <r>
    <x v="316"/>
    <s v="2020"/>
    <n v="2425"/>
    <x v="1655"/>
    <s v="Standard Class"/>
    <s v="SV-20935"/>
    <x v="0"/>
    <s v="United States"/>
    <x v="53"/>
    <x v="0"/>
    <n v="45014"/>
    <x v="0"/>
    <s v="OFF-BI-10000632"/>
    <x v="1"/>
    <x v="1"/>
    <s v="Satellite Sectional Post Binders"/>
    <n v="13.023"/>
    <n v="1"/>
    <n v="0.7"/>
    <n v="-10.4184"/>
  </r>
  <r>
    <x v="316"/>
    <s v="2020"/>
    <n v="2426"/>
    <x v="1655"/>
    <s v="Standard Class"/>
    <s v="SV-20935"/>
    <x v="0"/>
    <s v="United States"/>
    <x v="53"/>
    <x v="0"/>
    <n v="45014"/>
    <x v="0"/>
    <s v="FUR-TA-10002645"/>
    <x v="0"/>
    <x v="7"/>
    <s v="Hon Rectangular Conference Tables"/>
    <n v="273.06"/>
    <n v="2"/>
    <n v="0.4"/>
    <n v="-104.673"/>
  </r>
  <r>
    <x v="316"/>
    <s v="2020"/>
    <n v="2427"/>
    <x v="1655"/>
    <s v="Standard Class"/>
    <s v="SV-20935"/>
    <x v="0"/>
    <s v="United States"/>
    <x v="53"/>
    <x v="0"/>
    <n v="45014"/>
    <x v="0"/>
    <s v="OFF-FA-10002975"/>
    <x v="1"/>
    <x v="11"/>
    <s v="Staples"/>
    <n v="39.311999999999998"/>
    <n v="13"/>
    <n v="0.2"/>
    <n v="12.776400000000001"/>
  </r>
  <r>
    <x v="316"/>
    <s v="2020"/>
    <n v="4922"/>
    <x v="1656"/>
    <s v="Second Class"/>
    <s v="MH-18115"/>
    <x v="1"/>
    <s v="United States"/>
    <x v="3"/>
    <x v="5"/>
    <n v="35810"/>
    <x v="3"/>
    <s v="OFF-PA-10004381"/>
    <x v="1"/>
    <x v="9"/>
    <s v="14-7/8 x 11 Blue Bar Computer Printout Paper"/>
    <n v="96.08"/>
    <n v="2"/>
    <n v="0"/>
    <n v="46.118400000000001"/>
  </r>
  <r>
    <x v="316"/>
    <s v="2020"/>
    <n v="4923"/>
    <x v="1656"/>
    <s v="Second Class"/>
    <s v="MH-18115"/>
    <x v="1"/>
    <s v="United States"/>
    <x v="3"/>
    <x v="5"/>
    <n v="35810"/>
    <x v="3"/>
    <s v="OFF-FA-10003059"/>
    <x v="1"/>
    <x v="11"/>
    <s v="Assorted Color Push Pins"/>
    <n v="3.62"/>
    <n v="2"/>
    <n v="0"/>
    <n v="1.1946000000000001"/>
  </r>
  <r>
    <x v="316"/>
    <s v="2020"/>
    <n v="4924"/>
    <x v="1656"/>
    <s v="Second Class"/>
    <s v="MH-18115"/>
    <x v="1"/>
    <s v="United States"/>
    <x v="3"/>
    <x v="5"/>
    <n v="35810"/>
    <x v="3"/>
    <s v="OFF-PA-10000994"/>
    <x v="1"/>
    <x v="9"/>
    <s v="Xerox 1915"/>
    <n v="629.1"/>
    <n v="6"/>
    <n v="0"/>
    <n v="301.96800000000002"/>
  </r>
  <r>
    <x v="316"/>
    <s v="2020"/>
    <n v="4925"/>
    <x v="1656"/>
    <s v="Second Class"/>
    <s v="MH-18115"/>
    <x v="1"/>
    <s v="United States"/>
    <x v="3"/>
    <x v="5"/>
    <n v="35810"/>
    <x v="3"/>
    <s v="TEC-PH-10002890"/>
    <x v="2"/>
    <x v="14"/>
    <s v="AT&amp;T 17929 Lendline Telephone"/>
    <n v="90.48"/>
    <n v="2"/>
    <n v="0"/>
    <n v="23.524799999999999"/>
  </r>
  <r>
    <x v="316"/>
    <s v="2020"/>
    <n v="6075"/>
    <x v="1657"/>
    <s v="Standard Class"/>
    <s v="FH-14365"/>
    <x v="2"/>
    <s v="United States"/>
    <x v="1"/>
    <x v="1"/>
    <n v="90008"/>
    <x v="1"/>
    <s v="OFF-BI-10001718"/>
    <x v="1"/>
    <x v="1"/>
    <s v="GBC DocuBind P50 Personal Binding Machine"/>
    <n v="153.55199999999999"/>
    <n v="3"/>
    <n v="0.2"/>
    <n v="51.823799999999999"/>
  </r>
  <r>
    <x v="316"/>
    <s v="2020"/>
    <n v="6076"/>
    <x v="1657"/>
    <s v="Standard Class"/>
    <s v="FH-14365"/>
    <x v="2"/>
    <s v="United States"/>
    <x v="1"/>
    <x v="1"/>
    <n v="90008"/>
    <x v="1"/>
    <s v="OFF-ST-10002756"/>
    <x v="1"/>
    <x v="2"/>
    <s v="Tennsco Stur-D-Stor Boltless Shelving, 5 Shelves, 24&quot; Deep, Sand"/>
    <n v="270.62"/>
    <n v="2"/>
    <n v="0"/>
    <n v="2.7061999999999999"/>
  </r>
  <r>
    <x v="316"/>
    <s v="2020"/>
    <n v="6807"/>
    <x v="1658"/>
    <s v="Standard Class"/>
    <s v="GD-14590"/>
    <x v="2"/>
    <s v="United States"/>
    <x v="138"/>
    <x v="8"/>
    <n v="98208"/>
    <x v="1"/>
    <s v="OFF-BI-10003314"/>
    <x v="1"/>
    <x v="1"/>
    <s v="Tuff Stuff Recycled Round Ring Binders"/>
    <n v="3.8559999999999999"/>
    <n v="1"/>
    <n v="0.2"/>
    <n v="1.3977999999999999"/>
  </r>
  <r>
    <x v="316"/>
    <s v="2020"/>
    <n v="7943"/>
    <x v="1659"/>
    <s v="Standard Class"/>
    <s v="GA-14725"/>
    <x v="0"/>
    <s v="United States"/>
    <x v="15"/>
    <x v="3"/>
    <n v="75081"/>
    <x v="2"/>
    <s v="OFF-BI-10003684"/>
    <x v="1"/>
    <x v="1"/>
    <s v="Wilson Jones Legal Size Ring Binders"/>
    <n v="39.582000000000001"/>
    <n v="9"/>
    <n v="0.8"/>
    <n v="-59.372999999999998"/>
  </r>
  <r>
    <x v="316"/>
    <s v="2020"/>
    <n v="7944"/>
    <x v="1659"/>
    <s v="Standard Class"/>
    <s v="GA-14725"/>
    <x v="0"/>
    <s v="United States"/>
    <x v="15"/>
    <x v="3"/>
    <n v="75081"/>
    <x v="2"/>
    <s v="OFF-SU-10000946"/>
    <x v="1"/>
    <x v="10"/>
    <s v="Staple remover"/>
    <n v="44.688000000000002"/>
    <n v="7"/>
    <n v="0.2"/>
    <n v="5.0274000000000001"/>
  </r>
  <r>
    <x v="316"/>
    <s v="2020"/>
    <n v="7945"/>
    <x v="1659"/>
    <s v="Standard Class"/>
    <s v="GA-14725"/>
    <x v="0"/>
    <s v="United States"/>
    <x v="15"/>
    <x v="3"/>
    <n v="75081"/>
    <x v="2"/>
    <s v="OFF-AR-10001615"/>
    <x v="1"/>
    <x v="4"/>
    <s v="Newell 34"/>
    <n v="31.744"/>
    <n v="2"/>
    <n v="0.2"/>
    <n v="2.3807999999999998"/>
  </r>
  <r>
    <x v="316"/>
    <s v="2020"/>
    <n v="7946"/>
    <x v="1659"/>
    <s v="Standard Class"/>
    <s v="GA-14725"/>
    <x v="0"/>
    <s v="United States"/>
    <x v="15"/>
    <x v="3"/>
    <n v="75081"/>
    <x v="2"/>
    <s v="OFF-BI-10001597"/>
    <x v="1"/>
    <x v="1"/>
    <s v="Wilson Jones Ledger-Size, Piano-Hinge Binder, 2&quot;, Blue"/>
    <n v="40.98"/>
    <n v="5"/>
    <n v="0.8"/>
    <n v="-65.567999999999998"/>
  </r>
  <r>
    <x v="316"/>
    <s v="2020"/>
    <n v="7947"/>
    <x v="1659"/>
    <s v="Standard Class"/>
    <s v="GA-14725"/>
    <x v="0"/>
    <s v="United States"/>
    <x v="15"/>
    <x v="3"/>
    <n v="75081"/>
    <x v="2"/>
    <s v="OFF-BI-10001116"/>
    <x v="1"/>
    <x v="1"/>
    <s v="Wilson Jones 1&quot; Hanging DublLock Ring Binders"/>
    <n v="3.1680000000000001"/>
    <n v="3"/>
    <n v="0.8"/>
    <n v="-5.0688000000000004"/>
  </r>
  <r>
    <x v="316"/>
    <s v="2020"/>
    <n v="8957"/>
    <x v="1660"/>
    <s v="First Class"/>
    <s v="JH-15430"/>
    <x v="0"/>
    <s v="United States"/>
    <x v="248"/>
    <x v="7"/>
    <n v="33012"/>
    <x v="3"/>
    <s v="FUR-FU-10004963"/>
    <x v="0"/>
    <x v="0"/>
    <s v="Eldon 400 Class Desk Accessories, Black Carbon"/>
    <n v="21"/>
    <n v="3"/>
    <n v="0.2"/>
    <n v="5.7750000000000004"/>
  </r>
  <r>
    <x v="316"/>
    <s v="2020"/>
    <n v="8958"/>
    <x v="1660"/>
    <s v="First Class"/>
    <s v="JH-15430"/>
    <x v="0"/>
    <s v="United States"/>
    <x v="248"/>
    <x v="7"/>
    <n v="33012"/>
    <x v="3"/>
    <s v="TEC-MA-10004626"/>
    <x v="2"/>
    <x v="6"/>
    <s v="Lexmark 20R1285 X6650 Wireless All-in-One Printer"/>
    <n v="120"/>
    <n v="2"/>
    <n v="0.5"/>
    <n v="-7.2"/>
  </r>
  <r>
    <x v="316"/>
    <s v="2020"/>
    <n v="9377"/>
    <x v="1661"/>
    <s v="Standard Class"/>
    <s v="PO-18865"/>
    <x v="0"/>
    <s v="United States"/>
    <x v="349"/>
    <x v="29"/>
    <n v="7017"/>
    <x v="0"/>
    <s v="TEC-AC-10003237"/>
    <x v="2"/>
    <x v="8"/>
    <s v="Memorex Micro Travel Drive 4 GB"/>
    <n v="31.8"/>
    <n v="3"/>
    <n v="0"/>
    <n v="13.673999999999999"/>
  </r>
  <r>
    <x v="317"/>
    <s v="2020"/>
    <n v="1009"/>
    <x v="1662"/>
    <s v="Standard Class"/>
    <s v="PO-18850"/>
    <x v="0"/>
    <s v="United States"/>
    <x v="24"/>
    <x v="24"/>
    <n v="52601"/>
    <x v="2"/>
    <s v="OFF-PA-10001509"/>
    <x v="1"/>
    <x v="9"/>
    <s v="Recycled Desk Saver Line &quot;While You Were Out&quot; Book, 5 1/2&quot; X 4&quot;"/>
    <n v="44.75"/>
    <n v="5"/>
    <n v="0"/>
    <n v="20.585000000000001"/>
  </r>
  <r>
    <x v="317"/>
    <s v="2020"/>
    <n v="3786"/>
    <x v="1663"/>
    <s v="Standard Class"/>
    <s v="TC-21535"/>
    <x v="1"/>
    <s v="United States"/>
    <x v="35"/>
    <x v="0"/>
    <n v="43229"/>
    <x v="0"/>
    <s v="OFF-BI-10000494"/>
    <x v="1"/>
    <x v="1"/>
    <s v="Acco Economy Flexible Poly Round Ring Binder"/>
    <n v="3.1320000000000001"/>
    <n v="2"/>
    <n v="0.7"/>
    <n v="-2.61"/>
  </r>
  <r>
    <x v="317"/>
    <s v="2020"/>
    <n v="5475"/>
    <x v="1664"/>
    <s v="Same Day"/>
    <s v="YC-21895"/>
    <x v="2"/>
    <s v="United States"/>
    <x v="162"/>
    <x v="43"/>
    <n v="68025"/>
    <x v="2"/>
    <s v="OFF-ST-10004459"/>
    <x v="1"/>
    <x v="2"/>
    <s v="Tennsco Single-Tier Lockers"/>
    <n v="750.68"/>
    <n v="2"/>
    <n v="0"/>
    <n v="37.533999999999999"/>
  </r>
  <r>
    <x v="317"/>
    <s v="2020"/>
    <n v="8159"/>
    <x v="1665"/>
    <s v="Standard Class"/>
    <s v="KB-16240"/>
    <x v="2"/>
    <s v="United States"/>
    <x v="325"/>
    <x v="3"/>
    <n v="79762"/>
    <x v="2"/>
    <s v="OFF-PA-10004285"/>
    <x v="1"/>
    <x v="9"/>
    <s v="Xerox 1959"/>
    <n v="16.032"/>
    <n v="3"/>
    <n v="0.2"/>
    <n v="5.6112000000000002"/>
  </r>
  <r>
    <x v="318"/>
    <s v="2020"/>
    <n v="2570"/>
    <x v="1666"/>
    <s v="Same Day"/>
    <s v="DR-12880"/>
    <x v="2"/>
    <s v="United States"/>
    <x v="66"/>
    <x v="0"/>
    <n v="43055"/>
    <x v="0"/>
    <s v="TEC-PH-10000576"/>
    <x v="2"/>
    <x v="14"/>
    <s v="AT&amp;T 1080 Corded phone"/>
    <n v="164.38800000000001"/>
    <n v="2"/>
    <n v="0.4"/>
    <n v="-35.617400000000004"/>
  </r>
  <r>
    <x v="318"/>
    <s v="2020"/>
    <n v="2571"/>
    <x v="1666"/>
    <s v="Same Day"/>
    <s v="DR-12880"/>
    <x v="2"/>
    <s v="United States"/>
    <x v="66"/>
    <x v="0"/>
    <n v="43055"/>
    <x v="0"/>
    <s v="OFF-AR-10004441"/>
    <x v="1"/>
    <x v="4"/>
    <s v="BIC Brite Liner Highlighters"/>
    <n v="13.247999999999999"/>
    <n v="4"/>
    <n v="0.2"/>
    <n v="3.6432000000000002"/>
  </r>
  <r>
    <x v="319"/>
    <s v="2020"/>
    <n v="271"/>
    <x v="1667"/>
    <s v="Second Class"/>
    <s v="KH-16690"/>
    <x v="2"/>
    <s v="United States"/>
    <x v="7"/>
    <x v="1"/>
    <n v="94110"/>
    <x v="1"/>
    <s v="OFF-ST-10003208"/>
    <x v="1"/>
    <x v="2"/>
    <s v="Adjustable Depth Letter/Legal Cart"/>
    <n v="725.84"/>
    <n v="4"/>
    <n v="0"/>
    <n v="210.49359999999999"/>
  </r>
  <r>
    <x v="319"/>
    <s v="2020"/>
    <n v="571"/>
    <x v="1668"/>
    <s v="Standard Class"/>
    <s v="JF-15415"/>
    <x v="0"/>
    <s v="United States"/>
    <x v="25"/>
    <x v="17"/>
    <n v="10024"/>
    <x v="0"/>
    <s v="OFF-LA-10001297"/>
    <x v="1"/>
    <x v="15"/>
    <s v="Avery 473"/>
    <n v="72.45"/>
    <n v="7"/>
    <n v="0"/>
    <n v="34.776000000000003"/>
  </r>
  <r>
    <x v="319"/>
    <s v="2020"/>
    <n v="572"/>
    <x v="1668"/>
    <s v="Standard Class"/>
    <s v="JF-15415"/>
    <x v="0"/>
    <s v="United States"/>
    <x v="25"/>
    <x v="17"/>
    <n v="10024"/>
    <x v="0"/>
    <s v="OFF-FA-10000585"/>
    <x v="1"/>
    <x v="11"/>
    <s v="OIC Bulk Pack Metal Binder Clips"/>
    <n v="13.96"/>
    <n v="4"/>
    <n v="0"/>
    <n v="6.4215999999999998"/>
  </r>
  <r>
    <x v="319"/>
    <s v="2020"/>
    <n v="573"/>
    <x v="1668"/>
    <s v="Standard Class"/>
    <s v="JF-15415"/>
    <x v="0"/>
    <s v="United States"/>
    <x v="25"/>
    <x v="17"/>
    <n v="10024"/>
    <x v="0"/>
    <s v="OFF-BI-10001922"/>
    <x v="1"/>
    <x v="1"/>
    <s v="Storex Dura Pro Binders"/>
    <n v="33.264000000000003"/>
    <n v="7"/>
    <n v="0.2"/>
    <n v="11.226599999999999"/>
  </r>
  <r>
    <x v="319"/>
    <s v="2020"/>
    <n v="574"/>
    <x v="1668"/>
    <s v="Standard Class"/>
    <s v="JF-15415"/>
    <x v="0"/>
    <s v="United States"/>
    <x v="25"/>
    <x v="17"/>
    <n v="10024"/>
    <x v="0"/>
    <s v="TEC-PH-10000347"/>
    <x v="2"/>
    <x v="14"/>
    <s v="Cush Cases Heavy Duty Rugged Cover Case for Samsung Galaxy S5 - Purple"/>
    <n v="14.85"/>
    <n v="3"/>
    <n v="0"/>
    <n v="4.0095000000000001"/>
  </r>
  <r>
    <x v="319"/>
    <s v="2020"/>
    <n v="954"/>
    <x v="1669"/>
    <s v="Standard Class"/>
    <s v="GH-14665"/>
    <x v="0"/>
    <s v="United States"/>
    <x v="297"/>
    <x v="3"/>
    <n v="78664"/>
    <x v="2"/>
    <s v="OFF-AR-10001958"/>
    <x v="1"/>
    <x v="4"/>
    <s v="Stanley Bostitch Contemporary Electric Pencil Sharpeners"/>
    <n v="27.167999999999999"/>
    <n v="2"/>
    <n v="0.2"/>
    <n v="2.7168000000000001"/>
  </r>
  <r>
    <x v="319"/>
    <s v="2020"/>
    <n v="955"/>
    <x v="1669"/>
    <s v="Standard Class"/>
    <s v="GH-14665"/>
    <x v="0"/>
    <s v="United States"/>
    <x v="297"/>
    <x v="3"/>
    <n v="78664"/>
    <x v="2"/>
    <s v="FUR-BO-10004709"/>
    <x v="0"/>
    <x v="13"/>
    <s v="Bush Westfield Collection Bookcases, Medium Cherry Finish"/>
    <n v="78.852800000000002"/>
    <n v="2"/>
    <n v="0.32"/>
    <n v="-11.596"/>
  </r>
  <r>
    <x v="319"/>
    <s v="2020"/>
    <n v="2432"/>
    <x v="1670"/>
    <s v="Standard Class"/>
    <s v="HM-14860"/>
    <x v="2"/>
    <s v="United States"/>
    <x v="12"/>
    <x v="8"/>
    <n v="98103"/>
    <x v="1"/>
    <s v="FUR-FU-10001935"/>
    <x v="0"/>
    <x v="0"/>
    <s v="3M Hangers With Command Adhesive"/>
    <n v="7.4"/>
    <n v="2"/>
    <n v="0"/>
    <n v="3.0339999999999998"/>
  </r>
  <r>
    <x v="319"/>
    <s v="2020"/>
    <n v="4288"/>
    <x v="1671"/>
    <s v="Standard Class"/>
    <s v="EH-14005"/>
    <x v="1"/>
    <s v="United States"/>
    <x v="120"/>
    <x v="13"/>
    <n v="37211"/>
    <x v="3"/>
    <s v="OFF-ST-10000736"/>
    <x v="1"/>
    <x v="2"/>
    <s v="Carina Double Wide Media Storage Towers in Natural &amp; Black"/>
    <n v="64.784000000000006"/>
    <n v="1"/>
    <n v="0.2"/>
    <n v="-12.956799999999999"/>
  </r>
  <r>
    <x v="319"/>
    <s v="2020"/>
    <n v="6090"/>
    <x v="1672"/>
    <s v="Second Class"/>
    <s v="PC-18745"/>
    <x v="2"/>
    <s v="United States"/>
    <x v="219"/>
    <x v="12"/>
    <n v="80538"/>
    <x v="1"/>
    <s v="OFF-BI-10002813"/>
    <x v="1"/>
    <x v="1"/>
    <s v="Avery Reinforcements for Hole-Punch Pages"/>
    <n v="1.1879999999999999"/>
    <n v="2"/>
    <n v="0.7"/>
    <n v="-0.99"/>
  </r>
  <r>
    <x v="319"/>
    <s v="2020"/>
    <n v="6150"/>
    <x v="1673"/>
    <s v="First Class"/>
    <s v="JG-15310"/>
    <x v="2"/>
    <s v="United States"/>
    <x v="11"/>
    <x v="1"/>
    <n v="90805"/>
    <x v="1"/>
    <s v="FUR-CH-10003968"/>
    <x v="0"/>
    <x v="3"/>
    <s v="Novimex Turbo Task Chair"/>
    <n v="340.70400000000001"/>
    <n v="6"/>
    <n v="0.2"/>
    <n v="-34.070399999999999"/>
  </r>
  <r>
    <x v="319"/>
    <s v="2020"/>
    <n v="6819"/>
    <x v="1674"/>
    <s v="Standard Class"/>
    <s v="LO-17170"/>
    <x v="2"/>
    <s v="United States"/>
    <x v="179"/>
    <x v="19"/>
    <n v="61604"/>
    <x v="2"/>
    <s v="OFF-BI-10003784"/>
    <x v="1"/>
    <x v="1"/>
    <s v="Computer Printout Index Tabs"/>
    <n v="1.68"/>
    <n v="5"/>
    <n v="0.8"/>
    <n v="-2.6880000000000002"/>
  </r>
  <r>
    <x v="319"/>
    <s v="2020"/>
    <n v="6820"/>
    <x v="1674"/>
    <s v="Standard Class"/>
    <s v="LO-17170"/>
    <x v="2"/>
    <s v="United States"/>
    <x v="179"/>
    <x v="19"/>
    <n v="61604"/>
    <x v="2"/>
    <s v="FUR-FU-10004586"/>
    <x v="0"/>
    <x v="0"/>
    <s v="G.E. Longer-Life Indoor Recessed Floodlight Bulbs"/>
    <n v="7.968"/>
    <n v="3"/>
    <n v="0.6"/>
    <n v="-2.3904000000000001"/>
  </r>
  <r>
    <x v="319"/>
    <s v="2020"/>
    <n v="6821"/>
    <x v="1674"/>
    <s v="Standard Class"/>
    <s v="LO-17170"/>
    <x v="2"/>
    <s v="United States"/>
    <x v="179"/>
    <x v="19"/>
    <n v="61604"/>
    <x v="2"/>
    <s v="FUR-CH-10004698"/>
    <x v="0"/>
    <x v="3"/>
    <s v="Padded Folding Chairs, Black, 4/Carton"/>
    <n v="113.372"/>
    <n v="2"/>
    <n v="0.3"/>
    <n v="-3.2391999999999999"/>
  </r>
  <r>
    <x v="319"/>
    <s v="2020"/>
    <n v="6822"/>
    <x v="1674"/>
    <s v="Standard Class"/>
    <s v="LO-17170"/>
    <x v="2"/>
    <s v="United States"/>
    <x v="179"/>
    <x v="19"/>
    <n v="61604"/>
    <x v="2"/>
    <s v="FUR-FU-10001935"/>
    <x v="0"/>
    <x v="0"/>
    <s v="3M Hangers With Command Adhesive"/>
    <n v="2.96"/>
    <n v="2"/>
    <n v="0.6"/>
    <n v="-1.4059999999999999"/>
  </r>
  <r>
    <x v="319"/>
    <s v="2020"/>
    <n v="7485"/>
    <x v="1675"/>
    <s v="Standard Class"/>
    <s v="CS-12400"/>
    <x v="1"/>
    <s v="United States"/>
    <x v="149"/>
    <x v="40"/>
    <n v="58103"/>
    <x v="2"/>
    <s v="OFF-AR-10004707"/>
    <x v="1"/>
    <x v="4"/>
    <s v="Staples in misc. colors"/>
    <n v="2.48"/>
    <n v="1"/>
    <n v="0"/>
    <n v="0.86799999999999999"/>
  </r>
  <r>
    <x v="319"/>
    <s v="2020"/>
    <n v="7486"/>
    <x v="1675"/>
    <s v="Standard Class"/>
    <s v="CS-12400"/>
    <x v="1"/>
    <s v="United States"/>
    <x v="149"/>
    <x v="40"/>
    <n v="58103"/>
    <x v="2"/>
    <s v="OFF-BI-10004040"/>
    <x v="1"/>
    <x v="1"/>
    <s v="Wilson Jones Impact Binders"/>
    <n v="25.9"/>
    <n v="5"/>
    <n v="0"/>
    <n v="12.691000000000001"/>
  </r>
  <r>
    <x v="319"/>
    <s v="2020"/>
    <n v="8098"/>
    <x v="1676"/>
    <s v="Standard Class"/>
    <s v="SV-20935"/>
    <x v="0"/>
    <s v="United States"/>
    <x v="79"/>
    <x v="35"/>
    <n v="87105"/>
    <x v="1"/>
    <s v="OFF-ST-10003058"/>
    <x v="1"/>
    <x v="2"/>
    <s v="Eldon Mobile Mega Data Cart  Mega Stackable  Add-On Trays"/>
    <n v="118.25"/>
    <n v="5"/>
    <n v="0"/>
    <n v="34.292499999999997"/>
  </r>
  <r>
    <x v="319"/>
    <s v="2020"/>
    <n v="8099"/>
    <x v="1676"/>
    <s v="Standard Class"/>
    <s v="SV-20935"/>
    <x v="0"/>
    <s v="United States"/>
    <x v="79"/>
    <x v="35"/>
    <n v="87105"/>
    <x v="1"/>
    <s v="OFF-PA-10004239"/>
    <x v="1"/>
    <x v="9"/>
    <s v="Xerox 1953"/>
    <n v="4.28"/>
    <n v="1"/>
    <n v="0"/>
    <n v="1.9259999999999999"/>
  </r>
  <r>
    <x v="320"/>
    <s v="2020"/>
    <n v="1878"/>
    <x v="1677"/>
    <s v="Standard Class"/>
    <s v="JG-15160"/>
    <x v="0"/>
    <s v="United States"/>
    <x v="1"/>
    <x v="1"/>
    <n v="90049"/>
    <x v="1"/>
    <s v="FUR-CH-10002880"/>
    <x v="0"/>
    <x v="3"/>
    <s v="Global High-Back Leather Tilter, Burgundy"/>
    <n v="393.56799999999998"/>
    <n v="4"/>
    <n v="0.2"/>
    <n v="-44.276400000000002"/>
  </r>
  <r>
    <x v="320"/>
    <s v="2020"/>
    <n v="1879"/>
    <x v="1677"/>
    <s v="Standard Class"/>
    <s v="JG-15160"/>
    <x v="0"/>
    <s v="United States"/>
    <x v="1"/>
    <x v="1"/>
    <n v="90049"/>
    <x v="1"/>
    <s v="TEC-PH-10002563"/>
    <x v="2"/>
    <x v="14"/>
    <s v="Adtran 1202752G1"/>
    <n v="302.37599999999998"/>
    <n v="3"/>
    <n v="0.2"/>
    <n v="22.6782"/>
  </r>
  <r>
    <x v="320"/>
    <s v="2020"/>
    <n v="2875"/>
    <x v="1678"/>
    <s v="First Class"/>
    <s v="MC-17845"/>
    <x v="0"/>
    <s v="United States"/>
    <x v="25"/>
    <x v="17"/>
    <n v="10035"/>
    <x v="0"/>
    <s v="OFF-FA-10002988"/>
    <x v="1"/>
    <x v="11"/>
    <s v="Ideal Clamps"/>
    <n v="6.03"/>
    <n v="3"/>
    <n v="0"/>
    <n v="2.9546999999999999"/>
  </r>
  <r>
    <x v="320"/>
    <s v="2020"/>
    <n v="4240"/>
    <x v="1679"/>
    <s v="Standard Class"/>
    <s v="KB-16600"/>
    <x v="2"/>
    <s v="United States"/>
    <x v="337"/>
    <x v="6"/>
    <n v="49505"/>
    <x v="2"/>
    <s v="OFF-PA-10000994"/>
    <x v="1"/>
    <x v="9"/>
    <s v="Xerox 1915"/>
    <n v="209.7"/>
    <n v="2"/>
    <n v="0"/>
    <n v="100.65600000000001"/>
  </r>
  <r>
    <x v="320"/>
    <s v="2020"/>
    <n v="5132"/>
    <x v="1680"/>
    <s v="Standard Class"/>
    <s v="BP-11185"/>
    <x v="2"/>
    <s v="United States"/>
    <x v="72"/>
    <x v="1"/>
    <n v="92804"/>
    <x v="1"/>
    <s v="FUR-FU-10002501"/>
    <x v="0"/>
    <x v="0"/>
    <s v="Nu-Dell Executive Frame"/>
    <n v="101.12"/>
    <n v="8"/>
    <n v="0"/>
    <n v="37.414400000000001"/>
  </r>
  <r>
    <x v="320"/>
    <s v="2020"/>
    <n v="5457"/>
    <x v="1681"/>
    <s v="Standard Class"/>
    <s v="BS-11755"/>
    <x v="0"/>
    <s v="United States"/>
    <x v="247"/>
    <x v="8"/>
    <n v="98026"/>
    <x v="1"/>
    <s v="OFF-FA-10000089"/>
    <x v="1"/>
    <x v="11"/>
    <s v="Acco Glide Clips"/>
    <n v="19.600000000000001"/>
    <n v="5"/>
    <n v="0"/>
    <n v="9.6039999999999992"/>
  </r>
  <r>
    <x v="320"/>
    <s v="2020"/>
    <n v="5458"/>
    <x v="1681"/>
    <s v="Standard Class"/>
    <s v="BS-11755"/>
    <x v="0"/>
    <s v="United States"/>
    <x v="247"/>
    <x v="8"/>
    <n v="98026"/>
    <x v="1"/>
    <s v="FUR-FU-10004093"/>
    <x v="0"/>
    <x v="0"/>
    <s v="Hand-Finished Solid Wood Document Frame"/>
    <n v="68.459999999999994"/>
    <n v="2"/>
    <n v="0"/>
    <n v="20.538"/>
  </r>
  <r>
    <x v="320"/>
    <s v="2020"/>
    <n v="7633"/>
    <x v="1682"/>
    <s v="Second Class"/>
    <s v="KH-16360"/>
    <x v="0"/>
    <s v="United States"/>
    <x v="60"/>
    <x v="32"/>
    <n v="40214"/>
    <x v="3"/>
    <s v="FUR-CH-10002602"/>
    <x v="0"/>
    <x v="3"/>
    <s v="DMI Arturo Collection Mission-style Design Wood Chair"/>
    <n v="1207.8399999999999"/>
    <n v="8"/>
    <n v="0"/>
    <n v="314.03840000000002"/>
  </r>
  <r>
    <x v="320"/>
    <s v="2020"/>
    <n v="7634"/>
    <x v="1682"/>
    <s v="Second Class"/>
    <s v="KH-16360"/>
    <x v="0"/>
    <s v="United States"/>
    <x v="60"/>
    <x v="32"/>
    <n v="40214"/>
    <x v="3"/>
    <s v="OFF-BI-10002414"/>
    <x v="1"/>
    <x v="1"/>
    <s v="GBC ProClick Spines for 32-Hole Punch"/>
    <n v="12.53"/>
    <n v="1"/>
    <n v="0"/>
    <n v="5.8891"/>
  </r>
  <r>
    <x v="320"/>
    <s v="2020"/>
    <n v="7635"/>
    <x v="1682"/>
    <s v="Second Class"/>
    <s v="KH-16360"/>
    <x v="0"/>
    <s v="United States"/>
    <x v="60"/>
    <x v="32"/>
    <n v="40214"/>
    <x v="3"/>
    <s v="OFF-AR-10003696"/>
    <x v="1"/>
    <x v="4"/>
    <s v="Panasonic KP-350BK Electric Pencil Sharpener with Auto Stop"/>
    <n v="34.58"/>
    <n v="1"/>
    <n v="0"/>
    <n v="10.0282"/>
  </r>
  <r>
    <x v="320"/>
    <s v="2020"/>
    <n v="7636"/>
    <x v="1682"/>
    <s v="Second Class"/>
    <s v="KH-16360"/>
    <x v="0"/>
    <s v="United States"/>
    <x v="60"/>
    <x v="32"/>
    <n v="40214"/>
    <x v="3"/>
    <s v="FUR-CH-10004495"/>
    <x v="0"/>
    <x v="3"/>
    <s v="Global Leather and Oak Executive Chair, Black"/>
    <n v="300.98"/>
    <n v="1"/>
    <n v="0"/>
    <n v="87.284199999999998"/>
  </r>
  <r>
    <x v="320"/>
    <s v="2020"/>
    <n v="7637"/>
    <x v="1682"/>
    <s v="Second Class"/>
    <s v="KH-16360"/>
    <x v="0"/>
    <s v="United States"/>
    <x v="60"/>
    <x v="32"/>
    <n v="40214"/>
    <x v="3"/>
    <s v="FUR-CH-10001270"/>
    <x v="0"/>
    <x v="3"/>
    <s v="Harbour Creations Steel Folding Chair"/>
    <n v="258.75"/>
    <n v="3"/>
    <n v="0"/>
    <n v="77.625"/>
  </r>
  <r>
    <x v="321"/>
    <s v="2020"/>
    <n v="646"/>
    <x v="1683"/>
    <s v="Standard Class"/>
    <s v="CC-12430"/>
    <x v="1"/>
    <s v="United States"/>
    <x v="35"/>
    <x v="14"/>
    <n v="47201"/>
    <x v="2"/>
    <s v="OFF-AP-10002457"/>
    <x v="1"/>
    <x v="5"/>
    <s v="Eureka The Boss Plus 12-Amp Hard Box Upright Vacuum, Red"/>
    <n v="209.3"/>
    <n v="2"/>
    <n v="0"/>
    <n v="56.511000000000003"/>
  </r>
  <r>
    <x v="321"/>
    <s v="2020"/>
    <n v="907"/>
    <x v="1684"/>
    <s v="Standard Class"/>
    <s v="PO-18865"/>
    <x v="0"/>
    <s v="United States"/>
    <x v="25"/>
    <x v="17"/>
    <n v="10009"/>
    <x v="0"/>
    <s v="FUR-BO-10003441"/>
    <x v="0"/>
    <x v="13"/>
    <s v="Bush Westfield Collection Bookcases, Fully Assembled"/>
    <n v="323.13600000000002"/>
    <n v="4"/>
    <n v="0.2"/>
    <n v="12.117599999999999"/>
  </r>
  <r>
    <x v="321"/>
    <s v="2020"/>
    <n v="908"/>
    <x v="1684"/>
    <s v="Standard Class"/>
    <s v="PO-18865"/>
    <x v="0"/>
    <s v="United States"/>
    <x v="25"/>
    <x v="17"/>
    <n v="10009"/>
    <x v="0"/>
    <s v="TEC-PH-10004774"/>
    <x v="2"/>
    <x v="14"/>
    <s v="Gear Head AU3700S Headset"/>
    <n v="90.93"/>
    <n v="7"/>
    <n v="0"/>
    <n v="2.7279"/>
  </r>
  <r>
    <x v="321"/>
    <s v="2020"/>
    <n v="909"/>
    <x v="1684"/>
    <s v="Standard Class"/>
    <s v="PO-18865"/>
    <x v="0"/>
    <s v="United States"/>
    <x v="25"/>
    <x v="17"/>
    <n v="10009"/>
    <x v="0"/>
    <s v="OFF-BI-10003684"/>
    <x v="1"/>
    <x v="1"/>
    <s v="Wilson Jones Legal Size Ring Binders"/>
    <n v="52.776000000000003"/>
    <n v="3"/>
    <n v="0.2"/>
    <n v="19.791"/>
  </r>
  <r>
    <x v="321"/>
    <s v="2020"/>
    <n v="1297"/>
    <x v="1685"/>
    <s v="Standard Class"/>
    <s v="EB-13975"/>
    <x v="2"/>
    <s v="United States"/>
    <x v="53"/>
    <x v="1"/>
    <n v="94533"/>
    <x v="1"/>
    <s v="OFF-BI-10002103"/>
    <x v="1"/>
    <x v="1"/>
    <s v="Cardinal Slant-D Ring Binder, Heavy Gauge Vinyl"/>
    <n v="13.904"/>
    <n v="2"/>
    <n v="0.2"/>
    <n v="4.5187999999999997"/>
  </r>
  <r>
    <x v="321"/>
    <s v="2020"/>
    <n v="1298"/>
    <x v="1685"/>
    <s v="Standard Class"/>
    <s v="EB-13975"/>
    <x v="2"/>
    <s v="United States"/>
    <x v="53"/>
    <x v="1"/>
    <n v="94533"/>
    <x v="1"/>
    <s v="OFF-BI-10004632"/>
    <x v="1"/>
    <x v="1"/>
    <s v="GBC Binding covers"/>
    <n v="20.72"/>
    <n v="2"/>
    <n v="0.2"/>
    <n v="6.4749999999999996"/>
  </r>
  <r>
    <x v="321"/>
    <s v="2020"/>
    <n v="5092"/>
    <x v="1686"/>
    <s v="Standard Class"/>
    <s v="JM-15580"/>
    <x v="0"/>
    <s v="United States"/>
    <x v="219"/>
    <x v="12"/>
    <n v="80538"/>
    <x v="1"/>
    <s v="OFF-FA-10003472"/>
    <x v="1"/>
    <x v="11"/>
    <s v="Bagged Rubber Bands"/>
    <n v="3.024"/>
    <n v="3"/>
    <n v="0.2"/>
    <n v="-0.60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7" firstHeaderRow="0" firstDataRow="1" firstDataCol="1"/>
  <pivotFields count="24">
    <pivotField numFmtId="14" showAll="0">
      <items count="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t="default"/>
      </items>
    </pivotField>
    <pivotField showAll="0"/>
    <pivotField showAll="0"/>
    <pivotField showAll="0"/>
    <pivotField showAll="0"/>
    <pivotField showAll="0"/>
    <pivotField showAll="0">
      <items count="4">
        <item x="0"/>
        <item h="1" x="2"/>
        <item h="1" x="1"/>
        <item t="default"/>
      </items>
    </pivotField>
    <pivotField showAll="0"/>
    <pivotField showAll="0"/>
    <pivotField showAll="0"/>
    <pivotField showAll="0"/>
    <pivotField showAll="0">
      <items count="5">
        <item x="2"/>
        <item h="1" x="0"/>
        <item h="1" x="3"/>
        <item h="1" x="1"/>
        <item t="default"/>
      </items>
    </pivotField>
    <pivotField showAll="0"/>
    <pivotField showAll="0"/>
    <pivotField showAll="0"/>
    <pivotField showAll="0"/>
    <pivotField dataField="1" showAll="0"/>
    <pivotField showAll="0"/>
    <pivotField showAll="0"/>
    <pivotField dataField="1"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 showAll="0">
      <items count="7">
        <item h="1" x="0"/>
        <item x="1"/>
        <item h="1" x="2"/>
        <item h="1" x="3"/>
        <item h="1" x="4"/>
        <item h="1" x="5"/>
        <item t="default"/>
      </items>
    </pivotField>
  </pivotFields>
  <rowFields count="1">
    <field x="22"/>
  </rowFields>
  <rowItems count="4">
    <i>
      <x v="1"/>
    </i>
    <i>
      <x v="2"/>
    </i>
    <i>
      <x v="3"/>
    </i>
    <i t="grand">
      <x/>
    </i>
  </rowItems>
  <colFields count="1">
    <field x="-2"/>
  </colFields>
  <colItems count="2">
    <i>
      <x/>
    </i>
    <i i="1">
      <x v="1"/>
    </i>
  </colItems>
  <dataFields count="2">
    <dataField name="Sum of Sales" fld="16" baseField="0" baseItem="0" numFmtId="164"/>
    <dataField name="Sum of Profit" fld="19" baseField="0" baseItem="0" numFmtId="16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3BBF5E-83E6-463D-BC1C-9635CD7198B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4">
    <pivotField numFmtId="14" showAll="0">
      <items count="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t="default"/>
      </items>
    </pivotField>
    <pivotField showAll="0"/>
    <pivotField showAll="0"/>
    <pivotField showAll="0"/>
    <pivotField showAll="0"/>
    <pivotField showAll="0"/>
    <pivotField showAll="0">
      <items count="4">
        <item x="0"/>
        <item h="1" x="2"/>
        <item h="1" x="1"/>
        <item t="default"/>
      </items>
    </pivotField>
    <pivotField showAll="0"/>
    <pivotField showAll="0"/>
    <pivotField showAll="0"/>
    <pivotField showAll="0"/>
    <pivotField showAll="0">
      <items count="5">
        <item x="2"/>
        <item h="1" x="0"/>
        <item h="1" x="3"/>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h="1" x="0"/>
        <item x="1"/>
        <item h="1" x="2"/>
        <item h="1" x="3"/>
        <item h="1" x="4"/>
        <item h="1" x="5"/>
        <item t="default"/>
      </items>
    </pivotField>
  </pivotFields>
  <rowFields count="1">
    <field x="13"/>
  </rowFields>
  <rowItems count="4">
    <i>
      <x/>
    </i>
    <i>
      <x v="1"/>
    </i>
    <i>
      <x v="2"/>
    </i>
    <i t="grand">
      <x/>
    </i>
  </rowItems>
  <colItems count="1">
    <i/>
  </colItems>
  <dataFields count="1">
    <dataField name="Sum of Profi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EE62F5-CBF7-4D95-82A8-FE7A3D38CDD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4">
    <pivotField numFmtId="14" showAll="0">
      <items count="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t="default"/>
      </items>
    </pivotField>
    <pivotField showAll="0"/>
    <pivotField showAll="0"/>
    <pivotField showAll="0"/>
    <pivotField showAll="0"/>
    <pivotField showAll="0"/>
    <pivotField showAll="0">
      <items count="4">
        <item x="0"/>
        <item h="1" x="2"/>
        <item h="1" x="1"/>
        <item t="default"/>
      </items>
    </pivotField>
    <pivotField showAll="0"/>
    <pivotField showAll="0"/>
    <pivotField showAll="0"/>
    <pivotField showAll="0"/>
    <pivotField showAll="0">
      <items count="5">
        <item x="2"/>
        <item h="1" x="0"/>
        <item h="1" x="3"/>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h="1" x="0"/>
        <item x="1"/>
        <item h="1" x="2"/>
        <item h="1" x="3"/>
        <item h="1" x="4"/>
        <item h="1" x="5"/>
        <item t="default"/>
      </items>
    </pivotField>
  </pivotFields>
  <rowFields count="1">
    <field x="13"/>
  </rowFields>
  <rowItems count="4">
    <i>
      <x/>
    </i>
    <i>
      <x v="1"/>
    </i>
    <i>
      <x v="2"/>
    </i>
    <i t="grand">
      <x/>
    </i>
  </rowItems>
  <colItems count="1">
    <i/>
  </colItems>
  <dataFields count="1">
    <dataField name="Sum of Sales" fld="16"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3" count="1" selected="0">
            <x v="0"/>
          </reference>
        </references>
      </pivotArea>
    </chartFormat>
    <chartFormat chart="1" format="3">
      <pivotArea type="data" outline="0" fieldPosition="0">
        <references count="2">
          <reference field="4294967294" count="1" selected="0">
            <x v="0"/>
          </reference>
          <reference field="13" count="1" selected="0">
            <x v="1"/>
          </reference>
        </references>
      </pivotArea>
    </chartFormat>
    <chartFormat chart="1" format="4">
      <pivotArea type="data" outline="0" fieldPosition="0">
        <references count="2">
          <reference field="4294967294" count="1" selected="0">
            <x v="0"/>
          </reference>
          <reference field="13"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13" count="1" selected="0">
            <x v="0"/>
          </reference>
        </references>
      </pivotArea>
    </chartFormat>
    <chartFormat chart="3" format="11">
      <pivotArea type="data" outline="0" fieldPosition="0">
        <references count="2">
          <reference field="4294967294" count="1" selected="0">
            <x v="0"/>
          </reference>
          <reference field="13" count="1" selected="0">
            <x v="1"/>
          </reference>
        </references>
      </pivotArea>
    </chartFormat>
    <chartFormat chart="3" format="12">
      <pivotArea type="data" outline="0" fieldPosition="0">
        <references count="2">
          <reference field="4294967294" count="1" selected="0">
            <x v="0"/>
          </reference>
          <reference field="13" count="1" selected="0">
            <x v="2"/>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3B438D-1149-410B-8546-9855558D097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24">
    <pivotField numFmtId="14" showAll="0">
      <items count="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t="default"/>
      </items>
    </pivotField>
    <pivotField showAll="0"/>
    <pivotField showAll="0"/>
    <pivotField showAll="0"/>
    <pivotField showAll="0"/>
    <pivotField showAll="0"/>
    <pivotField showAll="0">
      <items count="4">
        <item x="0"/>
        <item h="1" x="2"/>
        <item h="1" x="1"/>
        <item t="default"/>
      </items>
    </pivotField>
    <pivotField showAll="0"/>
    <pivotField showAll="0">
      <items count="351">
        <item h="1" x="301"/>
        <item h="1" x="341"/>
        <item h="1" x="142"/>
        <item h="1" x="79"/>
        <item h="1" x="319"/>
        <item h="1" x="95"/>
        <item h="1" x="72"/>
        <item h="1" x="167"/>
        <item h="1" x="48"/>
        <item h="1" x="252"/>
        <item h="1" x="314"/>
        <item h="1" x="97"/>
        <item h="1" x="152"/>
        <item h="1" x="17"/>
        <item h="1" x="21"/>
        <item h="1" x="236"/>
        <item h="1" x="51"/>
        <item h="1" x="90"/>
        <item h="1" x="222"/>
        <item h="1" x="188"/>
        <item h="1" x="332"/>
        <item h="1" x="164"/>
        <item h="1" x="218"/>
        <item h="1" x="255"/>
        <item h="1" x="195"/>
        <item h="1" x="311"/>
        <item h="1" x="127"/>
        <item h="1" x="226"/>
        <item h="1" x="266"/>
        <item h="1" x="292"/>
        <item h="1" x="305"/>
        <item h="1" x="24"/>
        <item h="1" x="276"/>
        <item x="75"/>
        <item h="1" x="322"/>
        <item h="1" x="184"/>
        <item h="1" x="62"/>
        <item h="1" x="220"/>
        <item h="1" x="121"/>
        <item h="1" x="183"/>
        <item h="1" x="28"/>
        <item h="1" x="329"/>
        <item h="1" x="101"/>
        <item h="1" x="342"/>
        <item h="1" x="73"/>
        <item h="1" x="27"/>
        <item h="1" x="271"/>
        <item h="1" x="43"/>
        <item h="1" x="201"/>
        <item h="1" x="117"/>
        <item h="1" x="115"/>
        <item h="1" x="50"/>
        <item h="1" x="258"/>
        <item h="1" x="296"/>
        <item h="1" x="317"/>
        <item h="1" x="81"/>
        <item h="1" x="35"/>
        <item h="1" x="186"/>
        <item h="1" x="114"/>
        <item h="1" x="240"/>
        <item h="1" x="132"/>
        <item h="1" x="187"/>
        <item h="1" x="37"/>
        <item h="1" x="194"/>
        <item h="1" x="67"/>
        <item h="1" x="15"/>
        <item h="1" x="348"/>
        <item h="1" x="129"/>
        <item h="1" x="92"/>
        <item h="1" x="69"/>
        <item h="1" x="54"/>
        <item h="1" x="284"/>
        <item h="1" x="80"/>
        <item h="1" x="40"/>
        <item h="1" x="100"/>
        <item h="1" x="9"/>
        <item h="1" x="244"/>
        <item h="1" x="125"/>
        <item h="1" x="282"/>
        <item h="1" x="290"/>
        <item h="1" x="349"/>
        <item h="1" x="343"/>
        <item h="1" x="327"/>
        <item h="1" x="247"/>
        <item h="1" x="5"/>
        <item h="1" x="212"/>
        <item h="1" x="310"/>
        <item h="1" x="344"/>
        <item h="1" x="308"/>
        <item h="1" x="138"/>
        <item h="1" x="53"/>
        <item h="1" x="149"/>
        <item h="1" x="200"/>
        <item h="1" x="112"/>
        <item h="1" x="98"/>
        <item h="1" x="237"/>
        <item h="1" x="216"/>
        <item h="1" x="122"/>
        <item h="1" x="2"/>
        <item h="1" x="274"/>
        <item h="1" x="162"/>
        <item h="1" x="86"/>
        <item h="1" x="170"/>
        <item h="1" x="324"/>
        <item h="1" x="242"/>
        <item h="1" x="250"/>
        <item h="1" x="61"/>
        <item h="1" x="326"/>
        <item h="1" x="175"/>
        <item h="1" x="257"/>
        <item h="1" x="291"/>
        <item h="1" x="337"/>
        <item h="1" x="29"/>
        <item h="1" x="118"/>
        <item h="1" x="256"/>
        <item h="1" x="157"/>
        <item h="1" x="63"/>
        <item h="1" x="294"/>
        <item h="1" x="307"/>
        <item h="1" x="141"/>
        <item h="1" x="313"/>
        <item h="1" x="159"/>
        <item h="1" x="153"/>
        <item h="1" x="333"/>
        <item h="1" x="264"/>
        <item h="1" x="268"/>
        <item h="1" x="96"/>
        <item h="1" x="347"/>
        <item h="1" x="110"/>
        <item h="1" x="248"/>
        <item h="1" x="180"/>
        <item h="1" x="312"/>
        <item h="1" x="263"/>
        <item h="1" x="316"/>
        <item h="1" x="33"/>
        <item h="1" x="34"/>
        <item h="1" x="192"/>
        <item h="1" x="3"/>
        <item h="1" x="243"/>
        <item h="1" x="163"/>
        <item h="1" x="232"/>
        <item h="1" x="22"/>
        <item h="1" x="4"/>
        <item h="1" x="18"/>
        <item h="1" x="169"/>
        <item h="1" x="304"/>
        <item h="1" x="23"/>
        <item h="1" x="213"/>
        <item h="1" x="36"/>
        <item h="1" x="124"/>
        <item h="1" x="84"/>
        <item h="1" x="239"/>
        <item h="1" x="196"/>
        <item h="1" x="55"/>
        <item h="1" x="49"/>
        <item h="1" x="223"/>
        <item h="1" x="224"/>
        <item h="1" x="283"/>
        <item h="1" x="229"/>
        <item h="1" x="82"/>
        <item h="1" x="83"/>
        <item h="1" x="260"/>
        <item h="1" x="289"/>
        <item h="1" x="151"/>
        <item h="1" x="158"/>
        <item h="1" x="116"/>
        <item h="1" x="285"/>
        <item h="1" x="273"/>
        <item h="1" x="253"/>
        <item h="1" x="280"/>
        <item h="1" x="269"/>
        <item h="1" x="11"/>
        <item h="1" x="303"/>
        <item h="1" x="0"/>
        <item h="1" x="1"/>
        <item h="1" x="60"/>
        <item h="1" x="219"/>
        <item h="1" x="76"/>
        <item h="1" x="108"/>
        <item h="1" x="334"/>
        <item h="1" x="128"/>
        <item h="1" x="136"/>
        <item h="1" x="78"/>
        <item h="1" x="182"/>
        <item h="1" x="39"/>
        <item h="1" x="143"/>
        <item h="1" x="259"/>
        <item h="1" x="155"/>
        <item h="1" x="267"/>
        <item h="1" x="99"/>
        <item h="1" x="272"/>
        <item h="1" x="119"/>
        <item h="1" x="198"/>
        <item h="1" x="41"/>
        <item h="1" x="65"/>
        <item h="1" x="199"/>
        <item h="1" x="70"/>
        <item h="1" x="52"/>
        <item h="1" x="265"/>
        <item h="1" x="215"/>
        <item h="1" x="168"/>
        <item h="1" x="246"/>
        <item h="1" x="166"/>
        <item h="1" x="270"/>
        <item h="1" x="221"/>
        <item h="1" x="113"/>
        <item h="1" x="146"/>
        <item h="1" x="288"/>
        <item h="1" x="68"/>
        <item h="1" x="59"/>
        <item h="1" x="249"/>
        <item h="1" x="241"/>
        <item h="1" x="120"/>
        <item h="1" x="227"/>
        <item h="1" x="106"/>
        <item h="1" x="189"/>
        <item h="1" x="25"/>
        <item h="1" x="66"/>
        <item h="1" x="134"/>
        <item h="1" x="339"/>
        <item h="1" x="338"/>
        <item h="1" x="173"/>
        <item h="1" x="104"/>
        <item h="1" x="230"/>
        <item h="1" x="154"/>
        <item h="1" x="325"/>
        <item h="1" x="94"/>
        <item h="1" x="185"/>
        <item h="1" x="160"/>
        <item h="1" x="320"/>
        <item h="1" x="126"/>
        <item h="1" x="277"/>
        <item h="1" x="172"/>
        <item h="1" x="10"/>
        <item h="1" x="206"/>
        <item h="1" x="306"/>
        <item h="1" x="340"/>
        <item h="1" x="238"/>
        <item h="1" x="336"/>
        <item h="1" x="345"/>
        <item h="1" x="190"/>
        <item h="1" x="107"/>
        <item h="1" x="299"/>
        <item h="1" x="331"/>
        <item h="1" x="171"/>
        <item h="1" x="44"/>
        <item h="1" x="179"/>
        <item h="1" x="56"/>
        <item h="1" x="211"/>
        <item h="1" x="13"/>
        <item h="1" x="137"/>
        <item h="1" x="203"/>
        <item h="1" x="261"/>
        <item h="1" x="103"/>
        <item h="1" x="148"/>
        <item h="1" x="156"/>
        <item h="1" x="193"/>
        <item h="1" x="88"/>
        <item h="1" x="346"/>
        <item h="1" x="233"/>
        <item h="1" x="145"/>
        <item h="1" x="109"/>
        <item h="1" x="254"/>
        <item h="1" x="20"/>
        <item h="1" x="74"/>
        <item h="1" x="6"/>
        <item h="1" x="89"/>
        <item h="1" x="235"/>
        <item h="1" x="321"/>
        <item h="1" x="19"/>
        <item h="1" x="298"/>
        <item h="1" x="45"/>
        <item h="1" x="177"/>
        <item h="1" x="147"/>
        <item h="1" x="77"/>
        <item h="1" x="209"/>
        <item h="1" x="225"/>
        <item h="1" x="58"/>
        <item h="1" x="297"/>
        <item h="1" x="275"/>
        <item h="1" x="315"/>
        <item h="1" x="245"/>
        <item h="1" x="262"/>
        <item h="1" x="287"/>
        <item h="1" x="181"/>
        <item h="1" x="176"/>
        <item h="1" x="217"/>
        <item h="1" x="228"/>
        <item h="1" x="318"/>
        <item h="1" x="91"/>
        <item h="1" x="42"/>
        <item h="1" x="7"/>
        <item h="1" x="32"/>
        <item h="1" x="204"/>
        <item h="1" x="144"/>
        <item h="1" x="130"/>
        <item h="1" x="140"/>
        <item h="1" x="64"/>
        <item h="1" x="302"/>
        <item h="1" x="278"/>
        <item h="1" x="12"/>
        <item h="1" x="210"/>
        <item h="1" x="174"/>
        <item h="1" x="31"/>
        <item h="1" x="71"/>
        <item h="1" x="165"/>
        <item h="1" x="293"/>
        <item h="1" x="16"/>
        <item h="1" x="328"/>
        <item h="1" x="207"/>
        <item h="1" x="323"/>
        <item h="1" x="295"/>
        <item h="1" x="231"/>
        <item h="1" x="102"/>
        <item h="1" x="234"/>
        <item h="1" x="131"/>
        <item h="1" x="330"/>
        <item h="1" x="178"/>
        <item h="1" x="161"/>
        <item h="1" x="111"/>
        <item h="1" x="47"/>
        <item h="1" x="150"/>
        <item h="1" x="57"/>
        <item h="1" x="30"/>
        <item h="1" x="87"/>
        <item h="1" x="8"/>
        <item h="1" x="85"/>
        <item h="1" x="300"/>
        <item h="1" x="309"/>
        <item h="1" x="286"/>
        <item h="1" x="139"/>
        <item h="1" x="93"/>
        <item h="1" x="46"/>
        <item h="1" x="202"/>
        <item h="1" x="14"/>
        <item h="1" x="26"/>
        <item h="1" x="205"/>
        <item h="1" x="197"/>
        <item h="1" x="133"/>
        <item h="1" x="135"/>
        <item h="1" x="191"/>
        <item h="1" x="335"/>
        <item h="1" x="38"/>
        <item h="1" x="123"/>
        <item h="1" x="281"/>
        <item h="1" x="208"/>
        <item h="1" x="251"/>
        <item h="1" x="214"/>
        <item h="1" x="105"/>
        <item h="1" x="279"/>
        <item t="default"/>
      </items>
    </pivotField>
    <pivotField axis="axisRow" showAll="0">
      <items count="48">
        <item x="5"/>
        <item x="21"/>
        <item x="34"/>
        <item x="1"/>
        <item x="12"/>
        <item x="18"/>
        <item x="31"/>
        <item x="10"/>
        <item x="7"/>
        <item x="22"/>
        <item x="41"/>
        <item x="19"/>
        <item x="14"/>
        <item x="24"/>
        <item x="23"/>
        <item x="32"/>
        <item x="28"/>
        <item x="26"/>
        <item x="15"/>
        <item x="6"/>
        <item x="27"/>
        <item x="33"/>
        <item x="11"/>
        <item x="20"/>
        <item x="43"/>
        <item x="38"/>
        <item x="42"/>
        <item x="29"/>
        <item x="35"/>
        <item x="17"/>
        <item x="4"/>
        <item x="40"/>
        <item x="0"/>
        <item x="30"/>
        <item x="39"/>
        <item x="9"/>
        <item x="37"/>
        <item x="36"/>
        <item x="45"/>
        <item x="13"/>
        <item x="3"/>
        <item x="46"/>
        <item x="16"/>
        <item x="25"/>
        <item x="8"/>
        <item x="44"/>
        <item x="2"/>
        <item t="default"/>
      </items>
    </pivotField>
    <pivotField showAll="0"/>
    <pivotField showAll="0">
      <items count="5">
        <item x="2"/>
        <item h="1" x="0"/>
        <item h="1" x="3"/>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h="1" x="0"/>
        <item x="1"/>
        <item h="1" x="2"/>
        <item h="1" x="3"/>
        <item h="1" x="4"/>
        <item h="1" x="5"/>
        <item t="default"/>
      </items>
    </pivotField>
  </pivotFields>
  <rowFields count="1">
    <field x="9"/>
  </rowFields>
  <rowItems count="10">
    <i>
      <x v="11"/>
    </i>
    <i>
      <x v="12"/>
    </i>
    <i>
      <x v="13"/>
    </i>
    <i>
      <x v="14"/>
    </i>
    <i>
      <x v="19"/>
    </i>
    <i>
      <x v="20"/>
    </i>
    <i>
      <x v="33"/>
    </i>
    <i>
      <x v="40"/>
    </i>
    <i>
      <x v="46"/>
    </i>
    <i t="grand">
      <x/>
    </i>
  </rowItems>
  <colItems count="1">
    <i/>
  </colItems>
  <dataFields count="1">
    <dataField name="Sum of Sal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B64AD5-3CF6-4228-A7FF-2431F65E383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4">
    <pivotField numFmtId="14" showAll="0">
      <items count="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t="default"/>
      </items>
    </pivotField>
    <pivotField showAll="0"/>
    <pivotField showAll="0"/>
    <pivotField showAll="0"/>
    <pivotField showAll="0"/>
    <pivotField showAll="0"/>
    <pivotField showAll="0">
      <items count="4">
        <item x="0"/>
        <item h="1" x="2"/>
        <item h="1" x="1"/>
        <item t="default"/>
      </items>
    </pivotField>
    <pivotField showAll="0"/>
    <pivotField showAll="0"/>
    <pivotField showAll="0"/>
    <pivotField showAll="0"/>
    <pivotField showAll="0">
      <items count="5">
        <item x="2"/>
        <item h="1" x="0"/>
        <item h="1" x="3"/>
        <item h="1" x="1"/>
        <item t="default"/>
      </items>
    </pivotField>
    <pivotField showAll="0"/>
    <pivotField showAll="0">
      <items count="4">
        <item x="0"/>
        <item x="1"/>
        <item x="2"/>
        <item t="default"/>
      </items>
    </pivotField>
    <pivotField axis="axisRow" showAll="0" measureFilter="1">
      <items count="18">
        <item x="8"/>
        <item x="5"/>
        <item x="4"/>
        <item x="1"/>
        <item x="13"/>
        <item x="3"/>
        <item x="16"/>
        <item x="12"/>
        <item x="11"/>
        <item x="0"/>
        <item x="15"/>
        <item x="6"/>
        <item x="9"/>
        <item x="14"/>
        <item x="2"/>
        <item x="10"/>
        <item x="7"/>
        <item t="default"/>
      </items>
    </pivotField>
    <pivotField showAll="0"/>
    <pivotField dataField="1" showAll="0"/>
    <pivotField showAll="0"/>
    <pivotField showAll="0"/>
    <pivotField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7">
        <item h="1" x="0"/>
        <item x="1"/>
        <item h="1" x="2"/>
        <item h="1" x="3"/>
        <item h="1" x="4"/>
        <item h="1" x="5"/>
        <item t="default"/>
      </items>
    </pivotField>
  </pivotFields>
  <rowFields count="1">
    <field x="14"/>
  </rowFields>
  <rowItems count="6">
    <i>
      <x v="3"/>
    </i>
    <i>
      <x v="5"/>
    </i>
    <i>
      <x v="13"/>
    </i>
    <i>
      <x v="14"/>
    </i>
    <i>
      <x v="16"/>
    </i>
    <i t="grand">
      <x/>
    </i>
  </rowItems>
  <colItems count="1">
    <i/>
  </colItems>
  <dataFields count="1">
    <dataField name="Sum of Sales" fld="1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7AE1FB-5706-48BE-AF4E-931291162C8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3:I7" firstHeaderRow="1" firstDataRow="1" firstDataCol="1"/>
  <pivotFields count="24">
    <pivotField numFmtId="14" showAll="0">
      <items count="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t="default"/>
      </items>
    </pivotField>
    <pivotField showAll="0"/>
    <pivotField showAll="0"/>
    <pivotField showAll="0"/>
    <pivotField showAll="0"/>
    <pivotField showAll="0"/>
    <pivotField showAll="0">
      <items count="4">
        <item x="0"/>
        <item h="1" x="2"/>
        <item h="1" x="1"/>
        <item t="default"/>
      </items>
    </pivotField>
    <pivotField showAll="0"/>
    <pivotField showAll="0"/>
    <pivotField showAll="0"/>
    <pivotField showAll="0"/>
    <pivotField showAll="0">
      <items count="5">
        <item x="2"/>
        <item h="1" x="0"/>
        <item h="1" x="3"/>
        <item h="1"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 showAll="0">
      <items count="7">
        <item h="1" x="0"/>
        <item x="1"/>
        <item h="1" x="2"/>
        <item h="1" x="3"/>
        <item h="1" x="4"/>
        <item h="1" x="5"/>
        <item t="default"/>
      </items>
    </pivotField>
  </pivotFields>
  <rowFields count="1">
    <field x="22"/>
  </rowFields>
  <rowItems count="4">
    <i>
      <x v="1"/>
    </i>
    <i>
      <x v="2"/>
    </i>
    <i>
      <x v="3"/>
    </i>
    <i t="grand">
      <x/>
    </i>
  </rowItems>
  <colItems count="1">
    <i/>
  </colItems>
  <dataFields count="1">
    <dataField name="Sum of Quantity" fld="17" baseField="0" baseItem="0" numFmtId="164"/>
  </dataFields>
  <formats count="4">
    <format dxfId="3">
      <pivotArea outline="0" collapsedLevelsAreSubtotals="1" fieldPosition="0"/>
    </format>
    <format dxfId="2">
      <pivotArea dataOnly="0" labelOnly="1" outline="0" axis="axisValues" fieldPosition="0"/>
    </format>
    <format dxfId="1">
      <pivotArea collapsedLevelsAreSubtotals="1" fieldPosition="0">
        <references count="1">
          <reference field="22" count="12">
            <x v="1"/>
            <x v="2"/>
            <x v="3"/>
            <x v="4"/>
            <x v="5"/>
            <x v="6"/>
            <x v="7"/>
            <x v="8"/>
            <x v="9"/>
            <x v="10"/>
            <x v="11"/>
            <x v="12"/>
          </reference>
        </references>
      </pivotArea>
    </format>
    <format dxfId="0">
      <pivotArea grandRow="1"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0D108F-D132-4668-A157-765910BD265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3:F7" firstHeaderRow="1" firstDataRow="1" firstDataCol="1"/>
  <pivotFields count="24">
    <pivotField numFmtId="14" showAll="0">
      <items count="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t="default"/>
      </items>
    </pivotField>
    <pivotField showAll="0"/>
    <pivotField showAll="0"/>
    <pivotField showAll="0"/>
    <pivotField showAll="0"/>
    <pivotField showAll="0"/>
    <pivotField showAll="0">
      <items count="4">
        <item x="0"/>
        <item h="1" x="2"/>
        <item h="1" x="1"/>
        <item t="default"/>
      </items>
    </pivotField>
    <pivotField showAll="0"/>
    <pivotField showAll="0"/>
    <pivotField showAll="0"/>
    <pivotField showAll="0"/>
    <pivotField showAll="0">
      <items count="5">
        <item x="2"/>
        <item h="1" x="0"/>
        <item h="1" x="3"/>
        <item h="1"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sd="0" x="1"/>
        <item sd="0" x="2"/>
        <item sd="0" x="3"/>
        <item sd="0" x="4"/>
        <item sd="0" x="5"/>
        <item sd="0" x="6"/>
        <item x="7"/>
        <item x="8"/>
        <item x="9"/>
        <item x="10"/>
        <item x="11"/>
        <item x="12"/>
        <item x="13"/>
        <item t="default"/>
      </items>
    </pivotField>
    <pivotField showAll="0">
      <items count="7">
        <item h="1" x="0"/>
        <item x="1"/>
        <item h="1" x="2"/>
        <item h="1" x="3"/>
        <item h="1" x="4"/>
        <item h="1" x="5"/>
        <item t="default"/>
      </items>
    </pivotField>
  </pivotFields>
  <rowFields count="1">
    <field x="22"/>
  </rowFields>
  <rowItems count="4">
    <i>
      <x v="1"/>
    </i>
    <i>
      <x v="2"/>
    </i>
    <i>
      <x v="3"/>
    </i>
    <i t="grand">
      <x/>
    </i>
  </rowItems>
  <colItems count="1">
    <i/>
  </colItems>
  <dataFields count="1">
    <dataField name="Sum of Profit" fld="19" baseField="0" baseItem="0" numFmtId="164"/>
  </dataFields>
  <formats count="4">
    <format dxfId="7">
      <pivotArea outline="0" collapsedLevelsAreSubtotals="1" fieldPosition="0"/>
    </format>
    <format dxfId="6">
      <pivotArea dataOnly="0" labelOnly="1" outline="0" axis="axisValues" fieldPosition="0"/>
    </format>
    <format dxfId="5">
      <pivotArea collapsedLevelsAreSubtotals="1" fieldPosition="0">
        <references count="1">
          <reference field="22" count="12">
            <x v="1"/>
            <x v="2"/>
            <x v="3"/>
            <x v="4"/>
            <x v="5"/>
            <x v="6"/>
            <x v="7"/>
            <x v="8"/>
            <x v="9"/>
            <x v="10"/>
            <x v="11"/>
            <x v="12"/>
          </reference>
        </references>
      </pivotArea>
    </format>
    <format dxfId="4">
      <pivotArea grandRow="1" outline="0" collapsedLevelsAreSubtotals="1" fieldPosition="0"/>
    </format>
  </formats>
  <chartFormats count="3">
    <chartFormat chart="2"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AC8FE1-1AFC-4046-A4A6-05A9E2549DD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4">
    <pivotField axis="axisRow" numFmtId="14" showAll="0">
      <items count="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t="default"/>
      </items>
    </pivotField>
    <pivotField showAll="0"/>
    <pivotField showAll="0"/>
    <pivotField showAll="0"/>
    <pivotField showAll="0"/>
    <pivotField showAll="0"/>
    <pivotField showAll="0">
      <items count="4">
        <item x="0"/>
        <item h="1" x="2"/>
        <item h="1" x="1"/>
        <item t="default"/>
      </items>
    </pivotField>
    <pivotField showAll="0"/>
    <pivotField showAll="0"/>
    <pivotField showAll="0"/>
    <pivotField showAll="0"/>
    <pivotField showAll="0">
      <items count="5">
        <item x="2"/>
        <item h="1" x="0"/>
        <item h="1" x="3"/>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sd="0" x="1"/>
        <item sd="0" x="2"/>
        <item sd="0" x="3"/>
        <item sd="0" x="4"/>
        <item sd="0" x="5"/>
        <item sd="0" x="6"/>
        <item sd="0" x="7"/>
        <item sd="0" x="8"/>
        <item sd="0" x="9"/>
        <item sd="0" x="10"/>
        <item sd="0" x="11"/>
        <item sd="0" x="12"/>
        <item x="13"/>
        <item t="default"/>
      </items>
    </pivotField>
    <pivotField showAll="0">
      <items count="7">
        <item h="1" x="0"/>
        <item x="1"/>
        <item h="1" x="2"/>
        <item h="1" x="3"/>
        <item h="1" x="4"/>
        <item h="1" x="5"/>
        <item t="default"/>
      </items>
    </pivotField>
  </pivotFields>
  <rowFields count="2">
    <field x="22"/>
    <field x="0"/>
  </rowFields>
  <rowItems count="4">
    <i>
      <x v="1"/>
    </i>
    <i>
      <x v="2"/>
    </i>
    <i>
      <x v="3"/>
    </i>
    <i t="grand">
      <x/>
    </i>
  </rowItems>
  <colItems count="1">
    <i/>
  </colItems>
  <dataFields count="1">
    <dataField name="Sum of Sales" fld="16"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630589-0F09-49AB-A42D-83E4715E075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
  <location ref="N3:O7" firstHeaderRow="1" firstDataRow="1" firstDataCol="1"/>
  <pivotFields count="24">
    <pivotField numFmtId="14" showAll="0">
      <items count="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t="default"/>
      </items>
    </pivotField>
    <pivotField showAll="0"/>
    <pivotField showAll="0"/>
    <pivotField showAll="0"/>
    <pivotField showAll="0"/>
    <pivotField showAll="0"/>
    <pivotField showAll="0">
      <items count="4">
        <item x="0"/>
        <item h="1" x="2"/>
        <item h="1" x="1"/>
        <item t="default"/>
      </items>
    </pivotField>
    <pivotField showAll="0"/>
    <pivotField showAll="0"/>
    <pivotField showAll="0"/>
    <pivotField showAll="0"/>
    <pivotField showAll="0">
      <items count="5">
        <item x="2"/>
        <item h="1" x="0"/>
        <item h="1" x="3"/>
        <item h="1" x="1"/>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 showAll="0">
      <items count="7">
        <item h="1" x="0"/>
        <item x="1"/>
        <item h="1" x="2"/>
        <item h="1" x="3"/>
        <item h="1" x="4"/>
        <item h="1" x="5"/>
        <item t="default"/>
      </items>
    </pivotField>
  </pivotFields>
  <rowFields count="1">
    <field x="22"/>
  </rowFields>
  <rowItems count="4">
    <i>
      <x v="1"/>
    </i>
    <i>
      <x v="2"/>
    </i>
    <i>
      <x v="3"/>
    </i>
    <i t="grand">
      <x/>
    </i>
  </rowItems>
  <colItems count="1">
    <i/>
  </colItems>
  <dataFields count="1">
    <dataField name="Sum of Profit Margin" fld="20" baseField="0" baseItem="0"/>
  </dataFields>
  <formats count="2">
    <format dxfId="9">
      <pivotArea dataOnly="0" labelOnly="1" outline="0" axis="axisValues" fieldPosition="0"/>
    </format>
    <format dxfId="8">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7A27951-166C-4BCC-A3B6-C066945A833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K3:L7" firstHeaderRow="1" firstDataRow="1" firstDataCol="1"/>
  <pivotFields count="24">
    <pivotField numFmtId="14" showAll="0">
      <items count="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t="default"/>
      </items>
    </pivotField>
    <pivotField showAll="0"/>
    <pivotField showAll="0"/>
    <pivotField dataField="1" showAll="0"/>
    <pivotField showAll="0"/>
    <pivotField showAll="0"/>
    <pivotField showAll="0">
      <items count="4">
        <item x="0"/>
        <item h="1" x="2"/>
        <item h="1" x="1"/>
        <item t="default"/>
      </items>
    </pivotField>
    <pivotField showAll="0"/>
    <pivotField showAll="0"/>
    <pivotField showAll="0"/>
    <pivotField showAll="0"/>
    <pivotField showAll="0">
      <items count="5">
        <item x="2"/>
        <item h="1" x="0"/>
        <item h="1" x="3"/>
        <item h="1" x="1"/>
        <item t="default"/>
      </items>
    </pivotField>
    <pivotField showAll="0"/>
    <pivotField showAll="0"/>
    <pivotField showAll="0"/>
    <pivotField showAll="0"/>
    <pivotField showAll="0"/>
    <pivotField showAll="0"/>
    <pivotField showAll="0"/>
    <pivotField showAll="0"/>
    <pivotField dragToRow="0" dragToCol="0" dragToPage="0" showAll="0" defaultSubtota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x="6"/>
        <item x="7"/>
        <item x="8"/>
        <item x="9"/>
        <item x="10"/>
        <item x="11"/>
        <item x="12"/>
        <item x="13"/>
        <item t="default"/>
      </items>
    </pivotField>
    <pivotField showAll="0">
      <items count="7">
        <item h="1" x="0"/>
        <item x="1"/>
        <item h="1" x="2"/>
        <item h="1" x="3"/>
        <item h="1" x="4"/>
        <item h="1" x="5"/>
        <item t="default"/>
      </items>
    </pivotField>
  </pivotFields>
  <rowFields count="1">
    <field x="22"/>
  </rowFields>
  <rowItems count="4">
    <i>
      <x v="1"/>
    </i>
    <i>
      <x v="2"/>
    </i>
    <i>
      <x v="3"/>
    </i>
    <i t="grand">
      <x/>
    </i>
  </rowItems>
  <colItems count="1">
    <i/>
  </colItems>
  <dataFields count="1">
    <dataField name="Count of Order ID" fld="3" subtotal="count" baseField="0" baseItem="0" numFmtId="164"/>
  </dataFields>
  <formats count="4">
    <format dxfId="13">
      <pivotArea outline="0" collapsedLevelsAreSubtotals="1" fieldPosition="0"/>
    </format>
    <format dxfId="12">
      <pivotArea dataOnly="0" labelOnly="1" outline="0" axis="axisValues" fieldPosition="0"/>
    </format>
    <format dxfId="11">
      <pivotArea collapsedLevelsAreSubtotals="1" fieldPosition="0">
        <references count="1">
          <reference field="22" count="12">
            <x v="1"/>
            <x v="2"/>
            <x v="3"/>
            <x v="4"/>
            <x v="5"/>
            <x v="6"/>
            <x v="7"/>
            <x v="8"/>
            <x v="9"/>
            <x v="10"/>
            <x v="11"/>
            <x v="12"/>
          </reference>
        </references>
      </pivotArea>
    </format>
    <format dxfId="10">
      <pivotArea grandRow="1"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8801285-C6B5-493D-BEE1-F85FF84B3322}"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4">
    <pivotField numFmtId="14" showAll="0">
      <items count="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t="default"/>
      </items>
    </pivotField>
    <pivotField showAll="0"/>
    <pivotField showAll="0"/>
    <pivotField axis="axisRow" dataField="1" showAll="0">
      <items count="1688">
        <item x="1251"/>
        <item x="463"/>
        <item x="1438"/>
        <item x="983"/>
        <item x="881"/>
        <item x="621"/>
        <item x="1568"/>
        <item x="1129"/>
        <item x="1041"/>
        <item x="878"/>
        <item x="1159"/>
        <item x="571"/>
        <item x="1629"/>
        <item x="490"/>
        <item x="749"/>
        <item x="233"/>
        <item x="756"/>
        <item x="1338"/>
        <item x="304"/>
        <item x="1231"/>
        <item x="587"/>
        <item x="592"/>
        <item x="402"/>
        <item x="869"/>
        <item x="1394"/>
        <item x="904"/>
        <item x="1355"/>
        <item x="505"/>
        <item x="820"/>
        <item x="1373"/>
        <item x="563"/>
        <item x="212"/>
        <item x="859"/>
        <item x="800"/>
        <item x="1440"/>
        <item x="812"/>
        <item x="1064"/>
        <item x="1673"/>
        <item x="558"/>
        <item x="702"/>
        <item x="1038"/>
        <item x="1165"/>
        <item x="208"/>
        <item x="1428"/>
        <item x="321"/>
        <item x="778"/>
        <item x="1073"/>
        <item x="1563"/>
        <item x="1474"/>
        <item x="1408"/>
        <item x="121"/>
        <item x="1603"/>
        <item x="652"/>
        <item x="1613"/>
        <item x="357"/>
        <item x="846"/>
        <item x="1457"/>
        <item x="1011"/>
        <item x="528"/>
        <item x="1485"/>
        <item x="1544"/>
        <item x="414"/>
        <item x="1439"/>
        <item x="518"/>
        <item x="1236"/>
        <item x="1550"/>
        <item x="1181"/>
        <item x="874"/>
        <item x="858"/>
        <item x="234"/>
        <item x="384"/>
        <item x="148"/>
        <item x="1246"/>
        <item x="599"/>
        <item x="998"/>
        <item x="979"/>
        <item x="1223"/>
        <item x="1152"/>
        <item x="1401"/>
        <item x="1119"/>
        <item x="1444"/>
        <item x="1393"/>
        <item x="1498"/>
        <item x="1598"/>
        <item x="679"/>
        <item x="1388"/>
        <item x="685"/>
        <item x="1013"/>
        <item x="929"/>
        <item x="1419"/>
        <item x="879"/>
        <item x="1475"/>
        <item x="1089"/>
        <item x="317"/>
        <item x="819"/>
        <item x="1513"/>
        <item x="147"/>
        <item x="1487"/>
        <item x="1203"/>
        <item x="63"/>
        <item x="405"/>
        <item x="1588"/>
        <item x="622"/>
        <item x="397"/>
        <item x="48"/>
        <item x="1278"/>
        <item x="112"/>
        <item x="674"/>
        <item x="465"/>
        <item x="91"/>
        <item x="1151"/>
        <item x="530"/>
        <item x="1364"/>
        <item x="124"/>
        <item x="93"/>
        <item x="1363"/>
        <item x="1628"/>
        <item x="626"/>
        <item x="569"/>
        <item x="1395"/>
        <item x="1234"/>
        <item x="214"/>
        <item x="540"/>
        <item x="1514"/>
        <item x="784"/>
        <item x="1459"/>
        <item x="185"/>
        <item x="109"/>
        <item x="1612"/>
        <item x="1094"/>
        <item x="1417"/>
        <item x="1660"/>
        <item x="965"/>
        <item x="107"/>
        <item x="568"/>
        <item x="163"/>
        <item x="1602"/>
        <item x="1065"/>
        <item x="759"/>
        <item x="371"/>
        <item x="1124"/>
        <item x="650"/>
        <item x="1173"/>
        <item x="508"/>
        <item x="968"/>
        <item x="248"/>
        <item x="1145"/>
        <item x="750"/>
        <item x="1259"/>
        <item x="620"/>
        <item x="1621"/>
        <item x="629"/>
        <item x="475"/>
        <item x="560"/>
        <item x="162"/>
        <item x="1328"/>
        <item x="1593"/>
        <item x="1442"/>
        <item x="588"/>
        <item x="511"/>
        <item x="1257"/>
        <item x="700"/>
        <item x="884"/>
        <item x="256"/>
        <item x="872"/>
        <item x="1460"/>
        <item x="824"/>
        <item x="1594"/>
        <item x="1619"/>
        <item x="0"/>
        <item x="77"/>
        <item x="373"/>
        <item x="1581"/>
        <item x="166"/>
        <item x="1249"/>
        <item x="1138"/>
        <item x="1560"/>
        <item x="389"/>
        <item x="1366"/>
        <item x="1402"/>
        <item x="451"/>
        <item x="1392"/>
        <item x="830"/>
        <item x="608"/>
        <item x="1574"/>
        <item x="16"/>
        <item x="1451"/>
        <item x="294"/>
        <item x="1339"/>
        <item x="1334"/>
        <item x="1605"/>
        <item x="1553"/>
        <item x="347"/>
        <item x="1537"/>
        <item x="523"/>
        <item x="195"/>
        <item x="315"/>
        <item x="632"/>
        <item x="1090"/>
        <item x="931"/>
        <item x="1661"/>
        <item x="698"/>
        <item x="1531"/>
        <item x="1015"/>
        <item x="940"/>
        <item x="102"/>
        <item x="1085"/>
        <item x="1506"/>
        <item x="254"/>
        <item x="604"/>
        <item x="1617"/>
        <item x="1481"/>
        <item x="1543"/>
        <item x="681"/>
        <item x="861"/>
        <item x="659"/>
        <item x="292"/>
        <item x="1542"/>
        <item x="358"/>
        <item x="356"/>
        <item x="1187"/>
        <item x="1182"/>
        <item x="837"/>
        <item x="1221"/>
        <item x="1396"/>
        <item x="133"/>
        <item x="1640"/>
        <item x="743"/>
        <item x="1288"/>
        <item x="145"/>
        <item x="912"/>
        <item x="1377"/>
        <item x="690"/>
        <item x="532"/>
        <item x="841"/>
        <item x="1189"/>
        <item x="543"/>
        <item x="435"/>
        <item x="114"/>
        <item x="844"/>
        <item x="1387"/>
        <item x="1132"/>
        <item x="198"/>
        <item x="611"/>
        <item x="1452"/>
        <item x="1103"/>
        <item x="8"/>
        <item x="636"/>
        <item x="1587"/>
        <item x="130"/>
        <item x="1031"/>
        <item x="209"/>
        <item x="515"/>
        <item x="261"/>
        <item x="1108"/>
        <item x="448"/>
        <item x="1663"/>
        <item x="964"/>
        <item x="1376"/>
        <item x="420"/>
        <item x="65"/>
        <item x="549"/>
        <item x="919"/>
        <item x="770"/>
        <item x="1321"/>
        <item x="418"/>
        <item x="266"/>
        <item x="789"/>
        <item x="959"/>
        <item x="842"/>
        <item x="217"/>
        <item x="23"/>
        <item x="1467"/>
        <item x="1058"/>
        <item x="1162"/>
        <item x="1266"/>
        <item x="227"/>
        <item x="4"/>
        <item x="428"/>
        <item x="1154"/>
        <item x="1265"/>
        <item x="1125"/>
        <item x="222"/>
        <item x="1319"/>
        <item x="487"/>
        <item x="1656"/>
        <item x="836"/>
        <item x="1244"/>
        <item x="169"/>
        <item x="286"/>
        <item x="934"/>
        <item x="236"/>
        <item x="834"/>
        <item x="799"/>
        <item x="1137"/>
        <item x="270"/>
        <item x="79"/>
        <item x="1179"/>
        <item x="13"/>
        <item x="742"/>
        <item x="395"/>
        <item x="580"/>
        <item x="1685"/>
        <item x="1294"/>
        <item x="409"/>
        <item x="1601"/>
        <item x="638"/>
        <item x="779"/>
        <item x="713"/>
        <item x="938"/>
        <item x="1625"/>
        <item x="55"/>
        <item x="1067"/>
        <item x="579"/>
        <item x="87"/>
        <item x="1242"/>
        <item x="159"/>
        <item x="1205"/>
        <item x="473"/>
        <item x="1115"/>
        <item x="1454"/>
        <item x="865"/>
        <item x="1477"/>
        <item x="1595"/>
        <item x="1030"/>
        <item x="1611"/>
        <item x="325"/>
        <item x="591"/>
        <item x="1001"/>
        <item x="739"/>
        <item x="922"/>
        <item x="1170"/>
        <item x="1201"/>
        <item x="1518"/>
        <item x="197"/>
        <item x="825"/>
        <item x="118"/>
        <item x="683"/>
        <item x="864"/>
        <item x="1532"/>
        <item x="863"/>
        <item x="423"/>
        <item x="1161"/>
        <item x="500"/>
        <item x="1639"/>
        <item x="1527"/>
        <item x="1005"/>
        <item x="132"/>
        <item x="399"/>
        <item x="793"/>
        <item x="1144"/>
        <item x="1503"/>
        <item x="731"/>
        <item x="1449"/>
        <item x="1059"/>
        <item x="525"/>
        <item x="419"/>
        <item x="53"/>
        <item x="1530"/>
        <item x="1641"/>
        <item x="769"/>
        <item x="1509"/>
        <item x="1500"/>
        <item x="1353"/>
        <item x="955"/>
        <item x="391"/>
        <item x="1247"/>
        <item x="688"/>
        <item x="243"/>
        <item x="1188"/>
        <item x="1043"/>
        <item x="545"/>
        <item x="95"/>
        <item x="1468"/>
        <item x="1086"/>
        <item x="667"/>
        <item x="6"/>
        <item x="677"/>
        <item x="1382"/>
        <item x="82"/>
        <item x="288"/>
        <item x="535"/>
        <item x="1677"/>
        <item x="767"/>
        <item x="1399"/>
        <item x="783"/>
        <item x="1626"/>
        <item x="536"/>
        <item x="1453"/>
        <item x="299"/>
        <item x="526"/>
        <item x="194"/>
        <item x="1275"/>
        <item x="1583"/>
        <item x="1627"/>
        <item x="305"/>
        <item x="47"/>
        <item x="1403"/>
        <item x="773"/>
        <item x="369"/>
        <item x="96"/>
        <item x="1214"/>
        <item x="447"/>
        <item x="331"/>
        <item x="1290"/>
        <item x="1624"/>
        <item x="1390"/>
        <item x="471"/>
        <item x="873"/>
        <item x="203"/>
        <item x="857"/>
        <item x="340"/>
        <item x="1597"/>
        <item x="910"/>
        <item x="772"/>
        <item x="653"/>
        <item x="641"/>
        <item x="470"/>
        <item x="1237"/>
        <item x="1649"/>
        <item x="1636"/>
        <item x="120"/>
        <item x="694"/>
        <item x="1042"/>
        <item x="1009"/>
        <item x="1657"/>
        <item x="1004"/>
        <item x="247"/>
        <item x="1369"/>
        <item x="791"/>
        <item x="612"/>
        <item x="1447"/>
        <item x="478"/>
        <item x="468"/>
        <item x="1220"/>
        <item x="422"/>
        <item x="1344"/>
        <item x="119"/>
        <item x="1664"/>
        <item x="67"/>
        <item x="128"/>
        <item x="1383"/>
        <item x="1017"/>
        <item x="1012"/>
        <item x="945"/>
        <item x="711"/>
        <item x="183"/>
        <item x="775"/>
        <item x="668"/>
        <item x="529"/>
        <item x="431"/>
        <item x="570"/>
        <item x="1032"/>
        <item x="265"/>
        <item x="401"/>
        <item x="997"/>
        <item x="914"/>
        <item x="207"/>
        <item x="1020"/>
        <item x="1317"/>
        <item x="1261"/>
        <item x="1476"/>
        <item x="1578"/>
        <item x="1304"/>
        <item x="104"/>
        <item x="1432"/>
        <item x="295"/>
        <item x="277"/>
        <item x="192"/>
        <item x="1576"/>
        <item x="1676"/>
        <item x="1343"/>
        <item x="763"/>
        <item x="78"/>
        <item x="839"/>
        <item x="851"/>
        <item x="1052"/>
        <item x="918"/>
        <item x="797"/>
        <item x="1499"/>
        <item x="131"/>
        <item x="359"/>
        <item x="697"/>
        <item x="1136"/>
        <item x="985"/>
        <item x="1448"/>
        <item x="1195"/>
        <item x="1324"/>
        <item x="589"/>
        <item x="86"/>
        <item x="449"/>
        <item x="1415"/>
        <item x="1008"/>
        <item x="1202"/>
        <item x="1063"/>
        <item x="85"/>
        <item x="127"/>
        <item x="527"/>
        <item x="949"/>
        <item x="1333"/>
        <item x="1646"/>
        <item x="876"/>
        <item x="186"/>
        <item x="721"/>
        <item x="346"/>
        <item x="1349"/>
        <item x="221"/>
        <item x="564"/>
        <item x="1427"/>
        <item x="610"/>
        <item x="920"/>
        <item x="111"/>
        <item x="141"/>
        <item x="269"/>
        <item x="1140"/>
        <item x="327"/>
        <item x="1253"/>
        <item x="686"/>
        <item x="332"/>
        <item x="1139"/>
        <item x="1174"/>
        <item x="469"/>
        <item x="693"/>
        <item x="603"/>
        <item x="712"/>
        <item x="116"/>
        <item x="28"/>
        <item x="1146"/>
        <item x="1218"/>
        <item x="815"/>
        <item x="1061"/>
        <item x="1122"/>
        <item x="716"/>
        <item x="1683"/>
        <item x="1374"/>
        <item x="73"/>
        <item x="483"/>
        <item x="894"/>
        <item x="915"/>
        <item x="1107"/>
        <item x="226"/>
        <item x="231"/>
        <item x="663"/>
        <item x="1048"/>
        <item x="343"/>
        <item x="287"/>
        <item x="495"/>
        <item x="1512"/>
        <item x="537"/>
        <item x="966"/>
        <item x="787"/>
        <item x="40"/>
        <item x="954"/>
        <item x="285"/>
        <item x="1164"/>
        <item x="251"/>
        <item x="1194"/>
        <item x="21"/>
        <item x="1469"/>
        <item x="115"/>
        <item x="42"/>
        <item x="643"/>
        <item x="74"/>
        <item x="1671"/>
        <item x="129"/>
        <item x="647"/>
        <item x="479"/>
        <item x="827"/>
        <item x="928"/>
        <item x="1208"/>
        <item x="434"/>
        <item x="1184"/>
        <item x="1635"/>
        <item x="833"/>
        <item x="71"/>
        <item x="1609"/>
        <item x="1352"/>
        <item x="1410"/>
        <item x="733"/>
        <item x="1044"/>
        <item x="757"/>
        <item x="911"/>
        <item x="1092"/>
        <item x="803"/>
        <item x="642"/>
        <item x="1495"/>
        <item x="1648"/>
        <item x="366"/>
        <item x="887"/>
        <item x="885"/>
        <item x="310"/>
        <item x="554"/>
        <item x="300"/>
        <item x="1423"/>
        <item x="796"/>
        <item x="245"/>
        <item x="173"/>
        <item x="410"/>
        <item x="1057"/>
        <item x="539"/>
        <item x="1033"/>
        <item x="174"/>
        <item x="1566"/>
        <item x="330"/>
        <item x="1670"/>
        <item x="1540"/>
        <item x="229"/>
        <item x="813"/>
        <item x="942"/>
        <item x="443"/>
        <item x="1168"/>
        <item x="1025"/>
        <item x="1166"/>
        <item x="941"/>
        <item x="1596"/>
        <item x="1511"/>
        <item x="1300"/>
        <item x="1112"/>
        <item x="1435"/>
        <item x="1681"/>
        <item x="960"/>
        <item x="1183"/>
        <item x="704"/>
        <item x="1228"/>
        <item x="701"/>
        <item x="276"/>
        <item x="151"/>
        <item x="970"/>
        <item x="794"/>
        <item x="250"/>
        <item x="1515"/>
        <item x="283"/>
        <item x="1378"/>
        <item x="76"/>
        <item x="1450"/>
        <item x="1416"/>
        <item x="1143"/>
        <item x="546"/>
        <item x="829"/>
        <item x="1200"/>
        <item x="60"/>
        <item x="601"/>
        <item x="1082"/>
        <item x="88"/>
        <item x="38"/>
        <item x="639"/>
        <item x="362"/>
        <item x="1441"/>
        <item x="364"/>
        <item x="329"/>
        <item x="1131"/>
        <item x="987"/>
        <item x="154"/>
        <item x="777"/>
        <item x="1264"/>
        <item x="944"/>
        <item x="1099"/>
        <item x="897"/>
        <item x="1003"/>
        <item x="805"/>
        <item x="828"/>
        <item x="100"/>
        <item x="499"/>
        <item x="729"/>
        <item x="559"/>
        <item x="575"/>
        <item x="1114"/>
        <item x="823"/>
        <item x="699"/>
        <item x="368"/>
        <item x="990"/>
        <item x="493"/>
        <item x="766"/>
        <item x="1443"/>
        <item x="719"/>
        <item x="631"/>
        <item x="581"/>
        <item x="237"/>
        <item x="969"/>
        <item x="1592"/>
        <item x="379"/>
        <item x="811"/>
        <item x="1322"/>
        <item x="408"/>
        <item x="576"/>
        <item x="689"/>
        <item x="392"/>
        <item x="386"/>
        <item x="521"/>
        <item x="1021"/>
        <item x="454"/>
        <item x="957"/>
        <item x="1659"/>
        <item x="1521"/>
        <item x="630"/>
        <item x="1666"/>
        <item x="951"/>
        <item x="972"/>
        <item x="244"/>
        <item x="519"/>
        <item x="1072"/>
        <item x="289"/>
        <item x="49"/>
        <item x="578"/>
        <item x="390"/>
        <item x="106"/>
        <item x="298"/>
        <item x="1186"/>
        <item x="1302"/>
        <item x="1299"/>
        <item x="718"/>
        <item x="272"/>
        <item x="279"/>
        <item x="1675"/>
        <item x="533"/>
        <item x="264"/>
        <item x="1431"/>
        <item x="1575"/>
        <item x="1230"/>
        <item x="1525"/>
        <item x="200"/>
        <item x="336"/>
        <item x="312"/>
        <item x="1463"/>
        <item x="1117"/>
        <item x="110"/>
        <item x="999"/>
        <item x="113"/>
        <item x="1584"/>
        <item x="1665"/>
        <item x="1337"/>
        <item x="572"/>
        <item x="651"/>
        <item x="958"/>
        <item x="293"/>
        <item x="202"/>
        <item x="1669"/>
        <item x="735"/>
        <item x="649"/>
        <item x="319"/>
        <item x="144"/>
        <item x="538"/>
        <item x="1494"/>
        <item x="456"/>
        <item x="514"/>
        <item x="1336"/>
        <item x="594"/>
        <item x="1520"/>
        <item x="1330"/>
        <item x="782"/>
        <item x="1461"/>
        <item x="1069"/>
        <item x="1088"/>
        <item x="1586"/>
        <item x="598"/>
        <item x="1620"/>
        <item x="1590"/>
        <item x="962"/>
        <item x="903"/>
        <item x="1421"/>
        <item x="870"/>
        <item x="835"/>
        <item x="1285"/>
        <item x="341"/>
        <item x="406"/>
        <item x="352"/>
        <item x="1049"/>
        <item x="596"/>
        <item x="90"/>
        <item x="1348"/>
        <item x="29"/>
        <item x="583"/>
        <item x="1615"/>
        <item x="1006"/>
        <item x="634"/>
        <item x="760"/>
        <item x="1326"/>
        <item x="1472"/>
        <item x="19"/>
        <item x="557"/>
        <item x="427"/>
        <item x="45"/>
        <item x="1539"/>
        <item x="59"/>
        <item x="747"/>
        <item x="1190"/>
        <item x="1546"/>
        <item x="220"/>
        <item x="618"/>
        <item x="905"/>
        <item x="933"/>
        <item x="976"/>
        <item x="1193"/>
        <item x="798"/>
        <item x="1502"/>
        <item x="980"/>
        <item x="952"/>
        <item x="1171"/>
        <item x="661"/>
        <item x="613"/>
        <item x="458"/>
        <item x="204"/>
        <item x="1045"/>
        <item x="374"/>
        <item x="393"/>
        <item x="860"/>
        <item x="635"/>
        <item x="153"/>
        <item x="975"/>
        <item x="187"/>
        <item x="255"/>
        <item x="1600"/>
        <item x="1637"/>
        <item x="930"/>
        <item x="480"/>
        <item x="726"/>
        <item x="311"/>
        <item x="551"/>
        <item x="486"/>
        <item x="175"/>
        <item x="507"/>
        <item x="710"/>
        <item x="1068"/>
        <item x="1284"/>
        <item x="1547"/>
        <item x="1210"/>
        <item x="1437"/>
        <item x="961"/>
        <item x="520"/>
        <item x="460"/>
        <item x="496"/>
        <item x="280"/>
        <item x="1175"/>
        <item x="1351"/>
        <item x="382"/>
        <item x="727"/>
        <item x="41"/>
        <item x="1071"/>
        <item x="1100"/>
        <item x="862"/>
        <item x="552"/>
        <item x="1016"/>
        <item x="1458"/>
        <item x="1163"/>
        <item x="134"/>
        <item x="967"/>
        <item x="1526"/>
        <item x="664"/>
        <item x="1022"/>
        <item x="472"/>
        <item x="1331"/>
        <item x="1197"/>
        <item x="1217"/>
        <item x="1127"/>
        <item x="1281"/>
        <item x="1571"/>
        <item x="176"/>
        <item x="1391"/>
        <item x="1630"/>
        <item x="1381"/>
        <item x="1075"/>
        <item x="745"/>
        <item x="182"/>
        <item x="1080"/>
        <item x="1497"/>
        <item x="1291"/>
        <item x="1470"/>
        <item x="1608"/>
        <item x="1684"/>
        <item x="482"/>
        <item x="1219"/>
        <item x="509"/>
        <item x="977"/>
        <item x="1361"/>
        <item x="1287"/>
        <item x="1207"/>
        <item x="597"/>
        <item x="213"/>
        <item x="1268"/>
        <item x="335"/>
        <item x="407"/>
        <item x="1486"/>
        <item x="1555"/>
        <item x="524"/>
        <item x="1398"/>
        <item x="818"/>
        <item x="956"/>
        <item x="1051"/>
        <item x="1176"/>
        <item x="896"/>
        <item x="1"/>
        <item x="923"/>
        <item x="223"/>
        <item x="378"/>
        <item x="345"/>
        <item x="467"/>
        <item x="35"/>
        <item x="1256"/>
        <item x="150"/>
        <item x="238"/>
        <item x="1014"/>
        <item x="790"/>
        <item x="1076"/>
        <item x="1618"/>
        <item x="253"/>
        <item x="1466"/>
        <item x="762"/>
        <item x="1026"/>
        <item x="281"/>
        <item x="840"/>
        <item x="680"/>
        <item x="640"/>
        <item x="44"/>
        <item x="1647"/>
        <item x="1528"/>
        <item x="1465"/>
        <item x="249"/>
        <item x="1623"/>
        <item x="61"/>
        <item x="675"/>
        <item x="746"/>
        <item x="488"/>
        <item x="832"/>
        <item x="1471"/>
        <item x="432"/>
        <item x="947"/>
        <item x="462"/>
        <item x="485"/>
        <item x="380"/>
        <item x="84"/>
        <item x="240"/>
        <item x="1155"/>
        <item x="122"/>
        <item x="705"/>
        <item x="849"/>
        <item x="1632"/>
        <item x="950"/>
        <item x="314"/>
        <item x="1087"/>
        <item x="547"/>
        <item x="316"/>
        <item x="730"/>
        <item x="1380"/>
        <item x="476"/>
        <item x="1411"/>
        <item x="1680"/>
        <item x="1386"/>
        <item x="1652"/>
        <item x="816"/>
        <item x="845"/>
        <item x="717"/>
        <item x="593"/>
        <item x="216"/>
        <item x="5"/>
        <item x="900"/>
        <item x="1147"/>
        <item x="155"/>
        <item x="1579"/>
        <item x="149"/>
        <item x="899"/>
        <item x="916"/>
        <item x="867"/>
        <item x="1050"/>
        <item x="1510"/>
        <item x="1062"/>
        <item x="935"/>
        <item x="136"/>
        <item x="1235"/>
        <item x="1490"/>
        <item x="361"/>
        <item x="241"/>
        <item x="1643"/>
        <item x="1541"/>
        <item x="971"/>
        <item x="1046"/>
        <item x="180"/>
        <item x="1158"/>
        <item x="1529"/>
        <item x="1224"/>
        <item x="1651"/>
        <item x="1091"/>
        <item x="1024"/>
        <item x="1554"/>
        <item x="522"/>
        <item x="143"/>
        <item x="1493"/>
        <item x="586"/>
        <item x="1559"/>
        <item x="877"/>
        <item x="1295"/>
        <item x="1406"/>
        <item x="66"/>
        <item x="403"/>
        <item x="22"/>
        <item x="1105"/>
        <item x="1400"/>
        <item x="385"/>
        <item x="437"/>
        <item x="322"/>
        <item x="921"/>
        <item x="1631"/>
        <item x="1567"/>
        <item x="494"/>
        <item x="1074"/>
        <item x="242"/>
        <item x="1262"/>
        <item x="891"/>
        <item x="1307"/>
        <item x="1110"/>
        <item x="633"/>
        <item x="1429"/>
        <item x="484"/>
        <item x="51"/>
        <item x="669"/>
        <item x="1260"/>
        <item x="108"/>
        <item x="83"/>
        <item x="354"/>
        <item x="271"/>
        <item x="1120"/>
        <item x="1633"/>
        <item x="9"/>
        <item x="1286"/>
        <item x="262"/>
        <item x="883"/>
        <item x="328"/>
        <item x="92"/>
        <item x="1123"/>
        <item x="590"/>
        <item x="765"/>
        <item x="561"/>
        <item x="1185"/>
        <item x="338"/>
        <item x="771"/>
        <item x="984"/>
        <item x="303"/>
        <item x="1095"/>
        <item x="3"/>
        <item x="1582"/>
        <item x="457"/>
        <item x="344"/>
        <item x="736"/>
        <item x="37"/>
        <item x="913"/>
        <item x="171"/>
        <item x="1327"/>
        <item x="909"/>
        <item x="1040"/>
        <item x="400"/>
        <item x="125"/>
        <item x="1055"/>
        <item x="753"/>
        <item x="1533"/>
        <item x="856"/>
        <item x="43"/>
        <item x="1198"/>
        <item x="1504"/>
        <item x="1556"/>
        <item x="1104"/>
        <item x="1093"/>
        <item x="1263"/>
        <item x="160"/>
        <item x="1196"/>
        <item x="893"/>
        <item x="1273"/>
        <item x="1070"/>
        <item x="1111"/>
        <item x="25"/>
        <item x="450"/>
        <item x="939"/>
        <item x="31"/>
        <item x="441"/>
        <item x="1508"/>
        <item x="1216"/>
        <item x="1413"/>
        <item x="425"/>
        <item x="981"/>
        <item x="165"/>
        <item x="1573"/>
        <item x="555"/>
        <item x="98"/>
        <item x="826"/>
        <item x="1308"/>
        <item x="81"/>
        <item x="1254"/>
        <item x="1585"/>
        <item x="1389"/>
        <item x="1292"/>
        <item x="189"/>
        <item x="1157"/>
        <item x="2"/>
        <item x="353"/>
        <item x="732"/>
        <item x="30"/>
        <item x="1243"/>
        <item x="14"/>
        <item x="94"/>
        <item x="1250"/>
        <item x="232"/>
        <item x="1642"/>
        <item x="1128"/>
        <item x="808"/>
        <item x="1483"/>
        <item x="1482"/>
        <item x="627"/>
        <item x="1426"/>
        <item x="1199"/>
        <item x="1599"/>
        <item x="1622"/>
        <item x="278"/>
        <item x="1177"/>
        <item x="1436"/>
        <item x="1269"/>
        <item x="424"/>
        <item x="146"/>
        <item x="786"/>
        <item x="126"/>
        <item x="709"/>
        <item x="152"/>
        <item x="541"/>
        <item x="211"/>
        <item x="902"/>
        <item x="567"/>
        <item x="1434"/>
        <item x="199"/>
        <item x="937"/>
        <item x="196"/>
        <item x="1169"/>
        <item x="1035"/>
        <item x="1501"/>
        <item x="1407"/>
        <item x="1607"/>
        <item x="1686"/>
        <item x="376"/>
        <item x="744"/>
        <item x="646"/>
        <item x="387"/>
        <item x="1056"/>
        <item x="1517"/>
        <item x="582"/>
        <item x="318"/>
        <item x="1245"/>
        <item x="33"/>
        <item x="68"/>
        <item x="804"/>
        <item x="477"/>
        <item x="1397"/>
        <item x="1346"/>
        <item x="1491"/>
        <item x="1289"/>
        <item x="1552"/>
        <item x="1081"/>
        <item x="544"/>
        <item x="260"/>
        <item x="252"/>
        <item x="963"/>
        <item x="164"/>
        <item x="1522"/>
        <item x="838"/>
        <item x="892"/>
        <item x="513"/>
        <item x="491"/>
        <item x="1354"/>
        <item x="751"/>
        <item x="1271"/>
        <item x="741"/>
        <item x="992"/>
        <item x="1130"/>
        <item x="489"/>
        <item x="1293"/>
        <item x="1679"/>
        <item x="1150"/>
        <item x="1610"/>
        <item x="1606"/>
        <item x="1148"/>
        <item x="1370"/>
        <item x="481"/>
        <item x="492"/>
        <item x="1557"/>
        <item x="1134"/>
        <item x="574"/>
        <item x="1239"/>
        <item x="101"/>
        <item x="1320"/>
        <item x="333"/>
        <item x="1133"/>
        <item x="158"/>
        <item x="10"/>
        <item x="1141"/>
        <item x="421"/>
        <item x="1445"/>
        <item x="1272"/>
        <item x="282"/>
        <item x="1276"/>
        <item x="383"/>
        <item x="802"/>
        <item x="821"/>
        <item x="917"/>
        <item x="1039"/>
        <item x="1507"/>
        <item x="334"/>
        <item x="179"/>
        <item x="1365"/>
        <item x="1019"/>
        <item x="1315"/>
        <item x="39"/>
        <item x="453"/>
        <item x="1298"/>
        <item x="1345"/>
        <item x="1191"/>
        <item x="372"/>
        <item x="982"/>
        <item x="1484"/>
        <item x="748"/>
        <item x="62"/>
        <item x="26"/>
        <item x="339"/>
        <item x="1192"/>
        <item x="1270"/>
        <item x="138"/>
        <item x="995"/>
        <item x="852"/>
        <item x="446"/>
        <item x="714"/>
        <item x="1225"/>
        <item x="172"/>
        <item x="734"/>
        <item x="70"/>
        <item x="464"/>
        <item x="585"/>
        <item x="1425"/>
        <item x="1653"/>
        <item x="854"/>
        <item x="1589"/>
        <item x="257"/>
        <item x="404"/>
        <item x="1279"/>
        <item x="411"/>
        <item x="34"/>
        <item x="850"/>
        <item x="291"/>
        <item x="46"/>
        <item x="810"/>
        <item x="1000"/>
        <item x="268"/>
        <item x="648"/>
        <item x="218"/>
        <item x="181"/>
        <item x="1282"/>
        <item x="1178"/>
        <item x="1418"/>
        <item x="168"/>
        <item x="1027"/>
        <item x="1565"/>
        <item x="1028"/>
        <item x="1097"/>
        <item x="720"/>
        <item x="550"/>
        <item x="1002"/>
        <item x="1658"/>
        <item x="1368"/>
        <item x="776"/>
        <item x="365"/>
        <item x="602"/>
        <item x="943"/>
        <item x="774"/>
        <item x="814"/>
        <item x="1101"/>
        <item x="1464"/>
        <item x="1116"/>
        <item x="1267"/>
        <item x="363"/>
        <item x="97"/>
        <item x="738"/>
        <item x="1018"/>
        <item x="1614"/>
        <item x="1654"/>
        <item x="584"/>
        <item x="728"/>
        <item x="1358"/>
        <item x="1650"/>
        <item x="880"/>
        <item x="1077"/>
        <item x="1674"/>
        <item x="1280"/>
        <item x="123"/>
        <item x="1667"/>
        <item x="1604"/>
        <item x="1422"/>
        <item x="445"/>
        <item x="1204"/>
        <item x="50"/>
        <item x="606"/>
        <item x="1303"/>
        <item x="64"/>
        <item x="1305"/>
        <item x="656"/>
        <item x="103"/>
        <item x="974"/>
        <item x="1126"/>
        <item x="1668"/>
        <item x="1480"/>
        <item x="645"/>
        <item x="953"/>
        <item x="1433"/>
        <item x="1569"/>
        <item x="989"/>
        <item x="1316"/>
        <item x="548"/>
        <item x="723"/>
        <item x="190"/>
        <item x="1135"/>
        <item x="1347"/>
        <item x="1488"/>
        <item x="566"/>
        <item x="1616"/>
        <item x="259"/>
        <item x="768"/>
        <item x="273"/>
        <item x="655"/>
        <item x="206"/>
        <item x="309"/>
        <item x="161"/>
        <item x="991"/>
        <item x="105"/>
        <item x="1409"/>
        <item x="188"/>
        <item x="417"/>
        <item x="436"/>
        <item x="1350"/>
        <item x="1311"/>
        <item x="302"/>
        <item x="973"/>
        <item x="926"/>
        <item x="1404"/>
        <item x="1473"/>
        <item x="324"/>
        <item x="444"/>
        <item x="1405"/>
        <item x="512"/>
        <item x="1156"/>
        <item x="205"/>
        <item x="1551"/>
        <item x="1213"/>
        <item x="993"/>
        <item x="1492"/>
        <item x="755"/>
        <item x="695"/>
        <item x="855"/>
        <item x="142"/>
        <item x="1079"/>
        <item x="375"/>
        <item x="72"/>
        <item x="24"/>
        <item x="1362"/>
        <item x="439"/>
        <item x="708"/>
        <item x="1252"/>
        <item x="1297"/>
        <item x="323"/>
        <item x="615"/>
        <item x="137"/>
        <item x="737"/>
        <item x="1209"/>
        <item x="139"/>
        <item x="337"/>
        <item x="1570"/>
        <item x="724"/>
        <item x="908"/>
        <item x="1414"/>
        <item x="1106"/>
        <item x="466"/>
        <item x="1121"/>
        <item x="1375"/>
        <item x="367"/>
        <item x="722"/>
        <item x="1215"/>
        <item x="644"/>
        <item x="313"/>
        <item x="617"/>
        <item x="758"/>
        <item x="193"/>
        <item x="847"/>
        <item x="1109"/>
        <item x="267"/>
        <item x="1645"/>
        <item x="906"/>
        <item x="75"/>
        <item x="1113"/>
        <item x="534"/>
        <item x="692"/>
        <item x="986"/>
        <item x="1577"/>
        <item x="1412"/>
        <item x="531"/>
        <item x="1029"/>
        <item x="1644"/>
        <item x="556"/>
        <item x="426"/>
        <item x="637"/>
        <item x="780"/>
        <item x="275"/>
        <item x="258"/>
        <item x="1226"/>
        <item x="170"/>
        <item x="687"/>
        <item x="625"/>
        <item x="80"/>
        <item x="792"/>
        <item x="553"/>
        <item x="1678"/>
        <item x="600"/>
        <item x="1323"/>
        <item x="996"/>
        <item x="1078"/>
        <item x="1545"/>
        <item x="754"/>
        <item x="882"/>
        <item x="54"/>
        <item x="388"/>
        <item x="27"/>
        <item x="184"/>
        <item x="662"/>
        <item x="1172"/>
        <item x="801"/>
        <item x="52"/>
        <item x="1227"/>
        <item x="20"/>
        <item x="1034"/>
        <item x="682"/>
        <item x="501"/>
        <item x="504"/>
        <item x="1662"/>
        <item x="398"/>
        <item x="1240"/>
        <item x="1505"/>
        <item x="349"/>
        <item x="1341"/>
        <item x="503"/>
        <item x="1379"/>
        <item x="1478"/>
        <item x="994"/>
        <item x="355"/>
        <item x="670"/>
        <item x="430"/>
        <item x="788"/>
        <item x="502"/>
        <item x="1248"/>
        <item x="932"/>
        <item x="1430"/>
        <item x="1562"/>
        <item x="1446"/>
        <item x="415"/>
        <item x="1180"/>
        <item x="1222"/>
        <item x="1385"/>
        <item x="614"/>
        <item x="781"/>
        <item x="764"/>
        <item x="1241"/>
        <item x="1167"/>
        <item x="1489"/>
        <item x="459"/>
        <item x="474"/>
        <item x="605"/>
        <item x="703"/>
        <item x="1580"/>
        <item x="7"/>
        <item x="785"/>
        <item x="1340"/>
        <item x="1153"/>
        <item x="707"/>
        <item x="1102"/>
        <item x="1211"/>
        <item x="1296"/>
        <item x="1357"/>
        <item x="948"/>
        <item x="1301"/>
        <item x="1591"/>
        <item x="455"/>
        <item x="1098"/>
        <item x="1160"/>
        <item x="868"/>
        <item x="210"/>
        <item x="761"/>
        <item x="1536"/>
        <item x="898"/>
        <item x="1332"/>
        <item x="89"/>
        <item x="461"/>
        <item x="1342"/>
        <item x="752"/>
        <item x="140"/>
        <item x="1258"/>
        <item x="178"/>
        <item x="1312"/>
        <item x="135"/>
        <item x="1455"/>
        <item x="230"/>
        <item x="1142"/>
        <item x="517"/>
        <item x="429"/>
        <item x="36"/>
        <item x="1053"/>
        <item x="215"/>
        <item x="848"/>
        <item x="1238"/>
        <item x="1524"/>
        <item x="676"/>
        <item x="246"/>
        <item x="1634"/>
        <item x="678"/>
        <item x="12"/>
        <item x="623"/>
        <item x="895"/>
        <item x="577"/>
        <item x="1313"/>
        <item x="890"/>
        <item x="1572"/>
        <item x="1010"/>
        <item x="1037"/>
        <item x="1310"/>
        <item x="1516"/>
        <item x="284"/>
        <item x="595"/>
        <item x="609"/>
        <item x="32"/>
        <item x="58"/>
        <item x="671"/>
        <item x="1420"/>
        <item x="360"/>
        <item x="1283"/>
        <item x="326"/>
        <item x="657"/>
        <item x="301"/>
        <item x="177"/>
        <item x="875"/>
        <item x="616"/>
        <item x="1054"/>
        <item x="888"/>
        <item x="706"/>
        <item x="510"/>
        <item x="497"/>
        <item x="1535"/>
        <item x="320"/>
        <item x="1007"/>
        <item x="542"/>
        <item x="1309"/>
        <item x="452"/>
        <item x="795"/>
        <item x="1359"/>
        <item x="1023"/>
        <item x="1549"/>
        <item x="157"/>
        <item x="377"/>
        <item x="1424"/>
        <item x="412"/>
        <item x="565"/>
        <item x="806"/>
        <item x="117"/>
        <item x="691"/>
        <item x="822"/>
        <item x="831"/>
        <item x="1561"/>
        <item x="562"/>
        <item x="1523"/>
        <item x="1329"/>
        <item x="1306"/>
        <item x="263"/>
        <item x="351"/>
        <item x="1084"/>
        <item x="1372"/>
        <item x="297"/>
        <item x="807"/>
        <item x="1060"/>
        <item x="394"/>
        <item x="1036"/>
        <item x="1371"/>
        <item x="201"/>
        <item x="1325"/>
        <item x="1558"/>
        <item x="1047"/>
        <item x="156"/>
        <item x="219"/>
        <item x="290"/>
        <item x="1274"/>
        <item x="370"/>
        <item x="924"/>
        <item x="665"/>
        <item x="274"/>
        <item x="725"/>
        <item x="191"/>
        <item x="350"/>
        <item x="1538"/>
        <item x="1212"/>
        <item x="308"/>
        <item x="907"/>
        <item x="1149"/>
        <item x="506"/>
        <item x="988"/>
        <item x="167"/>
        <item x="1479"/>
        <item x="871"/>
        <item x="1655"/>
        <item x="225"/>
        <item x="56"/>
        <item x="433"/>
        <item x="1083"/>
        <item x="607"/>
        <item x="17"/>
        <item x="1456"/>
        <item x="1118"/>
        <item x="978"/>
        <item x="1519"/>
        <item x="1496"/>
        <item x="886"/>
        <item x="440"/>
        <item x="348"/>
        <item x="442"/>
        <item x="573"/>
        <item x="516"/>
        <item x="307"/>
        <item x="1367"/>
        <item x="624"/>
        <item x="416"/>
        <item x="660"/>
        <item x="927"/>
        <item x="853"/>
        <item x="1318"/>
        <item x="1255"/>
        <item x="228"/>
        <item x="413"/>
        <item x="498"/>
        <item x="1277"/>
        <item x="1356"/>
        <item x="740"/>
        <item x="1233"/>
        <item x="296"/>
        <item x="658"/>
        <item x="936"/>
        <item x="1335"/>
        <item x="396"/>
        <item x="672"/>
        <item x="15"/>
        <item x="1682"/>
        <item x="1360"/>
        <item x="235"/>
        <item x="901"/>
        <item x="239"/>
        <item x="673"/>
        <item x="1564"/>
        <item x="925"/>
        <item x="1384"/>
        <item x="654"/>
        <item x="1672"/>
        <item x="381"/>
        <item x="809"/>
        <item x="1066"/>
        <item x="1638"/>
        <item x="99"/>
        <item x="946"/>
        <item x="843"/>
        <item x="1206"/>
        <item x="342"/>
        <item x="69"/>
        <item x="1314"/>
        <item x="666"/>
        <item x="1462"/>
        <item x="715"/>
        <item x="57"/>
        <item x="619"/>
        <item x="306"/>
        <item x="866"/>
        <item x="224"/>
        <item x="438"/>
        <item x="696"/>
        <item x="18"/>
        <item x="1534"/>
        <item x="1548"/>
        <item x="1232"/>
        <item x="1096"/>
        <item x="11"/>
        <item x="1229"/>
        <item x="684"/>
        <item x="889"/>
        <item x="817"/>
        <item x="628"/>
        <item t="default"/>
      </items>
    </pivotField>
    <pivotField showAll="0"/>
    <pivotField showAll="0"/>
    <pivotField showAll="0">
      <items count="4">
        <item x="0"/>
        <item h="1" x="2"/>
        <item h="1" x="1"/>
        <item t="default"/>
      </items>
    </pivotField>
    <pivotField showAll="0"/>
    <pivotField showAll="0"/>
    <pivotField showAll="0"/>
    <pivotField showAll="0"/>
    <pivotField showAll="0">
      <items count="5">
        <item x="2"/>
        <item h="1" x="0"/>
        <item h="1" x="3"/>
        <item h="1" x="1"/>
        <item t="default"/>
      </items>
    </pivotField>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axis="axisRow" showAll="0">
      <items count="7">
        <item x="0"/>
        <item sd="0" x="1"/>
        <item sd="0" x="2"/>
        <item sd="0" x="3"/>
        <item sd="0" x="4"/>
        <item x="5"/>
        <item t="default"/>
      </items>
    </pivotField>
  </pivotFields>
  <rowFields count="3">
    <field x="23"/>
    <field x="21"/>
    <field x="3"/>
  </rowFields>
  <rowItems count="4">
    <i>
      <x v="1"/>
    </i>
    <i>
      <x v="2"/>
    </i>
    <i>
      <x v="3"/>
    </i>
    <i>
      <x v="4"/>
    </i>
  </rowItems>
  <colFields count="1">
    <field x="-2"/>
  </colFields>
  <colItems count="5">
    <i>
      <x/>
    </i>
    <i i="1">
      <x v="1"/>
    </i>
    <i i="2">
      <x v="2"/>
    </i>
    <i i="3">
      <x v="3"/>
    </i>
    <i i="4">
      <x v="4"/>
    </i>
  </colItems>
  <dataFields count="5">
    <dataField name="Sum of Sales" fld="16" baseField="0" baseItem="0"/>
    <dataField name="Sum of Profit" fld="19" baseField="0" baseItem="0"/>
    <dataField name="Sum of Quantity" fld="17" baseField="0" baseItem="0"/>
    <dataField name="Count of Order ID" fld="3" subtotal="count" baseField="0" baseItem="0"/>
    <dataField name="Sum of Profit Margin" fld="20" baseField="0" baseItem="0"/>
  </dataFields>
  <pivotTableStyleInfo name="PivotStyleLight16" showRowHeaders="1" showColHeaders="1" showRowStripes="0" showColStripes="0" showLastColumn="1"/>
  <filters count="1">
    <filter fld="0" type="thisQuarter" evalOrder="-1" id="2">
      <autoFilter ref="A1">
        <filterColumn colId="0">
          <dynamicFilter type="thisQuarter" val="45108" maxVal="4520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6CCA500-43B1-43D8-827F-3CEC5BE86D61}" sourceName="Segment">
  <pivotTables>
    <pivotTable tabId="3" name="PivotTable1"/>
    <pivotTable tabId="2" name="PivotTable7"/>
    <pivotTable tabId="8" name="PivotTable10"/>
    <pivotTable tabId="8" name="PivotTable5"/>
    <pivotTable tabId="8" name="PivotTable6"/>
    <pivotTable tabId="8" name="PivotTable7"/>
    <pivotTable tabId="8" name="PivotTable8"/>
    <pivotTable tabId="9" name="PivotTable11"/>
    <pivotTable tabId="5" name="PivotTable3"/>
    <pivotTable tabId="4" name="PivotTable2"/>
    <pivotTable tabId="6" name="PivotTable4"/>
  </pivotTables>
  <data>
    <tabular pivotCacheId="1813314460">
      <items count="3">
        <i x="0" s="1"/>
        <i x="2"/>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AD66492-A4C0-4C13-B6B9-0B11F7E4BB5A}" sourceName="Region">
  <pivotTables>
    <pivotTable tabId="3" name="PivotTable1"/>
    <pivotTable tabId="2" name="PivotTable7"/>
    <pivotTable tabId="8" name="PivotTable10"/>
    <pivotTable tabId="8" name="PivotTable5"/>
    <pivotTable tabId="8" name="PivotTable6"/>
    <pivotTable tabId="8" name="PivotTable7"/>
    <pivotTable tabId="8" name="PivotTable8"/>
    <pivotTable tabId="5" name="PivotTable3"/>
    <pivotTable tabId="4" name="PivotTable2"/>
    <pivotTable tabId="6" name="PivotTable4"/>
    <pivotTable tabId="9" name="PivotTable11"/>
  </pivotTables>
  <data>
    <tabular pivotCacheId="1813314460">
      <items count="4">
        <i x="2" s="1"/>
        <i x="0"/>
        <i x="3"/>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CFB231A2-8699-47BB-A5AA-D103F8FBD99C}" sourceName="Quarters (Order Date)">
  <pivotTables>
    <pivotTable tabId="3" name="PivotTable1"/>
    <pivotTable tabId="2" name="PivotTable7"/>
    <pivotTable tabId="8" name="PivotTable10"/>
    <pivotTable tabId="8" name="PivotTable5"/>
    <pivotTable tabId="8" name="PivotTable8"/>
    <pivotTable tabId="5" name="PivotTable3"/>
    <pivotTable tabId="4" name="PivotTable2"/>
    <pivotTable tabId="6" name="PivotTable4"/>
    <pivotTable tabId="8" name="PivotTable6"/>
    <pivotTable tabId="8" name="PivotTable7"/>
  </pivotTables>
  <data>
    <tabular pivotCacheId="1813314460">
      <items count="6">
        <i x="1" s="1"/>
        <i x="2"/>
        <i x="3"/>
        <i x="4"/>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2035FF68-03CD-4697-87E0-21592CC1BFC7}" cache="Slicer_Segment" caption="Segment" rowHeight="234950"/>
  <slicer name="Region" xr10:uid="{3AB16C27-144F-4695-BD49-F43812BB34CC}" cache="Slicer_Region" caption="Region" rowHeight="234950"/>
  <slicer name="Quarters (Order Date)" xr10:uid="{FA7F2F04-CD5B-4713-8E7D-82C63F6811E7}" cache="Slicer_Quarters__Order_Date" caption="Quarters (Order 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8879374F-BA95-4354-9C4E-BCA62BD3BFE5}" cache="Slicer_Segment" caption="Segment" style="SlicerStyleOther2" rowHeight="234950"/>
  <slicer name="Region 1" xr10:uid="{E37E093D-1E0A-415E-BDC8-58C188035D2A}" cache="Slicer_Region" caption="Region" style="SlicerStyleOther2 2" rowHeight="234950"/>
  <slicer name="Quarters (Order Date) 1" xr10:uid="{68EC53CB-B68D-4A51-A808-690D5DA55631}" cache="Slicer_Quarters__Order_Date" caption="Quarters (Order Date)" style="SlicerStyleOther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4.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87E9C-5931-419F-95B9-EAC472FDA2E7}">
  <dimension ref="A3:G9"/>
  <sheetViews>
    <sheetView topLeftCell="B1" workbookViewId="0">
      <selection activeCell="G3" sqref="G3"/>
    </sheetView>
  </sheetViews>
  <sheetFormatPr defaultRowHeight="14.4" x14ac:dyDescent="0.3"/>
  <sheetData>
    <row r="3" spans="1:7" x14ac:dyDescent="0.3">
      <c r="F3" s="14">
        <v>1</v>
      </c>
      <c r="G3" t="s">
        <v>5886</v>
      </c>
    </row>
    <row r="4" spans="1:7" x14ac:dyDescent="0.3">
      <c r="F4" s="14">
        <v>2</v>
      </c>
      <c r="G4" t="s">
        <v>5884</v>
      </c>
    </row>
    <row r="5" spans="1:7" x14ac:dyDescent="0.3">
      <c r="F5" s="14">
        <v>3</v>
      </c>
      <c r="G5" t="s">
        <v>5885</v>
      </c>
    </row>
    <row r="6" spans="1:7" x14ac:dyDescent="0.3">
      <c r="F6" s="14">
        <v>4</v>
      </c>
      <c r="G6" t="s">
        <v>5881</v>
      </c>
    </row>
    <row r="7" spans="1:7" x14ac:dyDescent="0.3">
      <c r="F7" s="14">
        <v>5</v>
      </c>
      <c r="G7" t="s">
        <v>5880</v>
      </c>
    </row>
    <row r="8" spans="1:7" x14ac:dyDescent="0.3">
      <c r="F8" s="14">
        <v>6</v>
      </c>
      <c r="G8" t="s">
        <v>5879</v>
      </c>
    </row>
    <row r="9" spans="1:7" x14ac:dyDescent="0.3">
      <c r="A9" t="s">
        <v>5882</v>
      </c>
      <c r="F9" s="14">
        <v>7</v>
      </c>
      <c r="G9" t="s">
        <v>5883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7"/>
  <sheetViews>
    <sheetView workbookViewId="0">
      <selection activeCell="A26" sqref="A26"/>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2" t="s">
        <v>5863</v>
      </c>
      <c r="B3" t="s">
        <v>5868</v>
      </c>
      <c r="C3" t="s">
        <v>5869</v>
      </c>
    </row>
    <row r="4" spans="1:3" x14ac:dyDescent="0.3">
      <c r="A4" s="3" t="s">
        <v>5865</v>
      </c>
      <c r="B4" s="4">
        <v>11074.039000000001</v>
      </c>
      <c r="C4" s="4">
        <v>2512.7052999999996</v>
      </c>
    </row>
    <row r="5" spans="1:3" x14ac:dyDescent="0.3">
      <c r="A5" s="3" t="s">
        <v>5866</v>
      </c>
      <c r="B5" s="4">
        <v>1494.1899999999998</v>
      </c>
      <c r="C5" s="4">
        <v>-840.30929999999989</v>
      </c>
    </row>
    <row r="6" spans="1:3" x14ac:dyDescent="0.3">
      <c r="A6" s="3" t="s">
        <v>5867</v>
      </c>
      <c r="B6" s="4">
        <v>8892.8659999999963</v>
      </c>
      <c r="C6" s="4">
        <v>1069.2630999999999</v>
      </c>
    </row>
    <row r="7" spans="1:3" x14ac:dyDescent="0.3">
      <c r="A7" s="3" t="s">
        <v>5864</v>
      </c>
      <c r="B7" s="4">
        <v>21461.094999999998</v>
      </c>
      <c r="C7" s="4">
        <v>2741.6590999999999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2FCC2-4BDE-45C1-8BF7-C31A4BEAC0B9}">
  <dimension ref="A3:F7"/>
  <sheetViews>
    <sheetView workbookViewId="0">
      <selection activeCell="A3" sqref="A3"/>
    </sheetView>
  </sheetViews>
  <sheetFormatPr defaultRowHeight="14.4" x14ac:dyDescent="0.3"/>
  <cols>
    <col min="1" max="1" width="13.109375" bestFit="1" customWidth="1"/>
    <col min="2" max="2" width="12.109375" bestFit="1" customWidth="1"/>
    <col min="5" max="5" width="13.109375" bestFit="1" customWidth="1"/>
  </cols>
  <sheetData>
    <row r="3" spans="1:6" x14ac:dyDescent="0.3">
      <c r="A3" s="2" t="s">
        <v>5863</v>
      </c>
      <c r="B3" t="s">
        <v>5869</v>
      </c>
      <c r="E3" t="s">
        <v>12</v>
      </c>
      <c r="F3" t="s">
        <v>18</v>
      </c>
    </row>
    <row r="4" spans="1:6" x14ac:dyDescent="0.3">
      <c r="A4" s="3" t="s">
        <v>28</v>
      </c>
      <c r="B4">
        <v>-116.03859999999999</v>
      </c>
      <c r="E4" t="str">
        <f>A4</f>
        <v>Furniture</v>
      </c>
      <c r="F4" s="4">
        <f>GETPIVOTDATA("Profit",$A$3,"Category","Furniture")</f>
        <v>-116.03859999999999</v>
      </c>
    </row>
    <row r="5" spans="1:6" x14ac:dyDescent="0.3">
      <c r="A5" s="3" t="s">
        <v>46</v>
      </c>
      <c r="B5">
        <v>2418.0188999999991</v>
      </c>
      <c r="E5" t="str">
        <f t="shared" ref="E5:E7" si="0">A5</f>
        <v>Office Supplies</v>
      </c>
      <c r="F5" s="4">
        <f>GETPIVOTDATA("Profit",$A$3,"Category","Office Supplies")</f>
        <v>2418.0188999999991</v>
      </c>
    </row>
    <row r="6" spans="1:6" x14ac:dyDescent="0.3">
      <c r="A6" s="3" t="s">
        <v>78</v>
      </c>
      <c r="B6">
        <v>439.67879999999997</v>
      </c>
      <c r="E6" t="str">
        <f t="shared" si="0"/>
        <v>Technology</v>
      </c>
      <c r="F6" s="4">
        <f>GETPIVOTDATA("Profit",$A$3,"Category","Technology")</f>
        <v>439.67879999999997</v>
      </c>
    </row>
    <row r="7" spans="1:6" x14ac:dyDescent="0.3">
      <c r="A7" s="3" t="s">
        <v>5864</v>
      </c>
      <c r="B7">
        <v>2741.6590999999994</v>
      </c>
      <c r="E7" t="str">
        <f t="shared" si="0"/>
        <v>Grand Total</v>
      </c>
      <c r="F7" s="4">
        <f>GETPIVOTDATA("Profit",$A$3)</f>
        <v>2741.6590999999994</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90384-2304-443C-98BD-157967EBA399}">
  <dimension ref="A3:B7"/>
  <sheetViews>
    <sheetView workbookViewId="0">
      <selection activeCell="G35" sqref="G35"/>
    </sheetView>
  </sheetViews>
  <sheetFormatPr defaultRowHeight="14.4" x14ac:dyDescent="0.3"/>
  <cols>
    <col min="1" max="1" width="13.109375" bestFit="1" customWidth="1"/>
    <col min="2" max="2" width="11.6640625" bestFit="1" customWidth="1"/>
  </cols>
  <sheetData>
    <row r="3" spans="1:2" x14ac:dyDescent="0.3">
      <c r="A3" s="2" t="s">
        <v>5863</v>
      </c>
      <c r="B3" t="s">
        <v>5868</v>
      </c>
    </row>
    <row r="4" spans="1:2" x14ac:dyDescent="0.3">
      <c r="A4" s="3" t="s">
        <v>28</v>
      </c>
      <c r="B4" s="5">
        <v>0.33575271904811943</v>
      </c>
    </row>
    <row r="5" spans="1:2" x14ac:dyDescent="0.3">
      <c r="A5" s="3" t="s">
        <v>46</v>
      </c>
      <c r="B5" s="5">
        <v>0.50277648927046825</v>
      </c>
    </row>
    <row r="6" spans="1:2" x14ac:dyDescent="0.3">
      <c r="A6" s="3" t="s">
        <v>78</v>
      </c>
      <c r="B6" s="5">
        <v>0.16147079168141237</v>
      </c>
    </row>
    <row r="7" spans="1:2" x14ac:dyDescent="0.3">
      <c r="A7" s="3" t="s">
        <v>5864</v>
      </c>
      <c r="B7" s="5">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2C5AF-BDC3-4F2B-A8B3-2BA7279DB5CA}">
  <dimension ref="A3:F50"/>
  <sheetViews>
    <sheetView workbookViewId="0">
      <selection activeCell="B9" sqref="B9"/>
    </sheetView>
  </sheetViews>
  <sheetFormatPr defaultRowHeight="14.4" x14ac:dyDescent="0.3"/>
  <cols>
    <col min="1" max="1" width="12.5546875" bestFit="1" customWidth="1"/>
    <col min="2" max="2" width="11.6640625" bestFit="1" customWidth="1"/>
    <col min="5" max="5" width="17.33203125" bestFit="1" customWidth="1"/>
    <col min="6" max="6" width="9.33203125" bestFit="1" customWidth="1"/>
  </cols>
  <sheetData>
    <row r="3" spans="1:6" x14ac:dyDescent="0.3">
      <c r="A3" s="2" t="s">
        <v>5863</v>
      </c>
      <c r="B3" t="s">
        <v>5868</v>
      </c>
      <c r="E3" t="s">
        <v>8</v>
      </c>
      <c r="F3" t="s">
        <v>15</v>
      </c>
    </row>
    <row r="4" spans="1:6" x14ac:dyDescent="0.3">
      <c r="A4" s="3" t="s">
        <v>337</v>
      </c>
      <c r="B4">
        <v>3126.049</v>
      </c>
      <c r="E4" t="str">
        <f>A4</f>
        <v>Illinois</v>
      </c>
      <c r="F4" s="4">
        <f>GETPIVOTDATA("Sales",$A$3,"State",A4)</f>
        <v>3126.049</v>
      </c>
    </row>
    <row r="5" spans="1:6" x14ac:dyDescent="0.3">
      <c r="A5" s="3" t="s">
        <v>224</v>
      </c>
      <c r="B5">
        <v>367.49</v>
      </c>
      <c r="E5" t="str">
        <f t="shared" ref="E5:E50" si="0">A5</f>
        <v>Indiana</v>
      </c>
      <c r="F5" s="4">
        <f t="shared" ref="F5:F50" si="1">GETPIVOTDATA("Sales",$A$3,"State",A5)</f>
        <v>367.49</v>
      </c>
    </row>
    <row r="6" spans="1:6" x14ac:dyDescent="0.3">
      <c r="A6" s="3" t="s">
        <v>505</v>
      </c>
      <c r="B6">
        <v>136.19999999999999</v>
      </c>
      <c r="E6" t="str">
        <f t="shared" si="0"/>
        <v>Iowa</v>
      </c>
      <c r="F6" s="4">
        <f t="shared" si="1"/>
        <v>136.19999999999999</v>
      </c>
    </row>
    <row r="7" spans="1:6" x14ac:dyDescent="0.3">
      <c r="A7" s="3" t="s">
        <v>476</v>
      </c>
      <c r="B7">
        <v>279.89999999999998</v>
      </c>
      <c r="E7" t="str">
        <f t="shared" si="0"/>
        <v>Kansas</v>
      </c>
      <c r="F7" s="4">
        <f t="shared" si="1"/>
        <v>279.89999999999998</v>
      </c>
    </row>
    <row r="8" spans="1:6" x14ac:dyDescent="0.3">
      <c r="A8" s="3" t="s">
        <v>124</v>
      </c>
      <c r="B8">
        <v>6979.58</v>
      </c>
      <c r="E8" t="str">
        <f t="shared" si="0"/>
        <v>Michigan</v>
      </c>
      <c r="F8" s="4">
        <f t="shared" si="1"/>
        <v>6979.58</v>
      </c>
    </row>
    <row r="9" spans="1:6" x14ac:dyDescent="0.3">
      <c r="A9" s="3" t="s">
        <v>700</v>
      </c>
      <c r="B9">
        <v>466.34999999999997</v>
      </c>
      <c r="E9" t="str">
        <f t="shared" si="0"/>
        <v>Minnesota</v>
      </c>
      <c r="F9" s="4">
        <f t="shared" si="1"/>
        <v>466.34999999999997</v>
      </c>
    </row>
    <row r="10" spans="1:6" x14ac:dyDescent="0.3">
      <c r="A10" s="3" t="s">
        <v>793</v>
      </c>
      <c r="B10">
        <v>2131.7400000000002</v>
      </c>
      <c r="E10" t="str">
        <f t="shared" si="0"/>
        <v>Oklahoma</v>
      </c>
      <c r="F10" s="4">
        <f t="shared" si="1"/>
        <v>2131.7400000000002</v>
      </c>
    </row>
    <row r="11" spans="1:6" x14ac:dyDescent="0.3">
      <c r="A11" s="3" t="s">
        <v>52</v>
      </c>
      <c r="B11">
        <v>7948.7260000000024</v>
      </c>
      <c r="E11" t="str">
        <f t="shared" si="0"/>
        <v>Texas</v>
      </c>
      <c r="F11" s="4">
        <f t="shared" si="1"/>
        <v>7948.7260000000024</v>
      </c>
    </row>
    <row r="12" spans="1:6" x14ac:dyDescent="0.3">
      <c r="A12" s="3" t="s">
        <v>43</v>
      </c>
      <c r="B12">
        <v>25.06</v>
      </c>
      <c r="E12" t="str">
        <f t="shared" si="0"/>
        <v>Wisconsin</v>
      </c>
      <c r="F12" s="4">
        <f t="shared" si="1"/>
        <v>25.06</v>
      </c>
    </row>
    <row r="13" spans="1:6" x14ac:dyDescent="0.3">
      <c r="A13" s="3" t="s">
        <v>5864</v>
      </c>
      <c r="B13">
        <v>21461.095000000005</v>
      </c>
      <c r="E13" t="str">
        <f t="shared" si="0"/>
        <v>Grand Total</v>
      </c>
      <c r="F13" s="4" t="e">
        <f t="shared" si="1"/>
        <v>#REF!</v>
      </c>
    </row>
    <row r="14" spans="1:6" x14ac:dyDescent="0.3">
      <c r="E14">
        <f t="shared" si="0"/>
        <v>0</v>
      </c>
      <c r="F14" s="4" t="e">
        <f t="shared" si="1"/>
        <v>#REF!</v>
      </c>
    </row>
    <row r="15" spans="1:6" x14ac:dyDescent="0.3">
      <c r="E15">
        <f t="shared" si="0"/>
        <v>0</v>
      </c>
      <c r="F15" s="4" t="e">
        <f t="shared" si="1"/>
        <v>#REF!</v>
      </c>
    </row>
    <row r="16" spans="1:6" x14ac:dyDescent="0.3">
      <c r="E16">
        <f t="shared" si="0"/>
        <v>0</v>
      </c>
      <c r="F16" s="4" t="e">
        <f t="shared" si="1"/>
        <v>#REF!</v>
      </c>
    </row>
    <row r="17" spans="5:6" x14ac:dyDescent="0.3">
      <c r="E17">
        <f t="shared" si="0"/>
        <v>0</v>
      </c>
      <c r="F17" s="4" t="e">
        <f t="shared" si="1"/>
        <v>#REF!</v>
      </c>
    </row>
    <row r="18" spans="5:6" x14ac:dyDescent="0.3">
      <c r="E18">
        <f t="shared" si="0"/>
        <v>0</v>
      </c>
      <c r="F18" s="4" t="e">
        <f t="shared" si="1"/>
        <v>#REF!</v>
      </c>
    </row>
    <row r="19" spans="5:6" x14ac:dyDescent="0.3">
      <c r="E19">
        <f t="shared" si="0"/>
        <v>0</v>
      </c>
      <c r="F19" s="4" t="e">
        <f t="shared" si="1"/>
        <v>#REF!</v>
      </c>
    </row>
    <row r="20" spans="5:6" x14ac:dyDescent="0.3">
      <c r="E20">
        <f t="shared" si="0"/>
        <v>0</v>
      </c>
      <c r="F20" s="4" t="e">
        <f t="shared" si="1"/>
        <v>#REF!</v>
      </c>
    </row>
    <row r="21" spans="5:6" x14ac:dyDescent="0.3">
      <c r="E21">
        <f t="shared" si="0"/>
        <v>0</v>
      </c>
      <c r="F21" s="4" t="e">
        <f t="shared" si="1"/>
        <v>#REF!</v>
      </c>
    </row>
    <row r="22" spans="5:6" x14ac:dyDescent="0.3">
      <c r="E22">
        <f t="shared" si="0"/>
        <v>0</v>
      </c>
      <c r="F22" s="4" t="e">
        <f t="shared" si="1"/>
        <v>#REF!</v>
      </c>
    </row>
    <row r="23" spans="5:6" x14ac:dyDescent="0.3">
      <c r="E23">
        <f t="shared" si="0"/>
        <v>0</v>
      </c>
      <c r="F23" s="4" t="e">
        <f t="shared" si="1"/>
        <v>#REF!</v>
      </c>
    </row>
    <row r="24" spans="5:6" x14ac:dyDescent="0.3">
      <c r="E24">
        <f t="shared" si="0"/>
        <v>0</v>
      </c>
      <c r="F24" s="4" t="e">
        <f t="shared" si="1"/>
        <v>#REF!</v>
      </c>
    </row>
    <row r="25" spans="5:6" x14ac:dyDescent="0.3">
      <c r="E25">
        <f t="shared" si="0"/>
        <v>0</v>
      </c>
      <c r="F25" s="4" t="e">
        <f t="shared" si="1"/>
        <v>#REF!</v>
      </c>
    </row>
    <row r="26" spans="5:6" x14ac:dyDescent="0.3">
      <c r="E26">
        <f t="shared" si="0"/>
        <v>0</v>
      </c>
      <c r="F26" s="4" t="e">
        <f t="shared" si="1"/>
        <v>#REF!</v>
      </c>
    </row>
    <row r="27" spans="5:6" x14ac:dyDescent="0.3">
      <c r="E27">
        <f t="shared" si="0"/>
        <v>0</v>
      </c>
      <c r="F27" s="4" t="e">
        <f t="shared" si="1"/>
        <v>#REF!</v>
      </c>
    </row>
    <row r="28" spans="5:6" x14ac:dyDescent="0.3">
      <c r="E28">
        <f t="shared" si="0"/>
        <v>0</v>
      </c>
      <c r="F28" s="4" t="e">
        <f>GETPIVOTDATA("Sales",$A$3,"State",A28)</f>
        <v>#REF!</v>
      </c>
    </row>
    <row r="29" spans="5:6" x14ac:dyDescent="0.3">
      <c r="E29">
        <f>A29</f>
        <v>0</v>
      </c>
      <c r="F29" s="4" t="e">
        <f t="shared" si="1"/>
        <v>#REF!</v>
      </c>
    </row>
    <row r="30" spans="5:6" x14ac:dyDescent="0.3">
      <c r="E30">
        <f t="shared" si="0"/>
        <v>0</v>
      </c>
      <c r="F30" s="4" t="e">
        <f t="shared" si="1"/>
        <v>#REF!</v>
      </c>
    </row>
    <row r="31" spans="5:6" x14ac:dyDescent="0.3">
      <c r="E31">
        <f t="shared" si="0"/>
        <v>0</v>
      </c>
      <c r="F31" s="4" t="e">
        <f t="shared" si="1"/>
        <v>#REF!</v>
      </c>
    </row>
    <row r="32" spans="5:6" x14ac:dyDescent="0.3">
      <c r="E32">
        <f t="shared" si="0"/>
        <v>0</v>
      </c>
      <c r="F32" s="4" t="e">
        <f t="shared" si="1"/>
        <v>#REF!</v>
      </c>
    </row>
    <row r="33" spans="5:6" x14ac:dyDescent="0.3">
      <c r="E33">
        <f t="shared" si="0"/>
        <v>0</v>
      </c>
      <c r="F33" s="4" t="e">
        <f t="shared" si="1"/>
        <v>#REF!</v>
      </c>
    </row>
    <row r="34" spans="5:6" x14ac:dyDescent="0.3">
      <c r="E34">
        <f t="shared" si="0"/>
        <v>0</v>
      </c>
      <c r="F34" s="4" t="e">
        <f t="shared" si="1"/>
        <v>#REF!</v>
      </c>
    </row>
    <row r="35" spans="5:6" x14ac:dyDescent="0.3">
      <c r="E35">
        <f t="shared" si="0"/>
        <v>0</v>
      </c>
      <c r="F35" s="4" t="e">
        <f t="shared" si="1"/>
        <v>#REF!</v>
      </c>
    </row>
    <row r="36" spans="5:6" x14ac:dyDescent="0.3">
      <c r="E36">
        <f t="shared" si="0"/>
        <v>0</v>
      </c>
      <c r="F36" s="4" t="e">
        <f t="shared" si="1"/>
        <v>#REF!</v>
      </c>
    </row>
    <row r="37" spans="5:6" x14ac:dyDescent="0.3">
      <c r="E37">
        <f t="shared" si="0"/>
        <v>0</v>
      </c>
      <c r="F37" s="4" t="e">
        <f t="shared" si="1"/>
        <v>#REF!</v>
      </c>
    </row>
    <row r="38" spans="5:6" x14ac:dyDescent="0.3">
      <c r="E38">
        <f t="shared" si="0"/>
        <v>0</v>
      </c>
      <c r="F38" s="4" t="e">
        <f t="shared" si="1"/>
        <v>#REF!</v>
      </c>
    </row>
    <row r="39" spans="5:6" x14ac:dyDescent="0.3">
      <c r="E39">
        <f t="shared" si="0"/>
        <v>0</v>
      </c>
      <c r="F39" s="4" t="e">
        <f t="shared" si="1"/>
        <v>#REF!</v>
      </c>
    </row>
    <row r="40" spans="5:6" x14ac:dyDescent="0.3">
      <c r="E40">
        <f t="shared" si="0"/>
        <v>0</v>
      </c>
      <c r="F40" s="4" t="e">
        <f t="shared" si="1"/>
        <v>#REF!</v>
      </c>
    </row>
    <row r="41" spans="5:6" x14ac:dyDescent="0.3">
      <c r="E41">
        <f t="shared" si="0"/>
        <v>0</v>
      </c>
      <c r="F41" s="4" t="e">
        <f t="shared" si="1"/>
        <v>#REF!</v>
      </c>
    </row>
    <row r="42" spans="5:6" x14ac:dyDescent="0.3">
      <c r="E42">
        <f t="shared" si="0"/>
        <v>0</v>
      </c>
      <c r="F42" s="4" t="e">
        <f t="shared" si="1"/>
        <v>#REF!</v>
      </c>
    </row>
    <row r="43" spans="5:6" x14ac:dyDescent="0.3">
      <c r="E43">
        <f t="shared" si="0"/>
        <v>0</v>
      </c>
      <c r="F43" s="4" t="e">
        <f t="shared" si="1"/>
        <v>#REF!</v>
      </c>
    </row>
    <row r="44" spans="5:6" x14ac:dyDescent="0.3">
      <c r="E44">
        <f t="shared" si="0"/>
        <v>0</v>
      </c>
      <c r="F44" s="4" t="e">
        <f t="shared" si="1"/>
        <v>#REF!</v>
      </c>
    </row>
    <row r="45" spans="5:6" x14ac:dyDescent="0.3">
      <c r="E45">
        <f t="shared" si="0"/>
        <v>0</v>
      </c>
      <c r="F45" s="4" t="e">
        <f t="shared" si="1"/>
        <v>#REF!</v>
      </c>
    </row>
    <row r="46" spans="5:6" x14ac:dyDescent="0.3">
      <c r="E46">
        <f t="shared" si="0"/>
        <v>0</v>
      </c>
      <c r="F46" s="4" t="e">
        <f t="shared" si="1"/>
        <v>#REF!</v>
      </c>
    </row>
    <row r="47" spans="5:6" x14ac:dyDescent="0.3">
      <c r="E47">
        <f t="shared" si="0"/>
        <v>0</v>
      </c>
      <c r="F47" s="4" t="e">
        <f t="shared" si="1"/>
        <v>#REF!</v>
      </c>
    </row>
    <row r="48" spans="5:6" x14ac:dyDescent="0.3">
      <c r="E48">
        <f t="shared" si="0"/>
        <v>0</v>
      </c>
      <c r="F48" s="4" t="e">
        <f t="shared" si="1"/>
        <v>#REF!</v>
      </c>
    </row>
    <row r="49" spans="5:6" x14ac:dyDescent="0.3">
      <c r="E49">
        <f t="shared" si="0"/>
        <v>0</v>
      </c>
      <c r="F49" s="4" t="e">
        <f t="shared" si="1"/>
        <v>#REF!</v>
      </c>
    </row>
    <row r="50" spans="5:6" x14ac:dyDescent="0.3">
      <c r="E50">
        <f t="shared" si="0"/>
        <v>0</v>
      </c>
      <c r="F50" s="4" t="e">
        <f t="shared" si="1"/>
        <v>#REF!</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C8C2F-3542-489D-8F6C-2D8748EA38D3}">
  <dimension ref="A3:B9"/>
  <sheetViews>
    <sheetView workbookViewId="0">
      <selection activeCell="A5" sqref="A5"/>
    </sheetView>
  </sheetViews>
  <sheetFormatPr defaultRowHeight="14.4" x14ac:dyDescent="0.3"/>
  <cols>
    <col min="1" max="1" width="12.5546875" bestFit="1" customWidth="1"/>
    <col min="2" max="2" width="11.6640625" bestFit="1" customWidth="1"/>
  </cols>
  <sheetData>
    <row r="3" spans="1:2" x14ac:dyDescent="0.3">
      <c r="A3" s="2" t="s">
        <v>5863</v>
      </c>
      <c r="B3" t="s">
        <v>5868</v>
      </c>
    </row>
    <row r="4" spans="1:2" x14ac:dyDescent="0.3">
      <c r="A4" s="3" t="s">
        <v>47</v>
      </c>
      <c r="B4">
        <v>7250.9620000000004</v>
      </c>
    </row>
    <row r="5" spans="1:2" x14ac:dyDescent="0.3">
      <c r="A5" s="3" t="s">
        <v>59</v>
      </c>
      <c r="B5">
        <v>4012.636</v>
      </c>
    </row>
    <row r="6" spans="1:2" x14ac:dyDescent="0.3">
      <c r="A6" s="3" t="s">
        <v>193</v>
      </c>
      <c r="B6">
        <v>3011.0879999999997</v>
      </c>
    </row>
    <row r="7" spans="1:2" x14ac:dyDescent="0.3">
      <c r="A7" s="3" t="s">
        <v>54</v>
      </c>
      <c r="B7">
        <v>1354.9840000000004</v>
      </c>
    </row>
    <row r="8" spans="1:2" x14ac:dyDescent="0.3">
      <c r="A8" s="3" t="s">
        <v>94</v>
      </c>
      <c r="B8">
        <v>1916.213</v>
      </c>
    </row>
    <row r="9" spans="1:2" x14ac:dyDescent="0.3">
      <c r="A9" s="3" t="s">
        <v>5864</v>
      </c>
      <c r="B9">
        <v>17545.883000000002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E92F0-C332-4649-B23B-385B50AD906F}">
  <dimension ref="A3:O17"/>
  <sheetViews>
    <sheetView workbookViewId="0">
      <selection activeCell="C1" sqref="C1:C1048576"/>
    </sheetView>
  </sheetViews>
  <sheetFormatPr defaultRowHeight="14.4" x14ac:dyDescent="0.3"/>
  <cols>
    <col min="1" max="1" width="12.5546875" bestFit="1" customWidth="1"/>
    <col min="2" max="2" width="11.6640625" bestFit="1" customWidth="1"/>
    <col min="5" max="5" width="12.5546875" bestFit="1" customWidth="1"/>
    <col min="6" max="6" width="12.109375" style="4" bestFit="1" customWidth="1"/>
    <col min="8" max="8" width="12.5546875" bestFit="1" customWidth="1"/>
    <col min="9" max="9" width="14.88671875" style="4" bestFit="1" customWidth="1"/>
    <col min="10" max="10" width="5.77734375" customWidth="1"/>
    <col min="11" max="11" width="12.5546875" bestFit="1" customWidth="1"/>
    <col min="12" max="12" width="15.88671875" style="4" bestFit="1" customWidth="1"/>
    <col min="13" max="13" width="6.109375" customWidth="1"/>
    <col min="14" max="14" width="10.77734375" bestFit="1" customWidth="1"/>
    <col min="15" max="15" width="18.77734375" style="4" bestFit="1" customWidth="1"/>
    <col min="16" max="16" width="18.77734375" bestFit="1" customWidth="1"/>
  </cols>
  <sheetData>
    <row r="3" spans="1:15" x14ac:dyDescent="0.3">
      <c r="A3" s="2" t="s">
        <v>5863</v>
      </c>
      <c r="B3" t="s">
        <v>5868</v>
      </c>
      <c r="E3" s="2" t="s">
        <v>5863</v>
      </c>
      <c r="F3" s="4" t="s">
        <v>5869</v>
      </c>
      <c r="H3" s="2" t="s">
        <v>5863</v>
      </c>
      <c r="I3" s="4" t="s">
        <v>5871</v>
      </c>
      <c r="K3" s="2" t="s">
        <v>5863</v>
      </c>
      <c r="L3" s="4" t="s">
        <v>5872</v>
      </c>
      <c r="N3" s="2" t="s">
        <v>5878</v>
      </c>
      <c r="O3" s="4" t="s">
        <v>5873</v>
      </c>
    </row>
    <row r="4" spans="1:15" x14ac:dyDescent="0.3">
      <c r="A4" s="3" t="s">
        <v>5865</v>
      </c>
      <c r="B4">
        <v>11074.039000000001</v>
      </c>
      <c r="E4" s="3" t="s">
        <v>5865</v>
      </c>
      <c r="F4">
        <v>2512.7052999999996</v>
      </c>
      <c r="H4" s="3" t="s">
        <v>5865</v>
      </c>
      <c r="I4">
        <v>124</v>
      </c>
      <c r="K4" s="3" t="s">
        <v>5865</v>
      </c>
      <c r="L4">
        <v>32</v>
      </c>
      <c r="N4" s="3" t="s">
        <v>5865</v>
      </c>
      <c r="O4">
        <v>0.2269005283438138</v>
      </c>
    </row>
    <row r="5" spans="1:15" x14ac:dyDescent="0.3">
      <c r="A5" s="3" t="s">
        <v>5866</v>
      </c>
      <c r="B5">
        <v>1494.1899999999998</v>
      </c>
      <c r="E5" s="3" t="s">
        <v>5866</v>
      </c>
      <c r="F5">
        <v>-840.30929999999989</v>
      </c>
      <c r="H5" s="3" t="s">
        <v>5866</v>
      </c>
      <c r="I5">
        <v>46</v>
      </c>
      <c r="K5" s="3" t="s">
        <v>5866</v>
      </c>
      <c r="L5">
        <v>14</v>
      </c>
      <c r="N5" s="3" t="s">
        <v>5866</v>
      </c>
      <c r="O5">
        <v>-0.56238450264022644</v>
      </c>
    </row>
    <row r="6" spans="1:15" x14ac:dyDescent="0.3">
      <c r="A6" s="3" t="s">
        <v>5867</v>
      </c>
      <c r="B6">
        <v>8892.8659999999963</v>
      </c>
      <c r="E6" s="3" t="s">
        <v>5867</v>
      </c>
      <c r="F6">
        <v>1069.2630999999999</v>
      </c>
      <c r="H6" s="3" t="s">
        <v>5867</v>
      </c>
      <c r="I6">
        <v>122</v>
      </c>
      <c r="K6" s="3" t="s">
        <v>5867</v>
      </c>
      <c r="L6">
        <v>35</v>
      </c>
      <c r="N6" s="3" t="s">
        <v>5867</v>
      </c>
      <c r="O6">
        <v>0.12023830112811779</v>
      </c>
    </row>
    <row r="7" spans="1:15" x14ac:dyDescent="0.3">
      <c r="A7" s="3" t="s">
        <v>5864</v>
      </c>
      <c r="B7">
        <v>21461.094999999998</v>
      </c>
      <c r="E7" s="3" t="s">
        <v>5864</v>
      </c>
      <c r="F7">
        <v>2741.6590999999999</v>
      </c>
      <c r="H7" s="3" t="s">
        <v>5864</v>
      </c>
      <c r="I7">
        <v>292</v>
      </c>
      <c r="K7" s="3" t="s">
        <v>5864</v>
      </c>
      <c r="L7">
        <v>81</v>
      </c>
      <c r="N7" s="3" t="s">
        <v>5864</v>
      </c>
      <c r="O7">
        <v>0.12775019634366278</v>
      </c>
    </row>
    <row r="8" spans="1:15" x14ac:dyDescent="0.3">
      <c r="F8"/>
      <c r="I8"/>
      <c r="L8"/>
      <c r="O8"/>
    </row>
    <row r="9" spans="1:15" x14ac:dyDescent="0.3">
      <c r="F9"/>
      <c r="I9"/>
      <c r="L9"/>
      <c r="O9"/>
    </row>
    <row r="10" spans="1:15" x14ac:dyDescent="0.3">
      <c r="F10"/>
      <c r="I10"/>
      <c r="L10"/>
      <c r="O10"/>
    </row>
    <row r="11" spans="1:15" x14ac:dyDescent="0.3">
      <c r="F11"/>
      <c r="I11"/>
      <c r="L11"/>
      <c r="O11"/>
    </row>
    <row r="12" spans="1:15" x14ac:dyDescent="0.3">
      <c r="F12"/>
      <c r="I12"/>
      <c r="L12"/>
      <c r="O12"/>
    </row>
    <row r="13" spans="1:15" x14ac:dyDescent="0.3">
      <c r="F13"/>
      <c r="I13"/>
      <c r="L13"/>
      <c r="O13"/>
    </row>
    <row r="14" spans="1:15" x14ac:dyDescent="0.3">
      <c r="F14"/>
      <c r="I14"/>
      <c r="L14"/>
      <c r="O14"/>
    </row>
    <row r="15" spans="1:15" x14ac:dyDescent="0.3">
      <c r="F15"/>
      <c r="I15"/>
      <c r="L15"/>
      <c r="O15"/>
    </row>
    <row r="16" spans="1:15" x14ac:dyDescent="0.3">
      <c r="F16"/>
      <c r="I16"/>
      <c r="L16"/>
      <c r="O16"/>
    </row>
    <row r="17" spans="2:15" x14ac:dyDescent="0.3">
      <c r="B17" s="11">
        <f>GETPIVOTDATA("Sales",$A$3)</f>
        <v>21461.094999999998</v>
      </c>
      <c r="F17" s="11">
        <f>GETPIVOTDATA("Profit",$E$3)</f>
        <v>2741.6590999999999</v>
      </c>
      <c r="I17" s="11">
        <f>GETPIVOTDATA("Quantity",$H$3)</f>
        <v>292</v>
      </c>
      <c r="L17" s="6">
        <f>GETPIVOTDATA("Order ID",$K$3)</f>
        <v>81</v>
      </c>
      <c r="O17" s="5">
        <f>GETPIVOTDATA("Profit Margin",$N$3)</f>
        <v>0.12775019634366278</v>
      </c>
    </row>
  </sheetData>
  <pageMargins left="0.7" right="0.7" top="0.75" bottom="0.75" header="0.3" footer="0.3"/>
  <pageSetup paperSize="9"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9A665-7A10-4D6F-9666-477BF5470400}">
  <dimension ref="A3:F9"/>
  <sheetViews>
    <sheetView workbookViewId="0">
      <selection activeCell="F25" sqref="F25"/>
    </sheetView>
  </sheetViews>
  <sheetFormatPr defaultRowHeight="14.4" x14ac:dyDescent="0.3"/>
  <cols>
    <col min="1" max="1" width="12.5546875" bestFit="1" customWidth="1"/>
    <col min="2" max="2" width="12.33203125" bestFit="1" customWidth="1"/>
    <col min="3" max="3" width="12.109375" bestFit="1" customWidth="1"/>
    <col min="4" max="4" width="14.88671875" bestFit="1" customWidth="1"/>
    <col min="5" max="5" width="15.88671875" bestFit="1" customWidth="1"/>
    <col min="6" max="6" width="18.77734375" bestFit="1" customWidth="1"/>
  </cols>
  <sheetData>
    <row r="3" spans="1:6" x14ac:dyDescent="0.3">
      <c r="A3" s="2" t="s">
        <v>5863</v>
      </c>
      <c r="B3" t="s">
        <v>5868</v>
      </c>
      <c r="C3" t="s">
        <v>5869</v>
      </c>
      <c r="D3" t="s">
        <v>5871</v>
      </c>
      <c r="E3" t="s">
        <v>5872</v>
      </c>
      <c r="F3" t="s">
        <v>5873</v>
      </c>
    </row>
    <row r="4" spans="1:6" x14ac:dyDescent="0.3">
      <c r="A4" s="3" t="s">
        <v>5874</v>
      </c>
      <c r="B4">
        <v>21461.094999999998</v>
      </c>
      <c r="C4">
        <v>2741.6590999999994</v>
      </c>
      <c r="D4">
        <v>292</v>
      </c>
      <c r="E4">
        <v>81</v>
      </c>
      <c r="F4">
        <v>0.12775019634366278</v>
      </c>
    </row>
    <row r="5" spans="1:6" x14ac:dyDescent="0.3">
      <c r="A5" s="3" t="s">
        <v>5875</v>
      </c>
      <c r="B5">
        <v>8920.6496000000025</v>
      </c>
      <c r="C5">
        <v>586.0399000000001</v>
      </c>
      <c r="D5">
        <v>253</v>
      </c>
      <c r="E5">
        <v>77</v>
      </c>
      <c r="F5">
        <v>6.5694756130764281E-2</v>
      </c>
    </row>
    <row r="6" spans="1:6" x14ac:dyDescent="0.3">
      <c r="A6" s="3" t="s">
        <v>5876</v>
      </c>
      <c r="B6">
        <v>11047.626999999997</v>
      </c>
      <c r="C6">
        <v>581.26549999999997</v>
      </c>
      <c r="D6">
        <v>313</v>
      </c>
      <c r="E6">
        <v>84</v>
      </c>
      <c r="F6">
        <v>5.2614511695588576E-2</v>
      </c>
    </row>
    <row r="7" spans="1:6" x14ac:dyDescent="0.3">
      <c r="A7" s="3" t="s">
        <v>5877</v>
      </c>
      <c r="B7">
        <v>26916.303800000002</v>
      </c>
      <c r="C7">
        <v>-928.22860000000082</v>
      </c>
      <c r="D7">
        <v>588</v>
      </c>
      <c r="E7">
        <v>156</v>
      </c>
      <c r="F7">
        <v>-3.4485737971199477E-2</v>
      </c>
    </row>
    <row r="8" spans="1:6" s="8" customFormat="1" ht="17.399999999999999" x14ac:dyDescent="0.45">
      <c r="B8" s="10">
        <f>(GETPIVOTDATA("Sum of Sales",$A$3,"Quarters (Order Date)",4)/GETPIVOTDATA("Sum of Sales",$A$3,"Quarters (Order Date)",3))-1</f>
        <v>1.4363878143242896</v>
      </c>
      <c r="C8" s="8">
        <f>(GETPIVOTDATA("Sum of Profit",$A$3,"Quarters (Order Date)",4)/GETPIVOTDATA("Sum of Profit",$A$3,"Quarters (Order Date)",3))-1</f>
        <v>-2.5969098458449724</v>
      </c>
      <c r="D8" s="9">
        <f>(GETPIVOTDATA("Sum of Quantity",$A$3,"Quarters (Order Date)",4))/(GETPIVOTDATA("Sum of Quantity",$A$3,"Quarters (Order Date)",3))-1</f>
        <v>0.87859424920127793</v>
      </c>
      <c r="E8" s="8">
        <f>(GETPIVOTDATA("Count of Order ID",$A$3,"Quarters (Order Date)",4)/(GETPIVOTDATA("Count of Order ID",$A$3,"Quarters (Order Date)",3))-1)</f>
        <v>0.85714285714285721</v>
      </c>
      <c r="F8" s="13">
        <f>(GETPIVOTDATA("Sum of Profit Margin",$A$3,"Quarters (Order Date)",4)/GETPIVOTDATA("Sum of Profit Margin",$A$3,"Quarters (Order Date)",3))-1</f>
        <v>-1.6554415665914259</v>
      </c>
    </row>
    <row r="9" spans="1:6" x14ac:dyDescent="0.3">
      <c r="D9" s="7"/>
    </row>
  </sheetData>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4CE14-FD5B-4571-B515-55F23BD5F3F5}">
  <sheetPr>
    <pageSetUpPr fitToPage="1"/>
  </sheetPr>
  <dimension ref="A5"/>
  <sheetViews>
    <sheetView showGridLines="0" showRowColHeaders="0" tabSelected="1" zoomScale="105" zoomScaleNormal="70" workbookViewId="0">
      <selection activeCell="Y39" sqref="A1:XFD1048576"/>
    </sheetView>
  </sheetViews>
  <sheetFormatPr defaultRowHeight="14.4" x14ac:dyDescent="0.3"/>
  <cols>
    <col min="1" max="16384" width="8.88671875" style="12"/>
  </cols>
  <sheetData>
    <row r="5" s="12" customFormat="1" ht="13.8" customHeight="1" x14ac:dyDescent="0.3"/>
  </sheetData>
  <pageMargins left="0.70866141732283472" right="0.70866141732283472" top="0.74803149606299213" bottom="0.74803149606299213" header="0.31496062992125984" footer="0.31496062992125984"/>
  <pageSetup paperSize="9" scale="61" orientation="landscape" r:id="rId1"/>
  <drawing r:id="rId2"/>
  <legacy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3313"/>
  <sheetViews>
    <sheetView workbookViewId="0">
      <selection activeCell="G25" sqref="G25"/>
    </sheetView>
  </sheetViews>
  <sheetFormatPr defaultRowHeight="14.4" x14ac:dyDescent="0.3"/>
  <cols>
    <col min="1" max="1" width="10.33203125" bestFit="1" customWidth="1"/>
    <col min="2" max="2" width="10.33203125" customWidth="1"/>
  </cols>
  <sheetData>
    <row r="1" spans="1:20" x14ac:dyDescent="0.3">
      <c r="A1" t="s">
        <v>0</v>
      </c>
      <c r="B1" t="s">
        <v>5870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row>
    <row r="2" spans="1:20" x14ac:dyDescent="0.3">
      <c r="A2" s="1">
        <v>43831</v>
      </c>
      <c r="B2" s="1" t="str">
        <f>TEXT(A2,"mmm")</f>
        <v>Jan</v>
      </c>
      <c r="C2">
        <v>849</v>
      </c>
      <c r="D2" t="s">
        <v>19</v>
      </c>
      <c r="E2" t="s">
        <v>20</v>
      </c>
      <c r="F2" t="s">
        <v>21</v>
      </c>
      <c r="G2" t="s">
        <v>22</v>
      </c>
      <c r="H2" t="s">
        <v>23</v>
      </c>
      <c r="I2" t="s">
        <v>24</v>
      </c>
      <c r="J2" t="s">
        <v>25</v>
      </c>
      <c r="K2">
        <v>44052</v>
      </c>
      <c r="L2" t="s">
        <v>26</v>
      </c>
      <c r="M2" t="s">
        <v>27</v>
      </c>
      <c r="N2" t="s">
        <v>28</v>
      </c>
      <c r="O2" t="s">
        <v>29</v>
      </c>
      <c r="P2" t="s">
        <v>30</v>
      </c>
      <c r="Q2">
        <v>48.896000000000001</v>
      </c>
      <c r="R2">
        <v>4</v>
      </c>
      <c r="S2">
        <v>0.2</v>
      </c>
      <c r="T2">
        <v>8.5568000000000008</v>
      </c>
    </row>
    <row r="3" spans="1:20" x14ac:dyDescent="0.3">
      <c r="A3" s="1">
        <v>43831</v>
      </c>
      <c r="B3" s="1" t="str">
        <f t="shared" ref="B3:B66" si="0">TEXT(A3,"mmm")</f>
        <v>Jan</v>
      </c>
      <c r="C3">
        <v>4010</v>
      </c>
      <c r="D3" t="s">
        <v>31</v>
      </c>
      <c r="E3" t="s">
        <v>20</v>
      </c>
      <c r="F3" t="s">
        <v>32</v>
      </c>
      <c r="G3" t="s">
        <v>22</v>
      </c>
      <c r="H3" t="s">
        <v>23</v>
      </c>
      <c r="I3" t="s">
        <v>33</v>
      </c>
      <c r="J3" t="s">
        <v>34</v>
      </c>
      <c r="K3">
        <v>90036</v>
      </c>
      <c r="L3" t="s">
        <v>35</v>
      </c>
      <c r="M3" t="s">
        <v>36</v>
      </c>
      <c r="N3" t="s">
        <v>28</v>
      </c>
      <c r="O3" t="s">
        <v>29</v>
      </c>
      <c r="P3" t="s">
        <v>37</v>
      </c>
      <c r="Q3">
        <v>474.43</v>
      </c>
      <c r="R3">
        <v>11</v>
      </c>
      <c r="S3">
        <v>0</v>
      </c>
      <c r="T3">
        <v>199.26060000000001</v>
      </c>
    </row>
    <row r="4" spans="1:20" x14ac:dyDescent="0.3">
      <c r="A4" s="1">
        <v>43831</v>
      </c>
      <c r="B4" s="1" t="str">
        <f t="shared" si="0"/>
        <v>Jan</v>
      </c>
      <c r="C4">
        <v>6683</v>
      </c>
      <c r="D4" t="s">
        <v>38</v>
      </c>
      <c r="E4" t="s">
        <v>39</v>
      </c>
      <c r="F4" t="s">
        <v>40</v>
      </c>
      <c r="G4" t="s">
        <v>41</v>
      </c>
      <c r="H4" t="s">
        <v>23</v>
      </c>
      <c r="I4" t="s">
        <v>42</v>
      </c>
      <c r="J4" t="s">
        <v>43</v>
      </c>
      <c r="K4">
        <v>53132</v>
      </c>
      <c r="L4" t="s">
        <v>44</v>
      </c>
      <c r="M4" t="s">
        <v>45</v>
      </c>
      <c r="N4" t="s">
        <v>46</v>
      </c>
      <c r="O4" t="s">
        <v>47</v>
      </c>
      <c r="P4" t="s">
        <v>48</v>
      </c>
      <c r="Q4">
        <v>3.6</v>
      </c>
      <c r="R4">
        <v>2</v>
      </c>
      <c r="S4">
        <v>0</v>
      </c>
      <c r="T4">
        <v>1.728</v>
      </c>
    </row>
    <row r="5" spans="1:20" x14ac:dyDescent="0.3">
      <c r="A5" s="1">
        <v>43831</v>
      </c>
      <c r="B5" s="1" t="str">
        <f t="shared" si="0"/>
        <v>Jan</v>
      </c>
      <c r="C5">
        <v>8070</v>
      </c>
      <c r="D5" t="s">
        <v>49</v>
      </c>
      <c r="E5" t="s">
        <v>20</v>
      </c>
      <c r="F5" t="s">
        <v>50</v>
      </c>
      <c r="G5" t="s">
        <v>22</v>
      </c>
      <c r="H5" t="s">
        <v>23</v>
      </c>
      <c r="I5" t="s">
        <v>51</v>
      </c>
      <c r="J5" t="s">
        <v>52</v>
      </c>
      <c r="K5">
        <v>77340</v>
      </c>
      <c r="L5" t="s">
        <v>44</v>
      </c>
      <c r="M5" t="s">
        <v>53</v>
      </c>
      <c r="N5" t="s">
        <v>46</v>
      </c>
      <c r="O5" t="s">
        <v>54</v>
      </c>
      <c r="P5" t="s">
        <v>55</v>
      </c>
      <c r="Q5">
        <v>454.56</v>
      </c>
      <c r="R5">
        <v>5</v>
      </c>
      <c r="S5">
        <v>0.2</v>
      </c>
      <c r="T5">
        <v>-107.958</v>
      </c>
    </row>
    <row r="6" spans="1:20" x14ac:dyDescent="0.3">
      <c r="A6" s="1">
        <v>43831</v>
      </c>
      <c r="B6" s="1" t="str">
        <f t="shared" si="0"/>
        <v>Jan</v>
      </c>
      <c r="C6">
        <v>8071</v>
      </c>
      <c r="D6" t="s">
        <v>49</v>
      </c>
      <c r="E6" t="s">
        <v>20</v>
      </c>
      <c r="F6" t="s">
        <v>50</v>
      </c>
      <c r="G6" t="s">
        <v>22</v>
      </c>
      <c r="H6" t="s">
        <v>23</v>
      </c>
      <c r="I6" t="s">
        <v>51</v>
      </c>
      <c r="J6" t="s">
        <v>52</v>
      </c>
      <c r="K6">
        <v>77340</v>
      </c>
      <c r="L6" t="s">
        <v>44</v>
      </c>
      <c r="M6" t="s">
        <v>56</v>
      </c>
      <c r="N6" t="s">
        <v>28</v>
      </c>
      <c r="O6" t="s">
        <v>29</v>
      </c>
      <c r="P6" t="s">
        <v>57</v>
      </c>
      <c r="Q6">
        <v>141.41999999999999</v>
      </c>
      <c r="R6">
        <v>5</v>
      </c>
      <c r="S6">
        <v>0.6</v>
      </c>
      <c r="T6">
        <v>-187.38149999999999</v>
      </c>
    </row>
    <row r="7" spans="1:20" x14ac:dyDescent="0.3">
      <c r="A7" s="1">
        <v>43831</v>
      </c>
      <c r="B7" s="1" t="str">
        <f t="shared" si="0"/>
        <v>Jan</v>
      </c>
      <c r="C7">
        <v>8072</v>
      </c>
      <c r="D7" t="s">
        <v>49</v>
      </c>
      <c r="E7" t="s">
        <v>20</v>
      </c>
      <c r="F7" t="s">
        <v>50</v>
      </c>
      <c r="G7" t="s">
        <v>22</v>
      </c>
      <c r="H7" t="s">
        <v>23</v>
      </c>
      <c r="I7" t="s">
        <v>51</v>
      </c>
      <c r="J7" t="s">
        <v>52</v>
      </c>
      <c r="K7">
        <v>77340</v>
      </c>
      <c r="L7" t="s">
        <v>44</v>
      </c>
      <c r="M7" t="s">
        <v>58</v>
      </c>
      <c r="N7" t="s">
        <v>28</v>
      </c>
      <c r="O7" t="s">
        <v>59</v>
      </c>
      <c r="P7" t="s">
        <v>60</v>
      </c>
      <c r="Q7">
        <v>310.74400000000003</v>
      </c>
      <c r="R7">
        <v>4</v>
      </c>
      <c r="S7">
        <v>0.3</v>
      </c>
      <c r="T7">
        <v>-26.635200000000001</v>
      </c>
    </row>
    <row r="8" spans="1:20" x14ac:dyDescent="0.3">
      <c r="A8" s="1">
        <v>43831</v>
      </c>
      <c r="B8" s="1" t="str">
        <f t="shared" si="0"/>
        <v>Jan</v>
      </c>
      <c r="C8">
        <v>8073</v>
      </c>
      <c r="D8" t="s">
        <v>49</v>
      </c>
      <c r="E8" t="s">
        <v>20</v>
      </c>
      <c r="F8" t="s">
        <v>50</v>
      </c>
      <c r="G8" t="s">
        <v>22</v>
      </c>
      <c r="H8" t="s">
        <v>23</v>
      </c>
      <c r="I8" t="s">
        <v>51</v>
      </c>
      <c r="J8" t="s">
        <v>52</v>
      </c>
      <c r="K8">
        <v>77340</v>
      </c>
      <c r="L8" t="s">
        <v>44</v>
      </c>
      <c r="M8" t="s">
        <v>61</v>
      </c>
      <c r="N8" t="s">
        <v>46</v>
      </c>
      <c r="O8" t="s">
        <v>62</v>
      </c>
      <c r="P8" t="s">
        <v>63</v>
      </c>
      <c r="Q8">
        <v>12.736000000000001</v>
      </c>
      <c r="R8">
        <v>4</v>
      </c>
      <c r="S8">
        <v>0.2</v>
      </c>
      <c r="T8">
        <v>2.2288000000000001</v>
      </c>
    </row>
    <row r="9" spans="1:20" x14ac:dyDescent="0.3">
      <c r="A9" s="1">
        <v>43831</v>
      </c>
      <c r="B9" s="1" t="str">
        <f t="shared" si="0"/>
        <v>Jan</v>
      </c>
      <c r="C9">
        <v>8074</v>
      </c>
      <c r="D9" t="s">
        <v>49</v>
      </c>
      <c r="E9" t="s">
        <v>20</v>
      </c>
      <c r="F9" t="s">
        <v>50</v>
      </c>
      <c r="G9" t="s">
        <v>22</v>
      </c>
      <c r="H9" t="s">
        <v>23</v>
      </c>
      <c r="I9" t="s">
        <v>51</v>
      </c>
      <c r="J9" t="s">
        <v>52</v>
      </c>
      <c r="K9">
        <v>77340</v>
      </c>
      <c r="L9" t="s">
        <v>44</v>
      </c>
      <c r="M9" t="s">
        <v>64</v>
      </c>
      <c r="N9" t="s">
        <v>46</v>
      </c>
      <c r="O9" t="s">
        <v>47</v>
      </c>
      <c r="P9" t="s">
        <v>65</v>
      </c>
      <c r="Q9">
        <v>6.47</v>
      </c>
      <c r="R9">
        <v>5</v>
      </c>
      <c r="S9">
        <v>0.8</v>
      </c>
      <c r="T9">
        <v>-9.7050000000000001</v>
      </c>
    </row>
    <row r="10" spans="1:20" x14ac:dyDescent="0.3">
      <c r="A10" s="1">
        <v>43831</v>
      </c>
      <c r="B10" s="1" t="str">
        <f t="shared" si="0"/>
        <v>Jan</v>
      </c>
      <c r="C10">
        <v>8075</v>
      </c>
      <c r="D10" t="s">
        <v>49</v>
      </c>
      <c r="E10" t="s">
        <v>20</v>
      </c>
      <c r="F10" t="s">
        <v>50</v>
      </c>
      <c r="G10" t="s">
        <v>22</v>
      </c>
      <c r="H10" t="s">
        <v>23</v>
      </c>
      <c r="I10" t="s">
        <v>51</v>
      </c>
      <c r="J10" t="s">
        <v>52</v>
      </c>
      <c r="K10">
        <v>77340</v>
      </c>
      <c r="L10" t="s">
        <v>44</v>
      </c>
      <c r="M10" t="s">
        <v>66</v>
      </c>
      <c r="N10" t="s">
        <v>46</v>
      </c>
      <c r="O10" t="s">
        <v>47</v>
      </c>
      <c r="P10" t="s">
        <v>67</v>
      </c>
      <c r="Q10">
        <v>13.747999999999999</v>
      </c>
      <c r="R10">
        <v>14</v>
      </c>
      <c r="S10">
        <v>0.8</v>
      </c>
      <c r="T10">
        <v>-22.684200000000001</v>
      </c>
    </row>
    <row r="11" spans="1:20" x14ac:dyDescent="0.3">
      <c r="A11" s="1">
        <v>43831</v>
      </c>
      <c r="B11" s="1" t="str">
        <f t="shared" si="0"/>
        <v>Jan</v>
      </c>
      <c r="C11">
        <v>8076</v>
      </c>
      <c r="D11" t="s">
        <v>49</v>
      </c>
      <c r="E11" t="s">
        <v>20</v>
      </c>
      <c r="F11" t="s">
        <v>50</v>
      </c>
      <c r="G11" t="s">
        <v>22</v>
      </c>
      <c r="H11" t="s">
        <v>23</v>
      </c>
      <c r="I11" t="s">
        <v>51</v>
      </c>
      <c r="J11" t="s">
        <v>52</v>
      </c>
      <c r="K11">
        <v>77340</v>
      </c>
      <c r="L11" t="s">
        <v>44</v>
      </c>
      <c r="M11" t="s">
        <v>68</v>
      </c>
      <c r="N11" t="s">
        <v>46</v>
      </c>
      <c r="O11" t="s">
        <v>69</v>
      </c>
      <c r="P11" t="s">
        <v>70</v>
      </c>
      <c r="Q11">
        <v>15.224</v>
      </c>
      <c r="R11">
        <v>2</v>
      </c>
      <c r="S11">
        <v>0.8</v>
      </c>
      <c r="T11">
        <v>-38.821199999999997</v>
      </c>
    </row>
    <row r="12" spans="1:20" x14ac:dyDescent="0.3">
      <c r="A12" s="1">
        <v>43832</v>
      </c>
      <c r="B12" s="1" t="str">
        <f t="shared" si="0"/>
        <v>Jan</v>
      </c>
      <c r="C12">
        <v>1341</v>
      </c>
      <c r="D12" t="s">
        <v>71</v>
      </c>
      <c r="E12" t="s">
        <v>39</v>
      </c>
      <c r="F12" t="s">
        <v>72</v>
      </c>
      <c r="G12" t="s">
        <v>73</v>
      </c>
      <c r="H12" t="s">
        <v>23</v>
      </c>
      <c r="I12" t="s">
        <v>74</v>
      </c>
      <c r="J12" t="s">
        <v>75</v>
      </c>
      <c r="K12">
        <v>28540</v>
      </c>
      <c r="L12" t="s">
        <v>76</v>
      </c>
      <c r="M12" t="s">
        <v>77</v>
      </c>
      <c r="N12" t="s">
        <v>78</v>
      </c>
      <c r="O12" t="s">
        <v>79</v>
      </c>
      <c r="P12" t="s">
        <v>80</v>
      </c>
      <c r="Q12">
        <v>695.7</v>
      </c>
      <c r="R12">
        <v>2</v>
      </c>
      <c r="S12">
        <v>0.5</v>
      </c>
      <c r="T12">
        <v>-27.827999999999999</v>
      </c>
    </row>
    <row r="13" spans="1:20" x14ac:dyDescent="0.3">
      <c r="A13" s="1">
        <v>43832</v>
      </c>
      <c r="B13" s="1" t="str">
        <f t="shared" si="0"/>
        <v>Jan</v>
      </c>
      <c r="C13">
        <v>1342</v>
      </c>
      <c r="D13" t="s">
        <v>71</v>
      </c>
      <c r="E13" t="s">
        <v>39</v>
      </c>
      <c r="F13" t="s">
        <v>72</v>
      </c>
      <c r="G13" t="s">
        <v>73</v>
      </c>
      <c r="H13" t="s">
        <v>23</v>
      </c>
      <c r="I13" t="s">
        <v>74</v>
      </c>
      <c r="J13" t="s">
        <v>75</v>
      </c>
      <c r="K13">
        <v>28540</v>
      </c>
      <c r="L13" t="s">
        <v>76</v>
      </c>
      <c r="M13" t="s">
        <v>81</v>
      </c>
      <c r="N13" t="s">
        <v>46</v>
      </c>
      <c r="O13" t="s">
        <v>47</v>
      </c>
      <c r="P13" t="s">
        <v>82</v>
      </c>
      <c r="Q13">
        <v>15.66</v>
      </c>
      <c r="R13">
        <v>5</v>
      </c>
      <c r="S13">
        <v>0.7</v>
      </c>
      <c r="T13">
        <v>-12.528</v>
      </c>
    </row>
    <row r="14" spans="1:20" x14ac:dyDescent="0.3">
      <c r="A14" s="1">
        <v>43832</v>
      </c>
      <c r="B14" s="1" t="str">
        <f t="shared" si="0"/>
        <v>Jan</v>
      </c>
      <c r="C14">
        <v>1343</v>
      </c>
      <c r="D14" t="s">
        <v>71</v>
      </c>
      <c r="E14" t="s">
        <v>39</v>
      </c>
      <c r="F14" t="s">
        <v>72</v>
      </c>
      <c r="G14" t="s">
        <v>73</v>
      </c>
      <c r="H14" t="s">
        <v>23</v>
      </c>
      <c r="I14" t="s">
        <v>74</v>
      </c>
      <c r="J14" t="s">
        <v>75</v>
      </c>
      <c r="K14">
        <v>28540</v>
      </c>
      <c r="L14" t="s">
        <v>76</v>
      </c>
      <c r="M14" t="s">
        <v>83</v>
      </c>
      <c r="N14" t="s">
        <v>46</v>
      </c>
      <c r="O14" t="s">
        <v>47</v>
      </c>
      <c r="P14" t="s">
        <v>84</v>
      </c>
      <c r="Q14">
        <v>28.853999999999999</v>
      </c>
      <c r="R14">
        <v>6</v>
      </c>
      <c r="S14">
        <v>0.7</v>
      </c>
      <c r="T14">
        <v>-21.159600000000001</v>
      </c>
    </row>
    <row r="15" spans="1:20" x14ac:dyDescent="0.3">
      <c r="A15" s="1">
        <v>43832</v>
      </c>
      <c r="B15" s="1" t="str">
        <f t="shared" si="0"/>
        <v>Jan</v>
      </c>
      <c r="C15">
        <v>8361</v>
      </c>
      <c r="D15" t="s">
        <v>85</v>
      </c>
      <c r="E15" t="s">
        <v>86</v>
      </c>
      <c r="F15" t="s">
        <v>87</v>
      </c>
      <c r="G15" t="s">
        <v>22</v>
      </c>
      <c r="H15" t="s">
        <v>23</v>
      </c>
      <c r="I15" t="s">
        <v>88</v>
      </c>
      <c r="J15" t="s">
        <v>52</v>
      </c>
      <c r="K15">
        <v>79907</v>
      </c>
      <c r="L15" t="s">
        <v>44</v>
      </c>
      <c r="M15" t="s">
        <v>89</v>
      </c>
      <c r="N15" t="s">
        <v>46</v>
      </c>
      <c r="O15" t="s">
        <v>62</v>
      </c>
      <c r="P15" t="s">
        <v>90</v>
      </c>
      <c r="Q15">
        <v>31.744</v>
      </c>
      <c r="R15">
        <v>2</v>
      </c>
      <c r="S15">
        <v>0.2</v>
      </c>
      <c r="T15">
        <v>3.968</v>
      </c>
    </row>
    <row r="16" spans="1:20" x14ac:dyDescent="0.3">
      <c r="A16" s="1">
        <v>43832</v>
      </c>
      <c r="B16" s="1" t="str">
        <f t="shared" si="0"/>
        <v>Jan</v>
      </c>
      <c r="C16">
        <v>8362</v>
      </c>
      <c r="D16" t="s">
        <v>85</v>
      </c>
      <c r="E16" t="s">
        <v>86</v>
      </c>
      <c r="F16" t="s">
        <v>87</v>
      </c>
      <c r="G16" t="s">
        <v>22</v>
      </c>
      <c r="H16" t="s">
        <v>23</v>
      </c>
      <c r="I16" t="s">
        <v>88</v>
      </c>
      <c r="J16" t="s">
        <v>52</v>
      </c>
      <c r="K16">
        <v>79907</v>
      </c>
      <c r="L16" t="s">
        <v>44</v>
      </c>
      <c r="M16" t="s">
        <v>91</v>
      </c>
      <c r="N16" t="s">
        <v>46</v>
      </c>
      <c r="O16" t="s">
        <v>69</v>
      </c>
      <c r="P16" t="s">
        <v>92</v>
      </c>
      <c r="Q16">
        <v>5.4320000000000004</v>
      </c>
      <c r="R16">
        <v>2</v>
      </c>
      <c r="S16">
        <v>0.8</v>
      </c>
      <c r="T16">
        <v>-13.58</v>
      </c>
    </row>
    <row r="17" spans="1:20" x14ac:dyDescent="0.3">
      <c r="A17" s="1">
        <v>43832</v>
      </c>
      <c r="B17" s="1" t="str">
        <f t="shared" si="0"/>
        <v>Jan</v>
      </c>
      <c r="C17">
        <v>8363</v>
      </c>
      <c r="D17" t="s">
        <v>85</v>
      </c>
      <c r="E17" t="s">
        <v>86</v>
      </c>
      <c r="F17" t="s">
        <v>87</v>
      </c>
      <c r="G17" t="s">
        <v>22</v>
      </c>
      <c r="H17" t="s">
        <v>23</v>
      </c>
      <c r="I17" t="s">
        <v>88</v>
      </c>
      <c r="J17" t="s">
        <v>52</v>
      </c>
      <c r="K17">
        <v>79907</v>
      </c>
      <c r="L17" t="s">
        <v>44</v>
      </c>
      <c r="M17" t="s">
        <v>93</v>
      </c>
      <c r="N17" t="s">
        <v>28</v>
      </c>
      <c r="O17" t="s">
        <v>94</v>
      </c>
      <c r="P17" t="s">
        <v>95</v>
      </c>
      <c r="Q17">
        <v>913.43</v>
      </c>
      <c r="R17">
        <v>5</v>
      </c>
      <c r="S17">
        <v>0.3</v>
      </c>
      <c r="T17">
        <v>-169.637</v>
      </c>
    </row>
    <row r="18" spans="1:20" x14ac:dyDescent="0.3">
      <c r="A18" s="1">
        <v>43832</v>
      </c>
      <c r="B18" s="1" t="str">
        <f t="shared" si="0"/>
        <v>Jan</v>
      </c>
      <c r="C18">
        <v>8364</v>
      </c>
      <c r="D18" t="s">
        <v>85</v>
      </c>
      <c r="E18" t="s">
        <v>86</v>
      </c>
      <c r="F18" t="s">
        <v>87</v>
      </c>
      <c r="G18" t="s">
        <v>22</v>
      </c>
      <c r="H18" t="s">
        <v>23</v>
      </c>
      <c r="I18" t="s">
        <v>88</v>
      </c>
      <c r="J18" t="s">
        <v>52</v>
      </c>
      <c r="K18">
        <v>79907</v>
      </c>
      <c r="L18" t="s">
        <v>44</v>
      </c>
      <c r="M18" t="s">
        <v>96</v>
      </c>
      <c r="N18" t="s">
        <v>46</v>
      </c>
      <c r="O18" t="s">
        <v>54</v>
      </c>
      <c r="P18" t="s">
        <v>97</v>
      </c>
      <c r="Q18">
        <v>372.14400000000001</v>
      </c>
      <c r="R18">
        <v>3</v>
      </c>
      <c r="S18">
        <v>0.2</v>
      </c>
      <c r="T18">
        <v>27.910799999999998</v>
      </c>
    </row>
    <row r="19" spans="1:20" x14ac:dyDescent="0.3">
      <c r="A19" s="1">
        <v>43832</v>
      </c>
      <c r="B19" s="1" t="str">
        <f t="shared" si="0"/>
        <v>Jan</v>
      </c>
      <c r="C19">
        <v>9686</v>
      </c>
      <c r="D19" t="s">
        <v>98</v>
      </c>
      <c r="E19" t="s">
        <v>86</v>
      </c>
      <c r="F19" t="s">
        <v>99</v>
      </c>
      <c r="G19" t="s">
        <v>73</v>
      </c>
      <c r="H19" t="s">
        <v>23</v>
      </c>
      <c r="I19" t="s">
        <v>33</v>
      </c>
      <c r="J19" t="s">
        <v>34</v>
      </c>
      <c r="K19">
        <v>90032</v>
      </c>
      <c r="L19" t="s">
        <v>35</v>
      </c>
      <c r="M19" t="s">
        <v>100</v>
      </c>
      <c r="N19" t="s">
        <v>78</v>
      </c>
      <c r="O19" t="s">
        <v>101</v>
      </c>
      <c r="P19" t="s">
        <v>102</v>
      </c>
      <c r="Q19">
        <v>16.59</v>
      </c>
      <c r="R19">
        <v>1</v>
      </c>
      <c r="S19">
        <v>0</v>
      </c>
      <c r="T19">
        <v>5.8064999999999998</v>
      </c>
    </row>
    <row r="20" spans="1:20" x14ac:dyDescent="0.3">
      <c r="A20" s="1">
        <v>43833</v>
      </c>
      <c r="B20" s="1" t="str">
        <f t="shared" si="0"/>
        <v>Jan</v>
      </c>
      <c r="C20">
        <v>5258</v>
      </c>
      <c r="D20" t="s">
        <v>103</v>
      </c>
      <c r="E20" t="s">
        <v>20</v>
      </c>
      <c r="F20" t="s">
        <v>104</v>
      </c>
      <c r="G20" t="s">
        <v>22</v>
      </c>
      <c r="H20" t="s">
        <v>23</v>
      </c>
      <c r="I20" t="s">
        <v>105</v>
      </c>
      <c r="J20" t="s">
        <v>34</v>
      </c>
      <c r="K20">
        <v>91730</v>
      </c>
      <c r="L20" t="s">
        <v>35</v>
      </c>
      <c r="M20" t="s">
        <v>106</v>
      </c>
      <c r="N20" t="s">
        <v>46</v>
      </c>
      <c r="O20" t="s">
        <v>107</v>
      </c>
      <c r="P20" t="s">
        <v>108</v>
      </c>
      <c r="Q20">
        <v>38.880000000000003</v>
      </c>
      <c r="R20">
        <v>6</v>
      </c>
      <c r="S20">
        <v>0</v>
      </c>
      <c r="T20">
        <v>18.662400000000002</v>
      </c>
    </row>
    <row r="21" spans="1:20" x14ac:dyDescent="0.3">
      <c r="A21" s="1">
        <v>43833</v>
      </c>
      <c r="B21" s="1" t="str">
        <f t="shared" si="0"/>
        <v>Jan</v>
      </c>
      <c r="C21">
        <v>9491</v>
      </c>
      <c r="D21" t="s">
        <v>109</v>
      </c>
      <c r="E21" t="s">
        <v>20</v>
      </c>
      <c r="F21" t="s">
        <v>110</v>
      </c>
      <c r="G21" t="s">
        <v>22</v>
      </c>
      <c r="H21" t="s">
        <v>23</v>
      </c>
      <c r="I21" t="s">
        <v>111</v>
      </c>
      <c r="J21" t="s">
        <v>34</v>
      </c>
      <c r="K21">
        <v>94110</v>
      </c>
      <c r="L21" t="s">
        <v>35</v>
      </c>
      <c r="M21" t="s">
        <v>112</v>
      </c>
      <c r="N21" t="s">
        <v>46</v>
      </c>
      <c r="O21" t="s">
        <v>47</v>
      </c>
      <c r="P21" t="s">
        <v>113</v>
      </c>
      <c r="Q21">
        <v>2022.2719999999999</v>
      </c>
      <c r="R21">
        <v>8</v>
      </c>
      <c r="S21">
        <v>0.2</v>
      </c>
      <c r="T21">
        <v>682.51679999999999</v>
      </c>
    </row>
    <row r="22" spans="1:20" x14ac:dyDescent="0.3">
      <c r="A22" s="1">
        <v>43833</v>
      </c>
      <c r="B22" s="1" t="str">
        <f t="shared" si="0"/>
        <v>Jan</v>
      </c>
      <c r="C22">
        <v>9492</v>
      </c>
      <c r="D22" t="s">
        <v>109</v>
      </c>
      <c r="E22" t="s">
        <v>20</v>
      </c>
      <c r="F22" t="s">
        <v>110</v>
      </c>
      <c r="G22" t="s">
        <v>22</v>
      </c>
      <c r="H22" t="s">
        <v>23</v>
      </c>
      <c r="I22" t="s">
        <v>111</v>
      </c>
      <c r="J22" t="s">
        <v>34</v>
      </c>
      <c r="K22">
        <v>94110</v>
      </c>
      <c r="L22" t="s">
        <v>35</v>
      </c>
      <c r="M22" t="s">
        <v>114</v>
      </c>
      <c r="N22" t="s">
        <v>46</v>
      </c>
      <c r="O22" t="s">
        <v>62</v>
      </c>
      <c r="P22" t="s">
        <v>115</v>
      </c>
      <c r="Q22">
        <v>9.1199999999999992</v>
      </c>
      <c r="R22">
        <v>3</v>
      </c>
      <c r="S22">
        <v>0</v>
      </c>
      <c r="T22">
        <v>3.1008</v>
      </c>
    </row>
    <row r="23" spans="1:20" x14ac:dyDescent="0.3">
      <c r="A23" s="1">
        <v>43836</v>
      </c>
      <c r="B23" s="1" t="str">
        <f t="shared" si="0"/>
        <v>Jan</v>
      </c>
      <c r="C23">
        <v>4937</v>
      </c>
      <c r="D23" t="s">
        <v>116</v>
      </c>
      <c r="E23" t="s">
        <v>20</v>
      </c>
      <c r="F23" t="s">
        <v>40</v>
      </c>
      <c r="G23" t="s">
        <v>41</v>
      </c>
      <c r="H23" t="s">
        <v>23</v>
      </c>
      <c r="I23" t="s">
        <v>117</v>
      </c>
      <c r="J23" t="s">
        <v>118</v>
      </c>
      <c r="K23">
        <v>35401</v>
      </c>
      <c r="L23" t="s">
        <v>76</v>
      </c>
      <c r="M23" t="s">
        <v>119</v>
      </c>
      <c r="N23" t="s">
        <v>46</v>
      </c>
      <c r="O23" t="s">
        <v>47</v>
      </c>
      <c r="P23" t="s">
        <v>120</v>
      </c>
      <c r="Q23">
        <v>33.74</v>
      </c>
      <c r="R23">
        <v>7</v>
      </c>
      <c r="S23">
        <v>0</v>
      </c>
      <c r="T23">
        <v>15.5204</v>
      </c>
    </row>
    <row r="24" spans="1:20" x14ac:dyDescent="0.3">
      <c r="A24" s="1">
        <v>43837</v>
      </c>
      <c r="B24" s="1" t="str">
        <f t="shared" si="0"/>
        <v>Jan</v>
      </c>
      <c r="C24">
        <v>978</v>
      </c>
      <c r="D24" t="s">
        <v>121</v>
      </c>
      <c r="E24" t="s">
        <v>39</v>
      </c>
      <c r="F24" t="s">
        <v>122</v>
      </c>
      <c r="G24" t="s">
        <v>73</v>
      </c>
      <c r="H24" t="s">
        <v>23</v>
      </c>
      <c r="I24" t="s">
        <v>123</v>
      </c>
      <c r="J24" t="s">
        <v>124</v>
      </c>
      <c r="K24">
        <v>48205</v>
      </c>
      <c r="L24" t="s">
        <v>44</v>
      </c>
      <c r="M24" t="s">
        <v>125</v>
      </c>
      <c r="N24" t="s">
        <v>78</v>
      </c>
      <c r="O24" t="s">
        <v>79</v>
      </c>
      <c r="P24" t="s">
        <v>126</v>
      </c>
      <c r="Q24">
        <v>3059.982</v>
      </c>
      <c r="R24">
        <v>2</v>
      </c>
      <c r="S24">
        <v>0.1</v>
      </c>
      <c r="T24">
        <v>679.99599999999998</v>
      </c>
    </row>
    <row r="25" spans="1:20" x14ac:dyDescent="0.3">
      <c r="A25" s="1">
        <v>43837</v>
      </c>
      <c r="B25" s="1" t="str">
        <f t="shared" si="0"/>
        <v>Jan</v>
      </c>
      <c r="C25">
        <v>2121</v>
      </c>
      <c r="D25" t="s">
        <v>127</v>
      </c>
      <c r="E25" t="s">
        <v>20</v>
      </c>
      <c r="F25" t="s">
        <v>128</v>
      </c>
      <c r="G25" t="s">
        <v>22</v>
      </c>
      <c r="H25" t="s">
        <v>23</v>
      </c>
      <c r="I25" t="s">
        <v>129</v>
      </c>
      <c r="J25" t="s">
        <v>130</v>
      </c>
      <c r="K25">
        <v>32174</v>
      </c>
      <c r="L25" t="s">
        <v>76</v>
      </c>
      <c r="M25" t="s">
        <v>131</v>
      </c>
      <c r="N25" t="s">
        <v>46</v>
      </c>
      <c r="O25" t="s">
        <v>47</v>
      </c>
      <c r="P25" t="s">
        <v>132</v>
      </c>
      <c r="Q25">
        <v>2.8079999999999998</v>
      </c>
      <c r="R25">
        <v>3</v>
      </c>
      <c r="S25">
        <v>0.7</v>
      </c>
      <c r="T25">
        <v>-1.9656</v>
      </c>
    </row>
    <row r="26" spans="1:20" x14ac:dyDescent="0.3">
      <c r="A26" s="1">
        <v>43837</v>
      </c>
      <c r="B26" s="1" t="str">
        <f t="shared" si="0"/>
        <v>Jan</v>
      </c>
      <c r="C26">
        <v>7372</v>
      </c>
      <c r="D26" t="s">
        <v>133</v>
      </c>
      <c r="E26" t="s">
        <v>86</v>
      </c>
      <c r="F26" t="s">
        <v>134</v>
      </c>
      <c r="G26" t="s">
        <v>22</v>
      </c>
      <c r="H26" t="s">
        <v>23</v>
      </c>
      <c r="I26" t="s">
        <v>135</v>
      </c>
      <c r="J26" t="s">
        <v>34</v>
      </c>
      <c r="K26">
        <v>90805</v>
      </c>
      <c r="L26" t="s">
        <v>35</v>
      </c>
      <c r="M26" t="s">
        <v>136</v>
      </c>
      <c r="N26" t="s">
        <v>46</v>
      </c>
      <c r="O26" t="s">
        <v>54</v>
      </c>
      <c r="P26" t="s">
        <v>137</v>
      </c>
      <c r="Q26">
        <v>153.78</v>
      </c>
      <c r="R26">
        <v>11</v>
      </c>
      <c r="S26">
        <v>0</v>
      </c>
      <c r="T26">
        <v>44.596200000000003</v>
      </c>
    </row>
    <row r="27" spans="1:20" x14ac:dyDescent="0.3">
      <c r="A27" s="1">
        <v>43837</v>
      </c>
      <c r="B27" s="1" t="str">
        <f t="shared" si="0"/>
        <v>Jan</v>
      </c>
      <c r="C27">
        <v>7373</v>
      </c>
      <c r="D27" t="s">
        <v>133</v>
      </c>
      <c r="E27" t="s">
        <v>86</v>
      </c>
      <c r="F27" t="s">
        <v>134</v>
      </c>
      <c r="G27" t="s">
        <v>22</v>
      </c>
      <c r="H27" t="s">
        <v>23</v>
      </c>
      <c r="I27" t="s">
        <v>135</v>
      </c>
      <c r="J27" t="s">
        <v>34</v>
      </c>
      <c r="K27">
        <v>90805</v>
      </c>
      <c r="L27" t="s">
        <v>35</v>
      </c>
      <c r="M27" t="s">
        <v>138</v>
      </c>
      <c r="N27" t="s">
        <v>46</v>
      </c>
      <c r="O27" t="s">
        <v>54</v>
      </c>
      <c r="P27" t="s">
        <v>139</v>
      </c>
      <c r="Q27">
        <v>61.02</v>
      </c>
      <c r="R27">
        <v>3</v>
      </c>
      <c r="S27">
        <v>0</v>
      </c>
      <c r="T27">
        <v>0.61019999999999996</v>
      </c>
    </row>
    <row r="28" spans="1:20" x14ac:dyDescent="0.3">
      <c r="A28" s="1">
        <v>43837</v>
      </c>
      <c r="B28" s="1" t="str">
        <f t="shared" si="0"/>
        <v>Jan</v>
      </c>
      <c r="C28">
        <v>7374</v>
      </c>
      <c r="D28" t="s">
        <v>133</v>
      </c>
      <c r="E28" t="s">
        <v>86</v>
      </c>
      <c r="F28" t="s">
        <v>134</v>
      </c>
      <c r="G28" t="s">
        <v>22</v>
      </c>
      <c r="H28" t="s">
        <v>23</v>
      </c>
      <c r="I28" t="s">
        <v>135</v>
      </c>
      <c r="J28" t="s">
        <v>34</v>
      </c>
      <c r="K28">
        <v>90805</v>
      </c>
      <c r="L28" t="s">
        <v>35</v>
      </c>
      <c r="M28" t="s">
        <v>140</v>
      </c>
      <c r="N28" t="s">
        <v>46</v>
      </c>
      <c r="O28" t="s">
        <v>141</v>
      </c>
      <c r="P28" t="s">
        <v>142</v>
      </c>
      <c r="Q28">
        <v>110.11</v>
      </c>
      <c r="R28">
        <v>7</v>
      </c>
      <c r="S28">
        <v>0</v>
      </c>
      <c r="T28">
        <v>31.931899999999999</v>
      </c>
    </row>
    <row r="29" spans="1:20" x14ac:dyDescent="0.3">
      <c r="A29" s="1">
        <v>43837</v>
      </c>
      <c r="B29" s="1" t="str">
        <f t="shared" si="0"/>
        <v>Jan</v>
      </c>
      <c r="C29">
        <v>7375</v>
      </c>
      <c r="D29" t="s">
        <v>133</v>
      </c>
      <c r="E29" t="s">
        <v>86</v>
      </c>
      <c r="F29" t="s">
        <v>134</v>
      </c>
      <c r="G29" t="s">
        <v>22</v>
      </c>
      <c r="H29" t="s">
        <v>23</v>
      </c>
      <c r="I29" t="s">
        <v>135</v>
      </c>
      <c r="J29" t="s">
        <v>34</v>
      </c>
      <c r="K29">
        <v>90805</v>
      </c>
      <c r="L29" t="s">
        <v>35</v>
      </c>
      <c r="M29" t="s">
        <v>143</v>
      </c>
      <c r="N29" t="s">
        <v>46</v>
      </c>
      <c r="O29" t="s">
        <v>144</v>
      </c>
      <c r="P29" t="s">
        <v>145</v>
      </c>
      <c r="Q29">
        <v>7.89</v>
      </c>
      <c r="R29">
        <v>1</v>
      </c>
      <c r="S29">
        <v>0</v>
      </c>
      <c r="T29">
        <v>3.5505</v>
      </c>
    </row>
    <row r="30" spans="1:20" x14ac:dyDescent="0.3">
      <c r="A30" s="1">
        <v>43838</v>
      </c>
      <c r="B30" s="1" t="str">
        <f t="shared" si="0"/>
        <v>Jan</v>
      </c>
      <c r="C30">
        <v>2290</v>
      </c>
      <c r="D30" t="s">
        <v>146</v>
      </c>
      <c r="E30" t="s">
        <v>39</v>
      </c>
      <c r="F30" t="s">
        <v>147</v>
      </c>
      <c r="G30" t="s">
        <v>73</v>
      </c>
      <c r="H30" t="s">
        <v>23</v>
      </c>
      <c r="I30" t="s">
        <v>148</v>
      </c>
      <c r="J30" t="s">
        <v>149</v>
      </c>
      <c r="K30">
        <v>98115</v>
      </c>
      <c r="L30" t="s">
        <v>35</v>
      </c>
      <c r="M30" t="s">
        <v>150</v>
      </c>
      <c r="N30" t="s">
        <v>28</v>
      </c>
      <c r="O30" t="s">
        <v>94</v>
      </c>
      <c r="P30" t="s">
        <v>151</v>
      </c>
      <c r="Q30">
        <v>892.98</v>
      </c>
      <c r="R30">
        <v>2</v>
      </c>
      <c r="S30">
        <v>0</v>
      </c>
      <c r="T30">
        <v>80.368200000000002</v>
      </c>
    </row>
    <row r="31" spans="1:20" x14ac:dyDescent="0.3">
      <c r="A31" s="1">
        <v>43839</v>
      </c>
      <c r="B31" s="1" t="str">
        <f t="shared" si="0"/>
        <v>Jan</v>
      </c>
      <c r="C31">
        <v>7221</v>
      </c>
      <c r="D31" t="s">
        <v>152</v>
      </c>
      <c r="E31" t="s">
        <v>20</v>
      </c>
      <c r="F31" t="s">
        <v>153</v>
      </c>
      <c r="G31" t="s">
        <v>22</v>
      </c>
      <c r="H31" t="s">
        <v>23</v>
      </c>
      <c r="I31" t="s">
        <v>154</v>
      </c>
      <c r="J31" t="s">
        <v>155</v>
      </c>
      <c r="K31">
        <v>19140</v>
      </c>
      <c r="L31" t="s">
        <v>26</v>
      </c>
      <c r="M31" t="s">
        <v>156</v>
      </c>
      <c r="N31" t="s">
        <v>46</v>
      </c>
      <c r="O31" t="s">
        <v>47</v>
      </c>
      <c r="P31" t="s">
        <v>157</v>
      </c>
      <c r="Q31">
        <v>274.49099999999999</v>
      </c>
      <c r="R31">
        <v>3</v>
      </c>
      <c r="S31">
        <v>0.7</v>
      </c>
      <c r="T31">
        <v>-228.74250000000001</v>
      </c>
    </row>
    <row r="32" spans="1:20" x14ac:dyDescent="0.3">
      <c r="A32" s="1">
        <v>43842</v>
      </c>
      <c r="B32" s="1" t="str">
        <f t="shared" si="0"/>
        <v>Jan</v>
      </c>
      <c r="C32">
        <v>1846</v>
      </c>
      <c r="D32" t="s">
        <v>158</v>
      </c>
      <c r="E32" t="s">
        <v>86</v>
      </c>
      <c r="F32" t="s">
        <v>159</v>
      </c>
      <c r="G32" t="s">
        <v>41</v>
      </c>
      <c r="H32" t="s">
        <v>23</v>
      </c>
      <c r="I32" t="s">
        <v>149</v>
      </c>
      <c r="J32" t="s">
        <v>160</v>
      </c>
      <c r="K32">
        <v>20016</v>
      </c>
      <c r="L32" t="s">
        <v>26</v>
      </c>
      <c r="M32" t="s">
        <v>161</v>
      </c>
      <c r="N32" t="s">
        <v>46</v>
      </c>
      <c r="O32" t="s">
        <v>107</v>
      </c>
      <c r="P32" t="s">
        <v>162</v>
      </c>
      <c r="Q32">
        <v>40.08</v>
      </c>
      <c r="R32">
        <v>6</v>
      </c>
      <c r="S32">
        <v>0</v>
      </c>
      <c r="T32">
        <v>19.238399999999999</v>
      </c>
    </row>
    <row r="33" spans="1:20" x14ac:dyDescent="0.3">
      <c r="A33" s="1">
        <v>43842</v>
      </c>
      <c r="B33" s="1" t="str">
        <f t="shared" si="0"/>
        <v>Jan</v>
      </c>
      <c r="C33">
        <v>1847</v>
      </c>
      <c r="D33" t="s">
        <v>158</v>
      </c>
      <c r="E33" t="s">
        <v>86</v>
      </c>
      <c r="F33" t="s">
        <v>159</v>
      </c>
      <c r="G33" t="s">
        <v>41</v>
      </c>
      <c r="H33" t="s">
        <v>23</v>
      </c>
      <c r="I33" t="s">
        <v>149</v>
      </c>
      <c r="J33" t="s">
        <v>160</v>
      </c>
      <c r="K33">
        <v>20016</v>
      </c>
      <c r="L33" t="s">
        <v>26</v>
      </c>
      <c r="M33" t="s">
        <v>163</v>
      </c>
      <c r="N33" t="s">
        <v>28</v>
      </c>
      <c r="O33" t="s">
        <v>29</v>
      </c>
      <c r="P33" t="s">
        <v>164</v>
      </c>
      <c r="Q33">
        <v>37.68</v>
      </c>
      <c r="R33">
        <v>2</v>
      </c>
      <c r="S33">
        <v>0</v>
      </c>
      <c r="T33">
        <v>15.8256</v>
      </c>
    </row>
    <row r="34" spans="1:20" x14ac:dyDescent="0.3">
      <c r="A34" s="1">
        <v>43842</v>
      </c>
      <c r="B34" s="1" t="str">
        <f t="shared" si="0"/>
        <v>Jan</v>
      </c>
      <c r="C34">
        <v>5900</v>
      </c>
      <c r="D34" t="s">
        <v>165</v>
      </c>
      <c r="E34" t="s">
        <v>20</v>
      </c>
      <c r="F34" t="s">
        <v>166</v>
      </c>
      <c r="G34" t="s">
        <v>73</v>
      </c>
      <c r="H34" t="s">
        <v>23</v>
      </c>
      <c r="I34" t="s">
        <v>111</v>
      </c>
      <c r="J34" t="s">
        <v>34</v>
      </c>
      <c r="K34">
        <v>94110</v>
      </c>
      <c r="L34" t="s">
        <v>35</v>
      </c>
      <c r="M34" t="s">
        <v>167</v>
      </c>
      <c r="N34" t="s">
        <v>46</v>
      </c>
      <c r="O34" t="s">
        <v>168</v>
      </c>
      <c r="P34" t="s">
        <v>169</v>
      </c>
      <c r="Q34">
        <v>9.7799999999999994</v>
      </c>
      <c r="R34">
        <v>1</v>
      </c>
      <c r="S34">
        <v>0</v>
      </c>
      <c r="T34">
        <v>4.8899999999999997</v>
      </c>
    </row>
    <row r="35" spans="1:20" x14ac:dyDescent="0.3">
      <c r="A35" s="1">
        <v>43842</v>
      </c>
      <c r="B35" s="1" t="str">
        <f t="shared" si="0"/>
        <v>Jan</v>
      </c>
      <c r="C35">
        <v>8641</v>
      </c>
      <c r="D35" t="s">
        <v>170</v>
      </c>
      <c r="E35" t="s">
        <v>20</v>
      </c>
      <c r="F35" t="s">
        <v>171</v>
      </c>
      <c r="G35" t="s">
        <v>73</v>
      </c>
      <c r="H35" t="s">
        <v>23</v>
      </c>
      <c r="I35" t="s">
        <v>172</v>
      </c>
      <c r="J35" t="s">
        <v>52</v>
      </c>
      <c r="K35">
        <v>75217</v>
      </c>
      <c r="L35" t="s">
        <v>44</v>
      </c>
      <c r="M35" t="s">
        <v>173</v>
      </c>
      <c r="N35" t="s">
        <v>46</v>
      </c>
      <c r="O35" t="s">
        <v>47</v>
      </c>
      <c r="P35" t="s">
        <v>174</v>
      </c>
      <c r="Q35">
        <v>760.98</v>
      </c>
      <c r="R35">
        <v>5</v>
      </c>
      <c r="S35">
        <v>0.8</v>
      </c>
      <c r="T35">
        <v>-1141.47</v>
      </c>
    </row>
    <row r="36" spans="1:20" x14ac:dyDescent="0.3">
      <c r="A36" s="1">
        <v>43843</v>
      </c>
      <c r="B36" s="1" t="str">
        <f t="shared" si="0"/>
        <v>Jan</v>
      </c>
      <c r="C36">
        <v>6619</v>
      </c>
      <c r="D36" t="s">
        <v>175</v>
      </c>
      <c r="E36" t="s">
        <v>86</v>
      </c>
      <c r="F36" t="s">
        <v>176</v>
      </c>
      <c r="G36" t="s">
        <v>73</v>
      </c>
      <c r="H36" t="s">
        <v>23</v>
      </c>
      <c r="I36" t="s">
        <v>177</v>
      </c>
      <c r="J36" t="s">
        <v>178</v>
      </c>
      <c r="K36">
        <v>65807</v>
      </c>
      <c r="L36" t="s">
        <v>44</v>
      </c>
      <c r="M36" t="s">
        <v>179</v>
      </c>
      <c r="N36" t="s">
        <v>46</v>
      </c>
      <c r="O36" t="s">
        <v>107</v>
      </c>
      <c r="P36" t="s">
        <v>180</v>
      </c>
      <c r="Q36">
        <v>32.4</v>
      </c>
      <c r="R36">
        <v>5</v>
      </c>
      <c r="S36">
        <v>0</v>
      </c>
      <c r="T36">
        <v>15.552</v>
      </c>
    </row>
    <row r="37" spans="1:20" x14ac:dyDescent="0.3">
      <c r="A37" s="1">
        <v>43843</v>
      </c>
      <c r="B37" s="1" t="str">
        <f t="shared" si="0"/>
        <v>Jan</v>
      </c>
      <c r="C37">
        <v>6620</v>
      </c>
      <c r="D37" t="s">
        <v>175</v>
      </c>
      <c r="E37" t="s">
        <v>86</v>
      </c>
      <c r="F37" t="s">
        <v>176</v>
      </c>
      <c r="G37" t="s">
        <v>73</v>
      </c>
      <c r="H37" t="s">
        <v>23</v>
      </c>
      <c r="I37" t="s">
        <v>177</v>
      </c>
      <c r="J37" t="s">
        <v>178</v>
      </c>
      <c r="K37">
        <v>65807</v>
      </c>
      <c r="L37" t="s">
        <v>44</v>
      </c>
      <c r="M37" t="s">
        <v>181</v>
      </c>
      <c r="N37" t="s">
        <v>46</v>
      </c>
      <c r="O37" t="s">
        <v>62</v>
      </c>
      <c r="P37" t="s">
        <v>182</v>
      </c>
      <c r="Q37">
        <v>209.94</v>
      </c>
      <c r="R37">
        <v>6</v>
      </c>
      <c r="S37">
        <v>0</v>
      </c>
      <c r="T37">
        <v>54.584400000000002</v>
      </c>
    </row>
    <row r="38" spans="1:20" x14ac:dyDescent="0.3">
      <c r="A38" s="1">
        <v>43843</v>
      </c>
      <c r="B38" s="1" t="str">
        <f t="shared" si="0"/>
        <v>Jan</v>
      </c>
      <c r="C38">
        <v>6621</v>
      </c>
      <c r="D38" t="s">
        <v>175</v>
      </c>
      <c r="E38" t="s">
        <v>86</v>
      </c>
      <c r="F38" t="s">
        <v>176</v>
      </c>
      <c r="G38" t="s">
        <v>73</v>
      </c>
      <c r="H38" t="s">
        <v>23</v>
      </c>
      <c r="I38" t="s">
        <v>177</v>
      </c>
      <c r="J38" t="s">
        <v>178</v>
      </c>
      <c r="K38">
        <v>65807</v>
      </c>
      <c r="L38" t="s">
        <v>44</v>
      </c>
      <c r="M38" t="s">
        <v>183</v>
      </c>
      <c r="N38" t="s">
        <v>46</v>
      </c>
      <c r="O38" t="s">
        <v>141</v>
      </c>
      <c r="P38" t="s">
        <v>184</v>
      </c>
      <c r="Q38">
        <v>4164.05</v>
      </c>
      <c r="R38">
        <v>5</v>
      </c>
      <c r="S38">
        <v>0</v>
      </c>
      <c r="T38">
        <v>83.281000000000006</v>
      </c>
    </row>
    <row r="39" spans="1:20" x14ac:dyDescent="0.3">
      <c r="A39" s="1">
        <v>43843</v>
      </c>
      <c r="B39" s="1" t="str">
        <f t="shared" si="0"/>
        <v>Jan</v>
      </c>
      <c r="C39">
        <v>6622</v>
      </c>
      <c r="D39" t="s">
        <v>175</v>
      </c>
      <c r="E39" t="s">
        <v>86</v>
      </c>
      <c r="F39" t="s">
        <v>176</v>
      </c>
      <c r="G39" t="s">
        <v>73</v>
      </c>
      <c r="H39" t="s">
        <v>23</v>
      </c>
      <c r="I39" t="s">
        <v>177</v>
      </c>
      <c r="J39" t="s">
        <v>178</v>
      </c>
      <c r="K39">
        <v>65807</v>
      </c>
      <c r="L39" t="s">
        <v>44</v>
      </c>
      <c r="M39" t="s">
        <v>185</v>
      </c>
      <c r="N39" t="s">
        <v>28</v>
      </c>
      <c r="O39" t="s">
        <v>186</v>
      </c>
      <c r="P39" t="s">
        <v>187</v>
      </c>
      <c r="Q39">
        <v>212.94</v>
      </c>
      <c r="R39">
        <v>3</v>
      </c>
      <c r="S39">
        <v>0</v>
      </c>
      <c r="T39">
        <v>53.234999999999999</v>
      </c>
    </row>
    <row r="40" spans="1:20" x14ac:dyDescent="0.3">
      <c r="A40" s="1">
        <v>43844</v>
      </c>
      <c r="B40" s="1" t="str">
        <f t="shared" si="0"/>
        <v>Jan</v>
      </c>
      <c r="C40">
        <v>1183</v>
      </c>
      <c r="D40" t="s">
        <v>188</v>
      </c>
      <c r="E40" t="s">
        <v>39</v>
      </c>
      <c r="F40" t="s">
        <v>189</v>
      </c>
      <c r="G40" t="s">
        <v>22</v>
      </c>
      <c r="H40" t="s">
        <v>23</v>
      </c>
      <c r="I40" t="s">
        <v>74</v>
      </c>
      <c r="J40" t="s">
        <v>75</v>
      </c>
      <c r="K40">
        <v>28540</v>
      </c>
      <c r="L40" t="s">
        <v>76</v>
      </c>
      <c r="M40" t="s">
        <v>190</v>
      </c>
      <c r="N40" t="s">
        <v>46</v>
      </c>
      <c r="O40" t="s">
        <v>168</v>
      </c>
      <c r="P40" t="s">
        <v>191</v>
      </c>
      <c r="Q40">
        <v>21.744</v>
      </c>
      <c r="R40">
        <v>1</v>
      </c>
      <c r="S40">
        <v>0.2</v>
      </c>
      <c r="T40">
        <v>7.3385999999999996</v>
      </c>
    </row>
    <row r="41" spans="1:20" x14ac:dyDescent="0.3">
      <c r="A41" s="1">
        <v>43844</v>
      </c>
      <c r="B41" s="1" t="str">
        <f t="shared" si="0"/>
        <v>Jan</v>
      </c>
      <c r="C41">
        <v>1184</v>
      </c>
      <c r="D41" t="s">
        <v>188</v>
      </c>
      <c r="E41" t="s">
        <v>39</v>
      </c>
      <c r="F41" t="s">
        <v>189</v>
      </c>
      <c r="G41" t="s">
        <v>22</v>
      </c>
      <c r="H41" t="s">
        <v>23</v>
      </c>
      <c r="I41" t="s">
        <v>74</v>
      </c>
      <c r="J41" t="s">
        <v>75</v>
      </c>
      <c r="K41">
        <v>28540</v>
      </c>
      <c r="L41" t="s">
        <v>76</v>
      </c>
      <c r="M41" t="s">
        <v>192</v>
      </c>
      <c r="N41" t="s">
        <v>78</v>
      </c>
      <c r="O41" t="s">
        <v>193</v>
      </c>
      <c r="P41" t="s">
        <v>194</v>
      </c>
      <c r="Q41">
        <v>7.92</v>
      </c>
      <c r="R41">
        <v>5</v>
      </c>
      <c r="S41">
        <v>0.2</v>
      </c>
      <c r="T41">
        <v>0.69299999999999995</v>
      </c>
    </row>
    <row r="42" spans="1:20" x14ac:dyDescent="0.3">
      <c r="A42" s="1">
        <v>43844</v>
      </c>
      <c r="B42" s="1" t="str">
        <f t="shared" si="0"/>
        <v>Jan</v>
      </c>
      <c r="C42">
        <v>4165</v>
      </c>
      <c r="D42" t="s">
        <v>195</v>
      </c>
      <c r="E42" t="s">
        <v>39</v>
      </c>
      <c r="F42" t="s">
        <v>196</v>
      </c>
      <c r="G42" t="s">
        <v>73</v>
      </c>
      <c r="H42" t="s">
        <v>23</v>
      </c>
      <c r="I42" t="s">
        <v>197</v>
      </c>
      <c r="J42" t="s">
        <v>198</v>
      </c>
      <c r="K42">
        <v>80013</v>
      </c>
      <c r="L42" t="s">
        <v>35</v>
      </c>
      <c r="M42" t="s">
        <v>199</v>
      </c>
      <c r="N42" t="s">
        <v>78</v>
      </c>
      <c r="O42" t="s">
        <v>101</v>
      </c>
      <c r="P42" t="s">
        <v>200</v>
      </c>
      <c r="Q42">
        <v>169.06399999999999</v>
      </c>
      <c r="R42">
        <v>7</v>
      </c>
      <c r="S42">
        <v>0.2</v>
      </c>
      <c r="T42">
        <v>-14.793100000000001</v>
      </c>
    </row>
    <row r="43" spans="1:20" x14ac:dyDescent="0.3">
      <c r="A43" s="1">
        <v>43844</v>
      </c>
      <c r="B43" s="1" t="str">
        <f t="shared" si="0"/>
        <v>Jan</v>
      </c>
      <c r="C43">
        <v>4166</v>
      </c>
      <c r="D43" t="s">
        <v>195</v>
      </c>
      <c r="E43" t="s">
        <v>39</v>
      </c>
      <c r="F43" t="s">
        <v>196</v>
      </c>
      <c r="G43" t="s">
        <v>73</v>
      </c>
      <c r="H43" t="s">
        <v>23</v>
      </c>
      <c r="I43" t="s">
        <v>197</v>
      </c>
      <c r="J43" t="s">
        <v>198</v>
      </c>
      <c r="K43">
        <v>80013</v>
      </c>
      <c r="L43" t="s">
        <v>35</v>
      </c>
      <c r="M43" t="s">
        <v>201</v>
      </c>
      <c r="N43" t="s">
        <v>46</v>
      </c>
      <c r="O43" t="s">
        <v>54</v>
      </c>
      <c r="P43" t="s">
        <v>202</v>
      </c>
      <c r="Q43">
        <v>168.624</v>
      </c>
      <c r="R43">
        <v>9</v>
      </c>
      <c r="S43">
        <v>0.2</v>
      </c>
      <c r="T43">
        <v>14.7546</v>
      </c>
    </row>
    <row r="44" spans="1:20" x14ac:dyDescent="0.3">
      <c r="A44" s="1">
        <v>43844</v>
      </c>
      <c r="B44" s="1" t="str">
        <f t="shared" si="0"/>
        <v>Jan</v>
      </c>
      <c r="C44">
        <v>4910</v>
      </c>
      <c r="D44" t="s">
        <v>203</v>
      </c>
      <c r="E44" t="s">
        <v>20</v>
      </c>
      <c r="F44" t="s">
        <v>204</v>
      </c>
      <c r="G44" t="s">
        <v>22</v>
      </c>
      <c r="H44" t="s">
        <v>23</v>
      </c>
      <c r="I44" t="s">
        <v>205</v>
      </c>
      <c r="J44" t="s">
        <v>206</v>
      </c>
      <c r="K44">
        <v>37604</v>
      </c>
      <c r="L44" t="s">
        <v>76</v>
      </c>
      <c r="M44" t="s">
        <v>207</v>
      </c>
      <c r="N44" t="s">
        <v>46</v>
      </c>
      <c r="O44" t="s">
        <v>168</v>
      </c>
      <c r="P44" t="s">
        <v>208</v>
      </c>
      <c r="Q44">
        <v>18.335999999999999</v>
      </c>
      <c r="R44">
        <v>3</v>
      </c>
      <c r="S44">
        <v>0.2</v>
      </c>
      <c r="T44">
        <v>6.6467999999999998</v>
      </c>
    </row>
    <row r="45" spans="1:20" x14ac:dyDescent="0.3">
      <c r="A45" s="1">
        <v>43844</v>
      </c>
      <c r="B45" s="1" t="str">
        <f t="shared" si="0"/>
        <v>Jan</v>
      </c>
      <c r="C45">
        <v>4911</v>
      </c>
      <c r="D45" t="s">
        <v>203</v>
      </c>
      <c r="E45" t="s">
        <v>20</v>
      </c>
      <c r="F45" t="s">
        <v>204</v>
      </c>
      <c r="G45" t="s">
        <v>22</v>
      </c>
      <c r="H45" t="s">
        <v>23</v>
      </c>
      <c r="I45" t="s">
        <v>205</v>
      </c>
      <c r="J45" t="s">
        <v>206</v>
      </c>
      <c r="K45">
        <v>37604</v>
      </c>
      <c r="L45" t="s">
        <v>76</v>
      </c>
      <c r="M45" t="s">
        <v>209</v>
      </c>
      <c r="N45" t="s">
        <v>46</v>
      </c>
      <c r="O45" t="s">
        <v>107</v>
      </c>
      <c r="P45" t="s">
        <v>210</v>
      </c>
      <c r="Q45">
        <v>36.287999999999997</v>
      </c>
      <c r="R45">
        <v>7</v>
      </c>
      <c r="S45">
        <v>0.2</v>
      </c>
      <c r="T45">
        <v>12.700799999999999</v>
      </c>
    </row>
    <row r="46" spans="1:20" x14ac:dyDescent="0.3">
      <c r="A46" s="1">
        <v>43844</v>
      </c>
      <c r="B46" s="1" t="str">
        <f t="shared" si="0"/>
        <v>Jan</v>
      </c>
      <c r="C46">
        <v>4912</v>
      </c>
      <c r="D46" t="s">
        <v>203</v>
      </c>
      <c r="E46" t="s">
        <v>20</v>
      </c>
      <c r="F46" t="s">
        <v>204</v>
      </c>
      <c r="G46" t="s">
        <v>22</v>
      </c>
      <c r="H46" t="s">
        <v>23</v>
      </c>
      <c r="I46" t="s">
        <v>205</v>
      </c>
      <c r="J46" t="s">
        <v>206</v>
      </c>
      <c r="K46">
        <v>37604</v>
      </c>
      <c r="L46" t="s">
        <v>76</v>
      </c>
      <c r="M46" t="s">
        <v>211</v>
      </c>
      <c r="N46" t="s">
        <v>78</v>
      </c>
      <c r="O46" t="s">
        <v>193</v>
      </c>
      <c r="P46" t="s">
        <v>212</v>
      </c>
      <c r="Q46">
        <v>111.98399999999999</v>
      </c>
      <c r="R46">
        <v>2</v>
      </c>
      <c r="S46">
        <v>0.2</v>
      </c>
      <c r="T46">
        <v>6.9989999999999997</v>
      </c>
    </row>
    <row r="47" spans="1:20" x14ac:dyDescent="0.3">
      <c r="A47" s="1">
        <v>43844</v>
      </c>
      <c r="B47" s="1" t="str">
        <f t="shared" si="0"/>
        <v>Jan</v>
      </c>
      <c r="C47">
        <v>4913</v>
      </c>
      <c r="D47" t="s">
        <v>203</v>
      </c>
      <c r="E47" t="s">
        <v>20</v>
      </c>
      <c r="F47" t="s">
        <v>204</v>
      </c>
      <c r="G47" t="s">
        <v>22</v>
      </c>
      <c r="H47" t="s">
        <v>23</v>
      </c>
      <c r="I47" t="s">
        <v>205</v>
      </c>
      <c r="J47" t="s">
        <v>206</v>
      </c>
      <c r="K47">
        <v>37604</v>
      </c>
      <c r="L47" t="s">
        <v>76</v>
      </c>
      <c r="M47" t="s">
        <v>213</v>
      </c>
      <c r="N47" t="s">
        <v>46</v>
      </c>
      <c r="O47" t="s">
        <v>47</v>
      </c>
      <c r="P47" t="s">
        <v>214</v>
      </c>
      <c r="Q47">
        <v>5.97</v>
      </c>
      <c r="R47">
        <v>5</v>
      </c>
      <c r="S47">
        <v>0.7</v>
      </c>
      <c r="T47">
        <v>-4.577</v>
      </c>
    </row>
    <row r="48" spans="1:20" x14ac:dyDescent="0.3">
      <c r="A48" s="1">
        <v>43844</v>
      </c>
      <c r="B48" s="1" t="str">
        <f t="shared" si="0"/>
        <v>Jan</v>
      </c>
      <c r="C48">
        <v>4914</v>
      </c>
      <c r="D48" t="s">
        <v>203</v>
      </c>
      <c r="E48" t="s">
        <v>20</v>
      </c>
      <c r="F48" t="s">
        <v>204</v>
      </c>
      <c r="G48" t="s">
        <v>22</v>
      </c>
      <c r="H48" t="s">
        <v>23</v>
      </c>
      <c r="I48" t="s">
        <v>205</v>
      </c>
      <c r="J48" t="s">
        <v>206</v>
      </c>
      <c r="K48">
        <v>37604</v>
      </c>
      <c r="L48" t="s">
        <v>76</v>
      </c>
      <c r="M48" t="s">
        <v>215</v>
      </c>
      <c r="N48" t="s">
        <v>46</v>
      </c>
      <c r="O48" t="s">
        <v>47</v>
      </c>
      <c r="P48" t="s">
        <v>216</v>
      </c>
      <c r="Q48">
        <v>2.508</v>
      </c>
      <c r="R48">
        <v>2</v>
      </c>
      <c r="S48">
        <v>0.7</v>
      </c>
      <c r="T48">
        <v>-1.8391999999999999</v>
      </c>
    </row>
    <row r="49" spans="1:20" x14ac:dyDescent="0.3">
      <c r="A49" s="1">
        <v>43844</v>
      </c>
      <c r="B49" s="1" t="str">
        <f t="shared" si="0"/>
        <v>Jan</v>
      </c>
      <c r="C49">
        <v>6980</v>
      </c>
      <c r="D49" t="s">
        <v>217</v>
      </c>
      <c r="E49" t="s">
        <v>20</v>
      </c>
      <c r="F49" t="s">
        <v>218</v>
      </c>
      <c r="G49" t="s">
        <v>22</v>
      </c>
      <c r="H49" t="s">
        <v>23</v>
      </c>
      <c r="I49" t="s">
        <v>33</v>
      </c>
      <c r="J49" t="s">
        <v>34</v>
      </c>
      <c r="K49">
        <v>90036</v>
      </c>
      <c r="L49" t="s">
        <v>35</v>
      </c>
      <c r="M49" t="s">
        <v>219</v>
      </c>
      <c r="N49" t="s">
        <v>46</v>
      </c>
      <c r="O49" t="s">
        <v>107</v>
      </c>
      <c r="P49" t="s">
        <v>220</v>
      </c>
      <c r="Q49">
        <v>154.9</v>
      </c>
      <c r="R49">
        <v>5</v>
      </c>
      <c r="S49">
        <v>0</v>
      </c>
      <c r="T49">
        <v>69.704999999999998</v>
      </c>
    </row>
    <row r="50" spans="1:20" x14ac:dyDescent="0.3">
      <c r="A50" s="1">
        <v>43844</v>
      </c>
      <c r="B50" s="1" t="str">
        <f t="shared" si="0"/>
        <v>Jan</v>
      </c>
      <c r="C50">
        <v>9859</v>
      </c>
      <c r="D50" t="s">
        <v>221</v>
      </c>
      <c r="E50" t="s">
        <v>20</v>
      </c>
      <c r="F50" t="s">
        <v>222</v>
      </c>
      <c r="G50" t="s">
        <v>41</v>
      </c>
      <c r="H50" t="s">
        <v>23</v>
      </c>
      <c r="I50" t="s">
        <v>223</v>
      </c>
      <c r="J50" t="s">
        <v>224</v>
      </c>
      <c r="K50">
        <v>47374</v>
      </c>
      <c r="L50" t="s">
        <v>44</v>
      </c>
      <c r="M50" t="s">
        <v>225</v>
      </c>
      <c r="N50" t="s">
        <v>46</v>
      </c>
      <c r="O50" t="s">
        <v>54</v>
      </c>
      <c r="P50" t="s">
        <v>226</v>
      </c>
      <c r="Q50">
        <v>67.400000000000006</v>
      </c>
      <c r="R50">
        <v>5</v>
      </c>
      <c r="S50">
        <v>0</v>
      </c>
      <c r="T50">
        <v>17.524000000000001</v>
      </c>
    </row>
    <row r="51" spans="1:20" x14ac:dyDescent="0.3">
      <c r="A51" s="1">
        <v>43844</v>
      </c>
      <c r="B51" s="1" t="str">
        <f t="shared" si="0"/>
        <v>Jan</v>
      </c>
      <c r="C51">
        <v>9860</v>
      </c>
      <c r="D51" t="s">
        <v>221</v>
      </c>
      <c r="E51" t="s">
        <v>20</v>
      </c>
      <c r="F51" t="s">
        <v>222</v>
      </c>
      <c r="G51" t="s">
        <v>41</v>
      </c>
      <c r="H51" t="s">
        <v>23</v>
      </c>
      <c r="I51" t="s">
        <v>223</v>
      </c>
      <c r="J51" t="s">
        <v>224</v>
      </c>
      <c r="K51">
        <v>47374</v>
      </c>
      <c r="L51" t="s">
        <v>44</v>
      </c>
      <c r="M51" t="s">
        <v>227</v>
      </c>
      <c r="N51" t="s">
        <v>46</v>
      </c>
      <c r="O51" t="s">
        <v>144</v>
      </c>
      <c r="P51" t="s">
        <v>228</v>
      </c>
      <c r="Q51">
        <v>2.52</v>
      </c>
      <c r="R51">
        <v>2</v>
      </c>
      <c r="S51">
        <v>0</v>
      </c>
      <c r="T51">
        <v>0.1008</v>
      </c>
    </row>
    <row r="52" spans="1:20" x14ac:dyDescent="0.3">
      <c r="A52" s="1">
        <v>43844</v>
      </c>
      <c r="B52" s="1" t="str">
        <f t="shared" si="0"/>
        <v>Jan</v>
      </c>
      <c r="C52">
        <v>9861</v>
      </c>
      <c r="D52" t="s">
        <v>221</v>
      </c>
      <c r="E52" t="s">
        <v>20</v>
      </c>
      <c r="F52" t="s">
        <v>222</v>
      </c>
      <c r="G52" t="s">
        <v>41</v>
      </c>
      <c r="H52" t="s">
        <v>23</v>
      </c>
      <c r="I52" t="s">
        <v>223</v>
      </c>
      <c r="J52" t="s">
        <v>224</v>
      </c>
      <c r="K52">
        <v>47374</v>
      </c>
      <c r="L52" t="s">
        <v>44</v>
      </c>
      <c r="M52" t="s">
        <v>229</v>
      </c>
      <c r="N52" t="s">
        <v>78</v>
      </c>
      <c r="O52" t="s">
        <v>193</v>
      </c>
      <c r="P52" t="s">
        <v>230</v>
      </c>
      <c r="Q52">
        <v>67.8</v>
      </c>
      <c r="R52">
        <v>4</v>
      </c>
      <c r="S52">
        <v>0</v>
      </c>
      <c r="T52">
        <v>1.3560000000000001</v>
      </c>
    </row>
    <row r="53" spans="1:20" x14ac:dyDescent="0.3">
      <c r="A53" s="1">
        <v>43844</v>
      </c>
      <c r="B53" s="1" t="str">
        <f t="shared" si="0"/>
        <v>Jan</v>
      </c>
      <c r="C53">
        <v>9862</v>
      </c>
      <c r="D53" t="s">
        <v>221</v>
      </c>
      <c r="E53" t="s">
        <v>20</v>
      </c>
      <c r="F53" t="s">
        <v>222</v>
      </c>
      <c r="G53" t="s">
        <v>41</v>
      </c>
      <c r="H53" t="s">
        <v>23</v>
      </c>
      <c r="I53" t="s">
        <v>223</v>
      </c>
      <c r="J53" t="s">
        <v>224</v>
      </c>
      <c r="K53">
        <v>47374</v>
      </c>
      <c r="L53" t="s">
        <v>44</v>
      </c>
      <c r="M53" t="s">
        <v>231</v>
      </c>
      <c r="N53" t="s">
        <v>46</v>
      </c>
      <c r="O53" t="s">
        <v>54</v>
      </c>
      <c r="P53" t="s">
        <v>232</v>
      </c>
      <c r="Q53">
        <v>18.760000000000002</v>
      </c>
      <c r="R53">
        <v>2</v>
      </c>
      <c r="S53">
        <v>0</v>
      </c>
      <c r="T53">
        <v>5.2527999999999997</v>
      </c>
    </row>
    <row r="54" spans="1:20" x14ac:dyDescent="0.3">
      <c r="A54" s="1">
        <v>43844</v>
      </c>
      <c r="B54" s="1" t="str">
        <f t="shared" si="0"/>
        <v>Jan</v>
      </c>
      <c r="C54">
        <v>9863</v>
      </c>
      <c r="D54" t="s">
        <v>221</v>
      </c>
      <c r="E54" t="s">
        <v>20</v>
      </c>
      <c r="F54" t="s">
        <v>222</v>
      </c>
      <c r="G54" t="s">
        <v>41</v>
      </c>
      <c r="H54" t="s">
        <v>23</v>
      </c>
      <c r="I54" t="s">
        <v>223</v>
      </c>
      <c r="J54" t="s">
        <v>224</v>
      </c>
      <c r="K54">
        <v>47374</v>
      </c>
      <c r="L54" t="s">
        <v>44</v>
      </c>
      <c r="M54" t="s">
        <v>233</v>
      </c>
      <c r="N54" t="s">
        <v>78</v>
      </c>
      <c r="O54" t="s">
        <v>101</v>
      </c>
      <c r="P54" t="s">
        <v>234</v>
      </c>
      <c r="Q54">
        <v>12.12</v>
      </c>
      <c r="R54">
        <v>4</v>
      </c>
      <c r="S54">
        <v>0</v>
      </c>
      <c r="T54">
        <v>2.5451999999999999</v>
      </c>
    </row>
    <row r="55" spans="1:20" x14ac:dyDescent="0.3">
      <c r="A55" s="1">
        <v>43844</v>
      </c>
      <c r="B55" s="1" t="str">
        <f t="shared" si="0"/>
        <v>Jan</v>
      </c>
      <c r="C55">
        <v>9864</v>
      </c>
      <c r="D55" t="s">
        <v>221</v>
      </c>
      <c r="E55" t="s">
        <v>20</v>
      </c>
      <c r="F55" t="s">
        <v>222</v>
      </c>
      <c r="G55" t="s">
        <v>41</v>
      </c>
      <c r="H55" t="s">
        <v>23</v>
      </c>
      <c r="I55" t="s">
        <v>223</v>
      </c>
      <c r="J55" t="s">
        <v>224</v>
      </c>
      <c r="K55">
        <v>47374</v>
      </c>
      <c r="L55" t="s">
        <v>44</v>
      </c>
      <c r="M55" t="s">
        <v>235</v>
      </c>
      <c r="N55" t="s">
        <v>46</v>
      </c>
      <c r="O55" t="s">
        <v>107</v>
      </c>
      <c r="P55" t="s">
        <v>236</v>
      </c>
      <c r="Q55">
        <v>11.34</v>
      </c>
      <c r="R55">
        <v>1</v>
      </c>
      <c r="S55">
        <v>0</v>
      </c>
      <c r="T55">
        <v>5.5566000000000004</v>
      </c>
    </row>
    <row r="56" spans="1:20" x14ac:dyDescent="0.3">
      <c r="A56" s="1">
        <v>43844</v>
      </c>
      <c r="B56" s="1" t="str">
        <f t="shared" si="0"/>
        <v>Jan</v>
      </c>
      <c r="C56">
        <v>9865</v>
      </c>
      <c r="D56" t="s">
        <v>221</v>
      </c>
      <c r="E56" t="s">
        <v>20</v>
      </c>
      <c r="F56" t="s">
        <v>222</v>
      </c>
      <c r="G56" t="s">
        <v>41</v>
      </c>
      <c r="H56" t="s">
        <v>23</v>
      </c>
      <c r="I56" t="s">
        <v>223</v>
      </c>
      <c r="J56" t="s">
        <v>224</v>
      </c>
      <c r="K56">
        <v>47374</v>
      </c>
      <c r="L56" t="s">
        <v>44</v>
      </c>
      <c r="M56" t="s">
        <v>237</v>
      </c>
      <c r="N56" t="s">
        <v>78</v>
      </c>
      <c r="O56" t="s">
        <v>101</v>
      </c>
      <c r="P56" t="s">
        <v>238</v>
      </c>
      <c r="Q56">
        <v>159.80000000000001</v>
      </c>
      <c r="R56">
        <v>4</v>
      </c>
      <c r="S56">
        <v>0</v>
      </c>
      <c r="T56">
        <v>70.311999999999998</v>
      </c>
    </row>
    <row r="57" spans="1:20" x14ac:dyDescent="0.3">
      <c r="A57" s="1">
        <v>43844</v>
      </c>
      <c r="B57" s="1" t="str">
        <f t="shared" si="0"/>
        <v>Jan</v>
      </c>
      <c r="C57">
        <v>9866</v>
      </c>
      <c r="D57" t="s">
        <v>221</v>
      </c>
      <c r="E57" t="s">
        <v>20</v>
      </c>
      <c r="F57" t="s">
        <v>222</v>
      </c>
      <c r="G57" t="s">
        <v>41</v>
      </c>
      <c r="H57" t="s">
        <v>23</v>
      </c>
      <c r="I57" t="s">
        <v>223</v>
      </c>
      <c r="J57" t="s">
        <v>224</v>
      </c>
      <c r="K57">
        <v>47374</v>
      </c>
      <c r="L57" t="s">
        <v>44</v>
      </c>
      <c r="M57" t="s">
        <v>239</v>
      </c>
      <c r="N57" t="s">
        <v>28</v>
      </c>
      <c r="O57" t="s">
        <v>29</v>
      </c>
      <c r="P57" t="s">
        <v>240</v>
      </c>
      <c r="Q57">
        <v>18.96</v>
      </c>
      <c r="R57">
        <v>2</v>
      </c>
      <c r="S57">
        <v>0</v>
      </c>
      <c r="T57">
        <v>8.532</v>
      </c>
    </row>
    <row r="58" spans="1:20" x14ac:dyDescent="0.3">
      <c r="A58" s="1">
        <v>43845</v>
      </c>
      <c r="B58" s="1" t="str">
        <f t="shared" si="0"/>
        <v>Jan</v>
      </c>
      <c r="C58">
        <v>2767</v>
      </c>
      <c r="D58" t="s">
        <v>241</v>
      </c>
      <c r="E58" t="s">
        <v>39</v>
      </c>
      <c r="F58" t="s">
        <v>242</v>
      </c>
      <c r="G58" t="s">
        <v>22</v>
      </c>
      <c r="H58" t="s">
        <v>23</v>
      </c>
      <c r="I58" t="s">
        <v>154</v>
      </c>
      <c r="J58" t="s">
        <v>155</v>
      </c>
      <c r="K58">
        <v>19134</v>
      </c>
      <c r="L58" t="s">
        <v>26</v>
      </c>
      <c r="M58" t="s">
        <v>243</v>
      </c>
      <c r="N58" t="s">
        <v>46</v>
      </c>
      <c r="O58" t="s">
        <v>69</v>
      </c>
      <c r="P58" t="s">
        <v>244</v>
      </c>
      <c r="Q58">
        <v>34.384</v>
      </c>
      <c r="R58">
        <v>1</v>
      </c>
      <c r="S58">
        <v>0.2</v>
      </c>
      <c r="T58">
        <v>3.8681999999999999</v>
      </c>
    </row>
    <row r="59" spans="1:20" x14ac:dyDescent="0.3">
      <c r="A59" s="1">
        <v>43845</v>
      </c>
      <c r="B59" s="1" t="str">
        <f t="shared" si="0"/>
        <v>Jan</v>
      </c>
      <c r="C59">
        <v>2768</v>
      </c>
      <c r="D59" t="s">
        <v>241</v>
      </c>
      <c r="E59" t="s">
        <v>39</v>
      </c>
      <c r="F59" t="s">
        <v>242</v>
      </c>
      <c r="G59" t="s">
        <v>22</v>
      </c>
      <c r="H59" t="s">
        <v>23</v>
      </c>
      <c r="I59" t="s">
        <v>154</v>
      </c>
      <c r="J59" t="s">
        <v>155</v>
      </c>
      <c r="K59">
        <v>19134</v>
      </c>
      <c r="L59" t="s">
        <v>26</v>
      </c>
      <c r="M59" t="s">
        <v>245</v>
      </c>
      <c r="N59" t="s">
        <v>46</v>
      </c>
      <c r="O59" t="s">
        <v>69</v>
      </c>
      <c r="P59" t="s">
        <v>246</v>
      </c>
      <c r="Q59">
        <v>1924.16</v>
      </c>
      <c r="R59">
        <v>8</v>
      </c>
      <c r="S59">
        <v>0.2</v>
      </c>
      <c r="T59">
        <v>312.67599999999999</v>
      </c>
    </row>
    <row r="60" spans="1:20" x14ac:dyDescent="0.3">
      <c r="A60" s="1">
        <v>43845</v>
      </c>
      <c r="B60" s="1" t="str">
        <f t="shared" si="0"/>
        <v>Jan</v>
      </c>
      <c r="C60">
        <v>3954</v>
      </c>
      <c r="D60" t="s">
        <v>247</v>
      </c>
      <c r="E60" t="s">
        <v>20</v>
      </c>
      <c r="F60" t="s">
        <v>248</v>
      </c>
      <c r="G60" t="s">
        <v>22</v>
      </c>
      <c r="H60" t="s">
        <v>23</v>
      </c>
      <c r="I60" t="s">
        <v>249</v>
      </c>
      <c r="J60" t="s">
        <v>250</v>
      </c>
      <c r="K60">
        <v>2169</v>
      </c>
      <c r="L60" t="s">
        <v>26</v>
      </c>
      <c r="M60" t="s">
        <v>251</v>
      </c>
      <c r="N60" t="s">
        <v>46</v>
      </c>
      <c r="O60" t="s">
        <v>107</v>
      </c>
      <c r="P60" t="s">
        <v>252</v>
      </c>
      <c r="Q60">
        <v>12.7</v>
      </c>
      <c r="R60">
        <v>2</v>
      </c>
      <c r="S60">
        <v>0</v>
      </c>
      <c r="T60">
        <v>5.8419999999999996</v>
      </c>
    </row>
    <row r="61" spans="1:20" x14ac:dyDescent="0.3">
      <c r="A61" s="1">
        <v>43845</v>
      </c>
      <c r="B61" s="1" t="str">
        <f t="shared" si="0"/>
        <v>Jan</v>
      </c>
      <c r="C61">
        <v>5068</v>
      </c>
      <c r="D61" t="s">
        <v>253</v>
      </c>
      <c r="E61" t="s">
        <v>20</v>
      </c>
      <c r="F61" t="s">
        <v>254</v>
      </c>
      <c r="G61" t="s">
        <v>41</v>
      </c>
      <c r="H61" t="s">
        <v>23</v>
      </c>
      <c r="I61" t="s">
        <v>33</v>
      </c>
      <c r="J61" t="s">
        <v>34</v>
      </c>
      <c r="K61">
        <v>90008</v>
      </c>
      <c r="L61" t="s">
        <v>35</v>
      </c>
      <c r="M61" t="s">
        <v>255</v>
      </c>
      <c r="N61" t="s">
        <v>46</v>
      </c>
      <c r="O61" t="s">
        <v>62</v>
      </c>
      <c r="P61" t="s">
        <v>256</v>
      </c>
      <c r="Q61">
        <v>21.4</v>
      </c>
      <c r="R61">
        <v>5</v>
      </c>
      <c r="S61">
        <v>0</v>
      </c>
      <c r="T61">
        <v>6.2060000000000004</v>
      </c>
    </row>
    <row r="62" spans="1:20" x14ac:dyDescent="0.3">
      <c r="A62" s="1">
        <v>43845</v>
      </c>
      <c r="B62" s="1" t="str">
        <f t="shared" si="0"/>
        <v>Jan</v>
      </c>
      <c r="C62">
        <v>6384</v>
      </c>
      <c r="D62" t="s">
        <v>257</v>
      </c>
      <c r="E62" t="s">
        <v>39</v>
      </c>
      <c r="F62" t="s">
        <v>258</v>
      </c>
      <c r="G62" t="s">
        <v>22</v>
      </c>
      <c r="H62" t="s">
        <v>23</v>
      </c>
      <c r="I62" t="s">
        <v>259</v>
      </c>
      <c r="J62" t="s">
        <v>52</v>
      </c>
      <c r="K62">
        <v>78745</v>
      </c>
      <c r="L62" t="s">
        <v>44</v>
      </c>
      <c r="M62" t="s">
        <v>260</v>
      </c>
      <c r="N62" t="s">
        <v>46</v>
      </c>
      <c r="O62" t="s">
        <v>47</v>
      </c>
      <c r="P62" t="s">
        <v>261</v>
      </c>
      <c r="Q62">
        <v>32.783999999999999</v>
      </c>
      <c r="R62">
        <v>4</v>
      </c>
      <c r="S62">
        <v>0.8</v>
      </c>
      <c r="T62">
        <v>-52.4544</v>
      </c>
    </row>
    <row r="63" spans="1:20" x14ac:dyDescent="0.3">
      <c r="A63" s="1">
        <v>43845</v>
      </c>
      <c r="B63" s="1" t="str">
        <f t="shared" si="0"/>
        <v>Jan</v>
      </c>
      <c r="C63">
        <v>6385</v>
      </c>
      <c r="D63" t="s">
        <v>257</v>
      </c>
      <c r="E63" t="s">
        <v>39</v>
      </c>
      <c r="F63" t="s">
        <v>258</v>
      </c>
      <c r="G63" t="s">
        <v>22</v>
      </c>
      <c r="H63" t="s">
        <v>23</v>
      </c>
      <c r="I63" t="s">
        <v>259</v>
      </c>
      <c r="J63" t="s">
        <v>52</v>
      </c>
      <c r="K63">
        <v>78745</v>
      </c>
      <c r="L63" t="s">
        <v>44</v>
      </c>
      <c r="M63" t="s">
        <v>262</v>
      </c>
      <c r="N63" t="s">
        <v>78</v>
      </c>
      <c r="O63" t="s">
        <v>101</v>
      </c>
      <c r="P63" t="s">
        <v>263</v>
      </c>
      <c r="Q63">
        <v>47.984000000000002</v>
      </c>
      <c r="R63">
        <v>2</v>
      </c>
      <c r="S63">
        <v>0.2</v>
      </c>
      <c r="T63">
        <v>14.395200000000001</v>
      </c>
    </row>
    <row r="64" spans="1:20" x14ac:dyDescent="0.3">
      <c r="A64" s="1">
        <v>43845</v>
      </c>
      <c r="B64" s="1" t="str">
        <f t="shared" si="0"/>
        <v>Jan</v>
      </c>
      <c r="C64">
        <v>6386</v>
      </c>
      <c r="D64" t="s">
        <v>257</v>
      </c>
      <c r="E64" t="s">
        <v>39</v>
      </c>
      <c r="F64" t="s">
        <v>258</v>
      </c>
      <c r="G64" t="s">
        <v>22</v>
      </c>
      <c r="H64" t="s">
        <v>23</v>
      </c>
      <c r="I64" t="s">
        <v>259</v>
      </c>
      <c r="J64" t="s">
        <v>52</v>
      </c>
      <c r="K64">
        <v>78745</v>
      </c>
      <c r="L64" t="s">
        <v>44</v>
      </c>
      <c r="M64" t="s">
        <v>264</v>
      </c>
      <c r="N64" t="s">
        <v>78</v>
      </c>
      <c r="O64" t="s">
        <v>101</v>
      </c>
      <c r="P64" t="s">
        <v>265</v>
      </c>
      <c r="Q64">
        <v>62.591999999999999</v>
      </c>
      <c r="R64">
        <v>8</v>
      </c>
      <c r="S64">
        <v>0.2</v>
      </c>
      <c r="T64">
        <v>13.300800000000001</v>
      </c>
    </row>
    <row r="65" spans="1:20" x14ac:dyDescent="0.3">
      <c r="A65" s="1">
        <v>43845</v>
      </c>
      <c r="B65" s="1" t="str">
        <f t="shared" si="0"/>
        <v>Jan</v>
      </c>
      <c r="C65">
        <v>6387</v>
      </c>
      <c r="D65" t="s">
        <v>257</v>
      </c>
      <c r="E65" t="s">
        <v>39</v>
      </c>
      <c r="F65" t="s">
        <v>258</v>
      </c>
      <c r="G65" t="s">
        <v>22</v>
      </c>
      <c r="H65" t="s">
        <v>23</v>
      </c>
      <c r="I65" t="s">
        <v>259</v>
      </c>
      <c r="J65" t="s">
        <v>52</v>
      </c>
      <c r="K65">
        <v>78745</v>
      </c>
      <c r="L65" t="s">
        <v>44</v>
      </c>
      <c r="M65" t="s">
        <v>266</v>
      </c>
      <c r="N65" t="s">
        <v>46</v>
      </c>
      <c r="O65" t="s">
        <v>47</v>
      </c>
      <c r="P65" t="s">
        <v>267</v>
      </c>
      <c r="Q65">
        <v>4.2759999999999998</v>
      </c>
      <c r="R65">
        <v>1</v>
      </c>
      <c r="S65">
        <v>0.8</v>
      </c>
      <c r="T65">
        <v>-6.6277999999999997</v>
      </c>
    </row>
    <row r="66" spans="1:20" x14ac:dyDescent="0.3">
      <c r="A66" s="1">
        <v>43846</v>
      </c>
      <c r="B66" s="1" t="str">
        <f t="shared" si="0"/>
        <v>Jan</v>
      </c>
      <c r="C66">
        <v>5272</v>
      </c>
      <c r="D66" t="s">
        <v>268</v>
      </c>
      <c r="E66" t="s">
        <v>269</v>
      </c>
      <c r="F66" t="s">
        <v>270</v>
      </c>
      <c r="G66" t="s">
        <v>73</v>
      </c>
      <c r="H66" t="s">
        <v>23</v>
      </c>
      <c r="I66" t="s">
        <v>33</v>
      </c>
      <c r="J66" t="s">
        <v>34</v>
      </c>
      <c r="K66">
        <v>90008</v>
      </c>
      <c r="L66" t="s">
        <v>35</v>
      </c>
      <c r="M66" t="s">
        <v>271</v>
      </c>
      <c r="N66" t="s">
        <v>28</v>
      </c>
      <c r="O66" t="s">
        <v>29</v>
      </c>
      <c r="P66" t="s">
        <v>272</v>
      </c>
      <c r="Q66">
        <v>27.92</v>
      </c>
      <c r="R66">
        <v>4</v>
      </c>
      <c r="S66">
        <v>0</v>
      </c>
      <c r="T66">
        <v>8.0968</v>
      </c>
    </row>
    <row r="67" spans="1:20" x14ac:dyDescent="0.3">
      <c r="A67" s="1">
        <v>43846</v>
      </c>
      <c r="B67" s="1" t="str">
        <f t="shared" ref="B67:B130" si="1">TEXT(A67,"mmm")</f>
        <v>Jan</v>
      </c>
      <c r="C67">
        <v>5273</v>
      </c>
      <c r="D67" t="s">
        <v>268</v>
      </c>
      <c r="E67" t="s">
        <v>269</v>
      </c>
      <c r="F67" t="s">
        <v>270</v>
      </c>
      <c r="G67" t="s">
        <v>73</v>
      </c>
      <c r="H67" t="s">
        <v>23</v>
      </c>
      <c r="I67" t="s">
        <v>33</v>
      </c>
      <c r="J67" t="s">
        <v>34</v>
      </c>
      <c r="K67">
        <v>90008</v>
      </c>
      <c r="L67" t="s">
        <v>35</v>
      </c>
      <c r="M67" t="s">
        <v>273</v>
      </c>
      <c r="N67" t="s">
        <v>28</v>
      </c>
      <c r="O67" t="s">
        <v>94</v>
      </c>
      <c r="P67" t="s">
        <v>274</v>
      </c>
      <c r="Q67">
        <v>399.67200000000003</v>
      </c>
      <c r="R67">
        <v>7</v>
      </c>
      <c r="S67">
        <v>0.2</v>
      </c>
      <c r="T67">
        <v>-14.9877</v>
      </c>
    </row>
    <row r="68" spans="1:20" x14ac:dyDescent="0.3">
      <c r="A68" s="1">
        <v>43846</v>
      </c>
      <c r="B68" s="1" t="str">
        <f t="shared" si="1"/>
        <v>Jan</v>
      </c>
      <c r="C68">
        <v>6521</v>
      </c>
      <c r="D68" t="s">
        <v>275</v>
      </c>
      <c r="E68" t="s">
        <v>86</v>
      </c>
      <c r="F68" t="s">
        <v>276</v>
      </c>
      <c r="G68" t="s">
        <v>22</v>
      </c>
      <c r="H68" t="s">
        <v>23</v>
      </c>
      <c r="I68" t="s">
        <v>277</v>
      </c>
      <c r="J68" t="s">
        <v>124</v>
      </c>
      <c r="K68">
        <v>49201</v>
      </c>
      <c r="L68" t="s">
        <v>44</v>
      </c>
      <c r="M68" t="s">
        <v>278</v>
      </c>
      <c r="N68" t="s">
        <v>46</v>
      </c>
      <c r="O68" t="s">
        <v>47</v>
      </c>
      <c r="P68" t="s">
        <v>279</v>
      </c>
      <c r="Q68">
        <v>5443.96</v>
      </c>
      <c r="R68">
        <v>4</v>
      </c>
      <c r="S68">
        <v>0</v>
      </c>
      <c r="T68">
        <v>2504.2215999999999</v>
      </c>
    </row>
    <row r="69" spans="1:20" x14ac:dyDescent="0.3">
      <c r="A69" s="1">
        <v>43846</v>
      </c>
      <c r="B69" s="1" t="str">
        <f t="shared" si="1"/>
        <v>Jan</v>
      </c>
      <c r="C69">
        <v>6522</v>
      </c>
      <c r="D69" t="s">
        <v>275</v>
      </c>
      <c r="E69" t="s">
        <v>86</v>
      </c>
      <c r="F69" t="s">
        <v>276</v>
      </c>
      <c r="G69" t="s">
        <v>22</v>
      </c>
      <c r="H69" t="s">
        <v>23</v>
      </c>
      <c r="I69" t="s">
        <v>277</v>
      </c>
      <c r="J69" t="s">
        <v>124</v>
      </c>
      <c r="K69">
        <v>49201</v>
      </c>
      <c r="L69" t="s">
        <v>44</v>
      </c>
      <c r="M69" t="s">
        <v>280</v>
      </c>
      <c r="N69" t="s">
        <v>28</v>
      </c>
      <c r="O69" t="s">
        <v>59</v>
      </c>
      <c r="P69" t="s">
        <v>281</v>
      </c>
      <c r="Q69">
        <v>302.67</v>
      </c>
      <c r="R69">
        <v>3</v>
      </c>
      <c r="S69">
        <v>0</v>
      </c>
      <c r="T69">
        <v>72.640799999999999</v>
      </c>
    </row>
    <row r="70" spans="1:20" x14ac:dyDescent="0.3">
      <c r="A70" s="1">
        <v>43846</v>
      </c>
      <c r="B70" s="1" t="str">
        <f t="shared" si="1"/>
        <v>Jan</v>
      </c>
      <c r="C70">
        <v>6523</v>
      </c>
      <c r="D70" t="s">
        <v>275</v>
      </c>
      <c r="E70" t="s">
        <v>86</v>
      </c>
      <c r="F70" t="s">
        <v>276</v>
      </c>
      <c r="G70" t="s">
        <v>22</v>
      </c>
      <c r="H70" t="s">
        <v>23</v>
      </c>
      <c r="I70" t="s">
        <v>277</v>
      </c>
      <c r="J70" t="s">
        <v>124</v>
      </c>
      <c r="K70">
        <v>49201</v>
      </c>
      <c r="L70" t="s">
        <v>44</v>
      </c>
      <c r="M70" t="s">
        <v>282</v>
      </c>
      <c r="N70" t="s">
        <v>46</v>
      </c>
      <c r="O70" t="s">
        <v>107</v>
      </c>
      <c r="P70" t="s">
        <v>283</v>
      </c>
      <c r="Q70">
        <v>56.07</v>
      </c>
      <c r="R70">
        <v>7</v>
      </c>
      <c r="S70">
        <v>0</v>
      </c>
      <c r="T70">
        <v>25.2315</v>
      </c>
    </row>
    <row r="71" spans="1:20" x14ac:dyDescent="0.3">
      <c r="A71" s="1">
        <v>43849</v>
      </c>
      <c r="B71" s="1" t="str">
        <f t="shared" si="1"/>
        <v>Jan</v>
      </c>
      <c r="C71">
        <v>1885</v>
      </c>
      <c r="D71" t="s">
        <v>284</v>
      </c>
      <c r="E71" t="s">
        <v>86</v>
      </c>
      <c r="F71" t="s">
        <v>285</v>
      </c>
      <c r="G71" t="s">
        <v>22</v>
      </c>
      <c r="H71" t="s">
        <v>23</v>
      </c>
      <c r="I71" t="s">
        <v>286</v>
      </c>
      <c r="J71" t="s">
        <v>52</v>
      </c>
      <c r="K71">
        <v>76248</v>
      </c>
      <c r="L71" t="s">
        <v>44</v>
      </c>
      <c r="M71" t="s">
        <v>287</v>
      </c>
      <c r="N71" t="s">
        <v>46</v>
      </c>
      <c r="O71" t="s">
        <v>288</v>
      </c>
      <c r="P71" t="s">
        <v>289</v>
      </c>
      <c r="Q71">
        <v>6</v>
      </c>
      <c r="R71">
        <v>2</v>
      </c>
      <c r="S71">
        <v>0.2</v>
      </c>
      <c r="T71">
        <v>2.1</v>
      </c>
    </row>
    <row r="72" spans="1:20" x14ac:dyDescent="0.3">
      <c r="A72" s="1">
        <v>43849</v>
      </c>
      <c r="B72" s="1" t="str">
        <f t="shared" si="1"/>
        <v>Jan</v>
      </c>
      <c r="C72">
        <v>9116</v>
      </c>
      <c r="D72" t="s">
        <v>290</v>
      </c>
      <c r="E72" t="s">
        <v>86</v>
      </c>
      <c r="F72" t="s">
        <v>291</v>
      </c>
      <c r="G72" t="s">
        <v>22</v>
      </c>
      <c r="H72" t="s">
        <v>23</v>
      </c>
      <c r="I72" t="s">
        <v>154</v>
      </c>
      <c r="J72" t="s">
        <v>155</v>
      </c>
      <c r="K72">
        <v>19140</v>
      </c>
      <c r="L72" t="s">
        <v>26</v>
      </c>
      <c r="M72" t="s">
        <v>292</v>
      </c>
      <c r="N72" t="s">
        <v>78</v>
      </c>
      <c r="O72" t="s">
        <v>193</v>
      </c>
      <c r="P72" t="s">
        <v>293</v>
      </c>
      <c r="Q72">
        <v>429.6</v>
      </c>
      <c r="R72">
        <v>2</v>
      </c>
      <c r="S72">
        <v>0.4</v>
      </c>
      <c r="T72">
        <v>-93.08</v>
      </c>
    </row>
    <row r="73" spans="1:20" x14ac:dyDescent="0.3">
      <c r="A73" s="1">
        <v>43849</v>
      </c>
      <c r="B73" s="1" t="str">
        <f t="shared" si="1"/>
        <v>Jan</v>
      </c>
      <c r="C73">
        <v>9117</v>
      </c>
      <c r="D73" t="s">
        <v>290</v>
      </c>
      <c r="E73" t="s">
        <v>86</v>
      </c>
      <c r="F73" t="s">
        <v>291</v>
      </c>
      <c r="G73" t="s">
        <v>22</v>
      </c>
      <c r="H73" t="s">
        <v>23</v>
      </c>
      <c r="I73" t="s">
        <v>154</v>
      </c>
      <c r="J73" t="s">
        <v>155</v>
      </c>
      <c r="K73">
        <v>19140</v>
      </c>
      <c r="L73" t="s">
        <v>26</v>
      </c>
      <c r="M73" t="s">
        <v>294</v>
      </c>
      <c r="N73" t="s">
        <v>28</v>
      </c>
      <c r="O73" t="s">
        <v>29</v>
      </c>
      <c r="P73" t="s">
        <v>295</v>
      </c>
      <c r="Q73">
        <v>31.968</v>
      </c>
      <c r="R73">
        <v>2</v>
      </c>
      <c r="S73">
        <v>0.2</v>
      </c>
      <c r="T73">
        <v>6.3936000000000002</v>
      </c>
    </row>
    <row r="74" spans="1:20" x14ac:dyDescent="0.3">
      <c r="A74" s="1">
        <v>43849</v>
      </c>
      <c r="B74" s="1" t="str">
        <f t="shared" si="1"/>
        <v>Jan</v>
      </c>
      <c r="C74">
        <v>9118</v>
      </c>
      <c r="D74" t="s">
        <v>290</v>
      </c>
      <c r="E74" t="s">
        <v>86</v>
      </c>
      <c r="F74" t="s">
        <v>291</v>
      </c>
      <c r="G74" t="s">
        <v>22</v>
      </c>
      <c r="H74" t="s">
        <v>23</v>
      </c>
      <c r="I74" t="s">
        <v>154</v>
      </c>
      <c r="J74" t="s">
        <v>155</v>
      </c>
      <c r="K74">
        <v>19140</v>
      </c>
      <c r="L74" t="s">
        <v>26</v>
      </c>
      <c r="M74" t="s">
        <v>296</v>
      </c>
      <c r="N74" t="s">
        <v>28</v>
      </c>
      <c r="O74" t="s">
        <v>59</v>
      </c>
      <c r="P74" t="s">
        <v>297</v>
      </c>
      <c r="Q74">
        <v>887.27099999999996</v>
      </c>
      <c r="R74">
        <v>3</v>
      </c>
      <c r="S74">
        <v>0.3</v>
      </c>
      <c r="T74">
        <v>-63.3765</v>
      </c>
    </row>
    <row r="75" spans="1:20" x14ac:dyDescent="0.3">
      <c r="A75" s="1">
        <v>43849</v>
      </c>
      <c r="B75" s="1" t="str">
        <f t="shared" si="1"/>
        <v>Jan</v>
      </c>
      <c r="C75">
        <v>9119</v>
      </c>
      <c r="D75" t="s">
        <v>290</v>
      </c>
      <c r="E75" t="s">
        <v>86</v>
      </c>
      <c r="F75" t="s">
        <v>291</v>
      </c>
      <c r="G75" t="s">
        <v>22</v>
      </c>
      <c r="H75" t="s">
        <v>23</v>
      </c>
      <c r="I75" t="s">
        <v>154</v>
      </c>
      <c r="J75" t="s">
        <v>155</v>
      </c>
      <c r="K75">
        <v>19140</v>
      </c>
      <c r="L75" t="s">
        <v>26</v>
      </c>
      <c r="M75" t="s">
        <v>298</v>
      </c>
      <c r="N75" t="s">
        <v>46</v>
      </c>
      <c r="O75" t="s">
        <v>107</v>
      </c>
      <c r="P75" t="s">
        <v>299</v>
      </c>
      <c r="Q75">
        <v>21.696000000000002</v>
      </c>
      <c r="R75">
        <v>4</v>
      </c>
      <c r="S75">
        <v>0.2</v>
      </c>
      <c r="T75">
        <v>7.0511999999999997</v>
      </c>
    </row>
    <row r="76" spans="1:20" x14ac:dyDescent="0.3">
      <c r="A76" s="1">
        <v>43849</v>
      </c>
      <c r="B76" s="1" t="str">
        <f t="shared" si="1"/>
        <v>Jan</v>
      </c>
      <c r="C76">
        <v>9387</v>
      </c>
      <c r="D76" t="s">
        <v>300</v>
      </c>
      <c r="E76" t="s">
        <v>20</v>
      </c>
      <c r="F76" t="s">
        <v>301</v>
      </c>
      <c r="G76" t="s">
        <v>22</v>
      </c>
      <c r="H76" t="s">
        <v>23</v>
      </c>
      <c r="I76" t="s">
        <v>302</v>
      </c>
      <c r="J76" t="s">
        <v>303</v>
      </c>
      <c r="K76">
        <v>5408</v>
      </c>
      <c r="L76" t="s">
        <v>26</v>
      </c>
      <c r="M76" t="s">
        <v>304</v>
      </c>
      <c r="N76" t="s">
        <v>46</v>
      </c>
      <c r="O76" t="s">
        <v>107</v>
      </c>
      <c r="P76" t="s">
        <v>305</v>
      </c>
      <c r="Q76">
        <v>79.92</v>
      </c>
      <c r="R76">
        <v>4</v>
      </c>
      <c r="S76">
        <v>0</v>
      </c>
      <c r="T76">
        <v>37.562399999999997</v>
      </c>
    </row>
    <row r="77" spans="1:20" x14ac:dyDescent="0.3">
      <c r="A77" s="1">
        <v>43849</v>
      </c>
      <c r="B77" s="1" t="str">
        <f t="shared" si="1"/>
        <v>Jan</v>
      </c>
      <c r="C77">
        <v>9388</v>
      </c>
      <c r="D77" t="s">
        <v>300</v>
      </c>
      <c r="E77" t="s">
        <v>20</v>
      </c>
      <c r="F77" t="s">
        <v>301</v>
      </c>
      <c r="G77" t="s">
        <v>22</v>
      </c>
      <c r="H77" t="s">
        <v>23</v>
      </c>
      <c r="I77" t="s">
        <v>302</v>
      </c>
      <c r="J77" t="s">
        <v>303</v>
      </c>
      <c r="K77">
        <v>5408</v>
      </c>
      <c r="L77" t="s">
        <v>26</v>
      </c>
      <c r="M77" t="s">
        <v>306</v>
      </c>
      <c r="N77" t="s">
        <v>46</v>
      </c>
      <c r="O77" t="s">
        <v>107</v>
      </c>
      <c r="P77" t="s">
        <v>307</v>
      </c>
      <c r="Q77">
        <v>12.28</v>
      </c>
      <c r="R77">
        <v>1</v>
      </c>
      <c r="S77">
        <v>0</v>
      </c>
      <c r="T77">
        <v>5.7716000000000003</v>
      </c>
    </row>
    <row r="78" spans="1:20" x14ac:dyDescent="0.3">
      <c r="A78" s="1">
        <v>43849</v>
      </c>
      <c r="B78" s="1" t="str">
        <f t="shared" si="1"/>
        <v>Jan</v>
      </c>
      <c r="C78">
        <v>9389</v>
      </c>
      <c r="D78" t="s">
        <v>300</v>
      </c>
      <c r="E78" t="s">
        <v>20</v>
      </c>
      <c r="F78" t="s">
        <v>301</v>
      </c>
      <c r="G78" t="s">
        <v>22</v>
      </c>
      <c r="H78" t="s">
        <v>23</v>
      </c>
      <c r="I78" t="s">
        <v>302</v>
      </c>
      <c r="J78" t="s">
        <v>303</v>
      </c>
      <c r="K78">
        <v>5408</v>
      </c>
      <c r="L78" t="s">
        <v>26</v>
      </c>
      <c r="M78" t="s">
        <v>308</v>
      </c>
      <c r="N78" t="s">
        <v>46</v>
      </c>
      <c r="O78" t="s">
        <v>69</v>
      </c>
      <c r="P78" t="s">
        <v>309</v>
      </c>
      <c r="Q78">
        <v>542.94000000000005</v>
      </c>
      <c r="R78">
        <v>3</v>
      </c>
      <c r="S78">
        <v>0</v>
      </c>
      <c r="T78">
        <v>152.0232</v>
      </c>
    </row>
    <row r="79" spans="1:20" x14ac:dyDescent="0.3">
      <c r="A79" s="1">
        <v>43849</v>
      </c>
      <c r="B79" s="1" t="str">
        <f t="shared" si="1"/>
        <v>Jan</v>
      </c>
      <c r="C79">
        <v>9390</v>
      </c>
      <c r="D79" t="s">
        <v>300</v>
      </c>
      <c r="E79" t="s">
        <v>20</v>
      </c>
      <c r="F79" t="s">
        <v>301</v>
      </c>
      <c r="G79" t="s">
        <v>22</v>
      </c>
      <c r="H79" t="s">
        <v>23</v>
      </c>
      <c r="I79" t="s">
        <v>302</v>
      </c>
      <c r="J79" t="s">
        <v>303</v>
      </c>
      <c r="K79">
        <v>5408</v>
      </c>
      <c r="L79" t="s">
        <v>26</v>
      </c>
      <c r="M79" t="s">
        <v>310</v>
      </c>
      <c r="N79" t="s">
        <v>46</v>
      </c>
      <c r="O79" t="s">
        <v>168</v>
      </c>
      <c r="P79" t="s">
        <v>311</v>
      </c>
      <c r="Q79">
        <v>2.04</v>
      </c>
      <c r="R79">
        <v>1</v>
      </c>
      <c r="S79">
        <v>0</v>
      </c>
      <c r="T79">
        <v>0.95879999999999999</v>
      </c>
    </row>
    <row r="80" spans="1:20" x14ac:dyDescent="0.3">
      <c r="A80" s="1">
        <v>43850</v>
      </c>
      <c r="B80" s="1" t="str">
        <f t="shared" si="1"/>
        <v>Jan</v>
      </c>
      <c r="C80">
        <v>440</v>
      </c>
      <c r="D80" t="s">
        <v>312</v>
      </c>
      <c r="E80" t="s">
        <v>86</v>
      </c>
      <c r="F80" t="s">
        <v>313</v>
      </c>
      <c r="G80" t="s">
        <v>73</v>
      </c>
      <c r="H80" t="s">
        <v>23</v>
      </c>
      <c r="I80" t="s">
        <v>314</v>
      </c>
      <c r="J80" t="s">
        <v>315</v>
      </c>
      <c r="K80">
        <v>10024</v>
      </c>
      <c r="L80" t="s">
        <v>26</v>
      </c>
      <c r="M80" t="s">
        <v>316</v>
      </c>
      <c r="N80" t="s">
        <v>28</v>
      </c>
      <c r="O80" t="s">
        <v>59</v>
      </c>
      <c r="P80" t="s">
        <v>317</v>
      </c>
      <c r="Q80">
        <v>207.846</v>
      </c>
      <c r="R80">
        <v>3</v>
      </c>
      <c r="S80">
        <v>0.1</v>
      </c>
      <c r="T80">
        <v>2.3094000000000001</v>
      </c>
    </row>
    <row r="81" spans="1:20" x14ac:dyDescent="0.3">
      <c r="A81" s="1">
        <v>43850</v>
      </c>
      <c r="B81" s="1" t="str">
        <f t="shared" si="1"/>
        <v>Jan</v>
      </c>
      <c r="C81">
        <v>1659</v>
      </c>
      <c r="D81" t="s">
        <v>318</v>
      </c>
      <c r="E81" t="s">
        <v>20</v>
      </c>
      <c r="F81" t="s">
        <v>319</v>
      </c>
      <c r="G81" t="s">
        <v>22</v>
      </c>
      <c r="H81" t="s">
        <v>23</v>
      </c>
      <c r="I81" t="s">
        <v>33</v>
      </c>
      <c r="J81" t="s">
        <v>34</v>
      </c>
      <c r="K81">
        <v>90045</v>
      </c>
      <c r="L81" t="s">
        <v>35</v>
      </c>
      <c r="M81" t="s">
        <v>320</v>
      </c>
      <c r="N81" t="s">
        <v>78</v>
      </c>
      <c r="O81" t="s">
        <v>193</v>
      </c>
      <c r="P81" t="s">
        <v>321</v>
      </c>
      <c r="Q81">
        <v>160.77600000000001</v>
      </c>
      <c r="R81">
        <v>3</v>
      </c>
      <c r="S81">
        <v>0.2</v>
      </c>
      <c r="T81">
        <v>10.048500000000001</v>
      </c>
    </row>
    <row r="82" spans="1:20" x14ac:dyDescent="0.3">
      <c r="A82" s="1">
        <v>43850</v>
      </c>
      <c r="B82" s="1" t="str">
        <f t="shared" si="1"/>
        <v>Jan</v>
      </c>
      <c r="C82">
        <v>2408</v>
      </c>
      <c r="D82" t="s">
        <v>322</v>
      </c>
      <c r="E82" t="s">
        <v>20</v>
      </c>
      <c r="F82" t="s">
        <v>323</v>
      </c>
      <c r="G82" t="s">
        <v>22</v>
      </c>
      <c r="H82" t="s">
        <v>23</v>
      </c>
      <c r="I82" t="s">
        <v>111</v>
      </c>
      <c r="J82" t="s">
        <v>34</v>
      </c>
      <c r="K82">
        <v>94122</v>
      </c>
      <c r="L82" t="s">
        <v>35</v>
      </c>
      <c r="M82" t="s">
        <v>324</v>
      </c>
      <c r="N82" t="s">
        <v>46</v>
      </c>
      <c r="O82" t="s">
        <v>62</v>
      </c>
      <c r="P82" t="s">
        <v>325</v>
      </c>
      <c r="Q82">
        <v>24.2</v>
      </c>
      <c r="R82">
        <v>5</v>
      </c>
      <c r="S82">
        <v>0</v>
      </c>
      <c r="T82">
        <v>7.9859999999999998</v>
      </c>
    </row>
    <row r="83" spans="1:20" x14ac:dyDescent="0.3">
      <c r="A83" s="1">
        <v>43850</v>
      </c>
      <c r="B83" s="1" t="str">
        <f t="shared" si="1"/>
        <v>Jan</v>
      </c>
      <c r="C83">
        <v>2409</v>
      </c>
      <c r="D83" t="s">
        <v>322</v>
      </c>
      <c r="E83" t="s">
        <v>20</v>
      </c>
      <c r="F83" t="s">
        <v>323</v>
      </c>
      <c r="G83" t="s">
        <v>22</v>
      </c>
      <c r="H83" t="s">
        <v>23</v>
      </c>
      <c r="I83" t="s">
        <v>111</v>
      </c>
      <c r="J83" t="s">
        <v>34</v>
      </c>
      <c r="K83">
        <v>94122</v>
      </c>
      <c r="L83" t="s">
        <v>35</v>
      </c>
      <c r="M83" t="s">
        <v>326</v>
      </c>
      <c r="N83" t="s">
        <v>78</v>
      </c>
      <c r="O83" t="s">
        <v>193</v>
      </c>
      <c r="P83" t="s">
        <v>327</v>
      </c>
      <c r="Q83">
        <v>359.976</v>
      </c>
      <c r="R83">
        <v>3</v>
      </c>
      <c r="S83">
        <v>0.2</v>
      </c>
      <c r="T83">
        <v>130.4913</v>
      </c>
    </row>
    <row r="84" spans="1:20" x14ac:dyDescent="0.3">
      <c r="A84" s="1">
        <v>43850</v>
      </c>
      <c r="B84" s="1" t="str">
        <f t="shared" si="1"/>
        <v>Jan</v>
      </c>
      <c r="C84">
        <v>5425</v>
      </c>
      <c r="D84" t="s">
        <v>328</v>
      </c>
      <c r="E84" t="s">
        <v>20</v>
      </c>
      <c r="F84" t="s">
        <v>329</v>
      </c>
      <c r="G84" t="s">
        <v>22</v>
      </c>
      <c r="H84" t="s">
        <v>23</v>
      </c>
      <c r="I84" t="s">
        <v>330</v>
      </c>
      <c r="J84" t="s">
        <v>331</v>
      </c>
      <c r="K84">
        <v>6708</v>
      </c>
      <c r="L84" t="s">
        <v>26</v>
      </c>
      <c r="M84" t="s">
        <v>332</v>
      </c>
      <c r="N84" t="s">
        <v>46</v>
      </c>
      <c r="O84" t="s">
        <v>62</v>
      </c>
      <c r="P84" t="s">
        <v>333</v>
      </c>
      <c r="Q84">
        <v>3.52</v>
      </c>
      <c r="R84">
        <v>2</v>
      </c>
      <c r="S84">
        <v>0</v>
      </c>
      <c r="T84">
        <v>1.0207999999999999</v>
      </c>
    </row>
    <row r="85" spans="1:20" x14ac:dyDescent="0.3">
      <c r="A85" s="1">
        <v>43850</v>
      </c>
      <c r="B85" s="1" t="str">
        <f t="shared" si="1"/>
        <v>Jan</v>
      </c>
      <c r="C85">
        <v>7408</v>
      </c>
      <c r="D85" t="s">
        <v>334</v>
      </c>
      <c r="E85" t="s">
        <v>39</v>
      </c>
      <c r="F85" t="s">
        <v>335</v>
      </c>
      <c r="G85" t="s">
        <v>22</v>
      </c>
      <c r="H85" t="s">
        <v>23</v>
      </c>
      <c r="I85" t="s">
        <v>336</v>
      </c>
      <c r="J85" t="s">
        <v>337</v>
      </c>
      <c r="K85">
        <v>60653</v>
      </c>
      <c r="L85" t="s">
        <v>44</v>
      </c>
      <c r="M85" t="s">
        <v>338</v>
      </c>
      <c r="N85" t="s">
        <v>46</v>
      </c>
      <c r="O85" t="s">
        <v>288</v>
      </c>
      <c r="P85" t="s">
        <v>339</v>
      </c>
      <c r="Q85">
        <v>11.52</v>
      </c>
      <c r="R85">
        <v>5</v>
      </c>
      <c r="S85">
        <v>0.2</v>
      </c>
      <c r="T85">
        <v>4.1760000000000002</v>
      </c>
    </row>
    <row r="86" spans="1:20" x14ac:dyDescent="0.3">
      <c r="A86" s="1">
        <v>43851</v>
      </c>
      <c r="B86" s="1" t="str">
        <f t="shared" si="1"/>
        <v>Jan</v>
      </c>
      <c r="C86">
        <v>733</v>
      </c>
      <c r="D86" t="s">
        <v>340</v>
      </c>
      <c r="E86" t="s">
        <v>20</v>
      </c>
      <c r="F86" t="s">
        <v>341</v>
      </c>
      <c r="G86" t="s">
        <v>41</v>
      </c>
      <c r="H86" t="s">
        <v>23</v>
      </c>
      <c r="I86" t="s">
        <v>148</v>
      </c>
      <c r="J86" t="s">
        <v>149</v>
      </c>
      <c r="K86">
        <v>98115</v>
      </c>
      <c r="L86" t="s">
        <v>35</v>
      </c>
      <c r="M86" t="s">
        <v>342</v>
      </c>
      <c r="N86" t="s">
        <v>46</v>
      </c>
      <c r="O86" t="s">
        <v>54</v>
      </c>
      <c r="P86" t="s">
        <v>343</v>
      </c>
      <c r="Q86">
        <v>242.94</v>
      </c>
      <c r="R86">
        <v>3</v>
      </c>
      <c r="S86">
        <v>0</v>
      </c>
      <c r="T86">
        <v>9.7175999999999991</v>
      </c>
    </row>
    <row r="87" spans="1:20" x14ac:dyDescent="0.3">
      <c r="A87" s="1">
        <v>43851</v>
      </c>
      <c r="B87" s="1" t="str">
        <f t="shared" si="1"/>
        <v>Jan</v>
      </c>
      <c r="C87">
        <v>734</v>
      </c>
      <c r="D87" t="s">
        <v>340</v>
      </c>
      <c r="E87" t="s">
        <v>20</v>
      </c>
      <c r="F87" t="s">
        <v>341</v>
      </c>
      <c r="G87" t="s">
        <v>41</v>
      </c>
      <c r="H87" t="s">
        <v>23</v>
      </c>
      <c r="I87" t="s">
        <v>148</v>
      </c>
      <c r="J87" t="s">
        <v>149</v>
      </c>
      <c r="K87">
        <v>98115</v>
      </c>
      <c r="L87" t="s">
        <v>35</v>
      </c>
      <c r="M87" t="s">
        <v>344</v>
      </c>
      <c r="N87" t="s">
        <v>78</v>
      </c>
      <c r="O87" t="s">
        <v>101</v>
      </c>
      <c r="P87" t="s">
        <v>345</v>
      </c>
      <c r="Q87">
        <v>179.97</v>
      </c>
      <c r="R87">
        <v>3</v>
      </c>
      <c r="S87">
        <v>0</v>
      </c>
      <c r="T87">
        <v>86.385599999999997</v>
      </c>
    </row>
    <row r="88" spans="1:20" x14ac:dyDescent="0.3">
      <c r="A88" s="1">
        <v>43851</v>
      </c>
      <c r="B88" s="1" t="str">
        <f t="shared" si="1"/>
        <v>Jan</v>
      </c>
      <c r="C88">
        <v>735</v>
      </c>
      <c r="D88" t="s">
        <v>340</v>
      </c>
      <c r="E88" t="s">
        <v>20</v>
      </c>
      <c r="F88" t="s">
        <v>341</v>
      </c>
      <c r="G88" t="s">
        <v>41</v>
      </c>
      <c r="H88" t="s">
        <v>23</v>
      </c>
      <c r="I88" t="s">
        <v>148</v>
      </c>
      <c r="J88" t="s">
        <v>149</v>
      </c>
      <c r="K88">
        <v>98115</v>
      </c>
      <c r="L88" t="s">
        <v>35</v>
      </c>
      <c r="M88" t="s">
        <v>346</v>
      </c>
      <c r="N88" t="s">
        <v>46</v>
      </c>
      <c r="O88" t="s">
        <v>47</v>
      </c>
      <c r="P88" t="s">
        <v>347</v>
      </c>
      <c r="Q88">
        <v>99.695999999999998</v>
      </c>
      <c r="R88">
        <v>6</v>
      </c>
      <c r="S88">
        <v>0.2</v>
      </c>
      <c r="T88">
        <v>33.647399999999998</v>
      </c>
    </row>
    <row r="89" spans="1:20" x14ac:dyDescent="0.3">
      <c r="A89" s="1">
        <v>43851</v>
      </c>
      <c r="B89" s="1" t="str">
        <f t="shared" si="1"/>
        <v>Jan</v>
      </c>
      <c r="C89">
        <v>736</v>
      </c>
      <c r="D89" t="s">
        <v>340</v>
      </c>
      <c r="E89" t="s">
        <v>20</v>
      </c>
      <c r="F89" t="s">
        <v>341</v>
      </c>
      <c r="G89" t="s">
        <v>41</v>
      </c>
      <c r="H89" t="s">
        <v>23</v>
      </c>
      <c r="I89" t="s">
        <v>148</v>
      </c>
      <c r="J89" t="s">
        <v>149</v>
      </c>
      <c r="K89">
        <v>98115</v>
      </c>
      <c r="L89" t="s">
        <v>35</v>
      </c>
      <c r="M89" t="s">
        <v>348</v>
      </c>
      <c r="N89" t="s">
        <v>46</v>
      </c>
      <c r="O89" t="s">
        <v>47</v>
      </c>
      <c r="P89" t="s">
        <v>349</v>
      </c>
      <c r="Q89">
        <v>27.936</v>
      </c>
      <c r="R89">
        <v>4</v>
      </c>
      <c r="S89">
        <v>0.2</v>
      </c>
      <c r="T89">
        <v>9.4283999999999999</v>
      </c>
    </row>
    <row r="90" spans="1:20" x14ac:dyDescent="0.3">
      <c r="A90" s="1">
        <v>43851</v>
      </c>
      <c r="B90" s="1" t="str">
        <f t="shared" si="1"/>
        <v>Jan</v>
      </c>
      <c r="C90">
        <v>737</v>
      </c>
      <c r="D90" t="s">
        <v>340</v>
      </c>
      <c r="E90" t="s">
        <v>20</v>
      </c>
      <c r="F90" t="s">
        <v>341</v>
      </c>
      <c r="G90" t="s">
        <v>41</v>
      </c>
      <c r="H90" t="s">
        <v>23</v>
      </c>
      <c r="I90" t="s">
        <v>148</v>
      </c>
      <c r="J90" t="s">
        <v>149</v>
      </c>
      <c r="K90">
        <v>98115</v>
      </c>
      <c r="L90" t="s">
        <v>35</v>
      </c>
      <c r="M90" t="s">
        <v>350</v>
      </c>
      <c r="N90" t="s">
        <v>28</v>
      </c>
      <c r="O90" t="s">
        <v>186</v>
      </c>
      <c r="P90" t="s">
        <v>351</v>
      </c>
      <c r="Q90">
        <v>84.98</v>
      </c>
      <c r="R90">
        <v>1</v>
      </c>
      <c r="S90">
        <v>0</v>
      </c>
      <c r="T90">
        <v>18.695599999999999</v>
      </c>
    </row>
    <row r="91" spans="1:20" x14ac:dyDescent="0.3">
      <c r="A91" s="1">
        <v>43851</v>
      </c>
      <c r="B91" s="1" t="str">
        <f t="shared" si="1"/>
        <v>Jan</v>
      </c>
      <c r="C91">
        <v>738</v>
      </c>
      <c r="D91" t="s">
        <v>340</v>
      </c>
      <c r="E91" t="s">
        <v>20</v>
      </c>
      <c r="F91" t="s">
        <v>341</v>
      </c>
      <c r="G91" t="s">
        <v>41</v>
      </c>
      <c r="H91" t="s">
        <v>23</v>
      </c>
      <c r="I91" t="s">
        <v>148</v>
      </c>
      <c r="J91" t="s">
        <v>149</v>
      </c>
      <c r="K91">
        <v>98115</v>
      </c>
      <c r="L91" t="s">
        <v>35</v>
      </c>
      <c r="M91" t="s">
        <v>352</v>
      </c>
      <c r="N91" t="s">
        <v>46</v>
      </c>
      <c r="O91" t="s">
        <v>47</v>
      </c>
      <c r="P91" t="s">
        <v>353</v>
      </c>
      <c r="Q91">
        <v>18.72</v>
      </c>
      <c r="R91">
        <v>5</v>
      </c>
      <c r="S91">
        <v>0.2</v>
      </c>
      <c r="T91">
        <v>6.5519999999999996</v>
      </c>
    </row>
    <row r="92" spans="1:20" x14ac:dyDescent="0.3">
      <c r="A92" s="1">
        <v>43851</v>
      </c>
      <c r="B92" s="1" t="str">
        <f t="shared" si="1"/>
        <v>Jan</v>
      </c>
      <c r="C92">
        <v>1096</v>
      </c>
      <c r="D92" t="s">
        <v>354</v>
      </c>
      <c r="E92" t="s">
        <v>20</v>
      </c>
      <c r="F92" t="s">
        <v>355</v>
      </c>
      <c r="G92" t="s">
        <v>41</v>
      </c>
      <c r="H92" t="s">
        <v>23</v>
      </c>
      <c r="I92" t="s">
        <v>356</v>
      </c>
      <c r="J92" t="s">
        <v>75</v>
      </c>
      <c r="K92">
        <v>28205</v>
      </c>
      <c r="L92" t="s">
        <v>76</v>
      </c>
      <c r="M92" t="s">
        <v>357</v>
      </c>
      <c r="N92" t="s">
        <v>46</v>
      </c>
      <c r="O92" t="s">
        <v>54</v>
      </c>
      <c r="P92" t="s">
        <v>358</v>
      </c>
      <c r="Q92">
        <v>348.20800000000003</v>
      </c>
      <c r="R92">
        <v>7</v>
      </c>
      <c r="S92">
        <v>0.2</v>
      </c>
      <c r="T92">
        <v>30.4682</v>
      </c>
    </row>
    <row r="93" spans="1:20" x14ac:dyDescent="0.3">
      <c r="A93" s="1">
        <v>43851</v>
      </c>
      <c r="B93" s="1" t="str">
        <f t="shared" si="1"/>
        <v>Jan</v>
      </c>
      <c r="C93">
        <v>1097</v>
      </c>
      <c r="D93" t="s">
        <v>354</v>
      </c>
      <c r="E93" t="s">
        <v>20</v>
      </c>
      <c r="F93" t="s">
        <v>355</v>
      </c>
      <c r="G93" t="s">
        <v>41</v>
      </c>
      <c r="H93" t="s">
        <v>23</v>
      </c>
      <c r="I93" t="s">
        <v>356</v>
      </c>
      <c r="J93" t="s">
        <v>75</v>
      </c>
      <c r="K93">
        <v>28205</v>
      </c>
      <c r="L93" t="s">
        <v>76</v>
      </c>
      <c r="M93" t="s">
        <v>359</v>
      </c>
      <c r="N93" t="s">
        <v>46</v>
      </c>
      <c r="O93" t="s">
        <v>47</v>
      </c>
      <c r="P93" t="s">
        <v>360</v>
      </c>
      <c r="Q93">
        <v>35.783999999999999</v>
      </c>
      <c r="R93">
        <v>7</v>
      </c>
      <c r="S93">
        <v>0.7</v>
      </c>
      <c r="T93">
        <v>-28.627199999999998</v>
      </c>
    </row>
    <row r="94" spans="1:20" x14ac:dyDescent="0.3">
      <c r="A94" s="1">
        <v>43851</v>
      </c>
      <c r="B94" s="1" t="str">
        <f t="shared" si="1"/>
        <v>Jan</v>
      </c>
      <c r="C94">
        <v>2680</v>
      </c>
      <c r="D94" t="s">
        <v>361</v>
      </c>
      <c r="E94" t="s">
        <v>20</v>
      </c>
      <c r="F94" t="s">
        <v>362</v>
      </c>
      <c r="G94" t="s">
        <v>41</v>
      </c>
      <c r="H94" t="s">
        <v>23</v>
      </c>
      <c r="I94" t="s">
        <v>277</v>
      </c>
      <c r="J94" t="s">
        <v>124</v>
      </c>
      <c r="K94">
        <v>49201</v>
      </c>
      <c r="L94" t="s">
        <v>44</v>
      </c>
      <c r="M94" t="s">
        <v>363</v>
      </c>
      <c r="N94" t="s">
        <v>46</v>
      </c>
      <c r="O94" t="s">
        <v>47</v>
      </c>
      <c r="P94" t="s">
        <v>364</v>
      </c>
      <c r="Q94">
        <v>14.4</v>
      </c>
      <c r="R94">
        <v>5</v>
      </c>
      <c r="S94">
        <v>0</v>
      </c>
      <c r="T94">
        <v>7.056</v>
      </c>
    </row>
    <row r="95" spans="1:20" x14ac:dyDescent="0.3">
      <c r="A95" s="1">
        <v>43851</v>
      </c>
      <c r="B95" s="1" t="str">
        <f t="shared" si="1"/>
        <v>Jan</v>
      </c>
      <c r="C95">
        <v>2681</v>
      </c>
      <c r="D95" t="s">
        <v>361</v>
      </c>
      <c r="E95" t="s">
        <v>20</v>
      </c>
      <c r="F95" t="s">
        <v>362</v>
      </c>
      <c r="G95" t="s">
        <v>41</v>
      </c>
      <c r="H95" t="s">
        <v>23</v>
      </c>
      <c r="I95" t="s">
        <v>277</v>
      </c>
      <c r="J95" t="s">
        <v>124</v>
      </c>
      <c r="K95">
        <v>49201</v>
      </c>
      <c r="L95" t="s">
        <v>44</v>
      </c>
      <c r="M95" t="s">
        <v>365</v>
      </c>
      <c r="N95" t="s">
        <v>78</v>
      </c>
      <c r="O95" t="s">
        <v>101</v>
      </c>
      <c r="P95" t="s">
        <v>366</v>
      </c>
      <c r="Q95">
        <v>619.95000000000005</v>
      </c>
      <c r="R95">
        <v>5</v>
      </c>
      <c r="S95">
        <v>0</v>
      </c>
      <c r="T95">
        <v>111.59099999999999</v>
      </c>
    </row>
    <row r="96" spans="1:20" x14ac:dyDescent="0.3">
      <c r="A96" s="1">
        <v>43851</v>
      </c>
      <c r="B96" s="1" t="str">
        <f t="shared" si="1"/>
        <v>Jan</v>
      </c>
      <c r="C96">
        <v>2682</v>
      </c>
      <c r="D96" t="s">
        <v>361</v>
      </c>
      <c r="E96" t="s">
        <v>20</v>
      </c>
      <c r="F96" t="s">
        <v>362</v>
      </c>
      <c r="G96" t="s">
        <v>41</v>
      </c>
      <c r="H96" t="s">
        <v>23</v>
      </c>
      <c r="I96" t="s">
        <v>277</v>
      </c>
      <c r="J96" t="s">
        <v>124</v>
      </c>
      <c r="K96">
        <v>49201</v>
      </c>
      <c r="L96" t="s">
        <v>44</v>
      </c>
      <c r="M96" t="s">
        <v>367</v>
      </c>
      <c r="N96" t="s">
        <v>46</v>
      </c>
      <c r="O96" t="s">
        <v>47</v>
      </c>
      <c r="P96" t="s">
        <v>368</v>
      </c>
      <c r="Q96">
        <v>89.52</v>
      </c>
      <c r="R96">
        <v>4</v>
      </c>
      <c r="S96">
        <v>0</v>
      </c>
      <c r="T96">
        <v>42.074399999999997</v>
      </c>
    </row>
    <row r="97" spans="1:20" x14ac:dyDescent="0.3">
      <c r="A97" s="1">
        <v>43851</v>
      </c>
      <c r="B97" s="1" t="str">
        <f t="shared" si="1"/>
        <v>Jan</v>
      </c>
      <c r="C97">
        <v>2683</v>
      </c>
      <c r="D97" t="s">
        <v>361</v>
      </c>
      <c r="E97" t="s">
        <v>20</v>
      </c>
      <c r="F97" t="s">
        <v>362</v>
      </c>
      <c r="G97" t="s">
        <v>41</v>
      </c>
      <c r="H97" t="s">
        <v>23</v>
      </c>
      <c r="I97" t="s">
        <v>277</v>
      </c>
      <c r="J97" t="s">
        <v>124</v>
      </c>
      <c r="K97">
        <v>49201</v>
      </c>
      <c r="L97" t="s">
        <v>44</v>
      </c>
      <c r="M97" t="s">
        <v>369</v>
      </c>
      <c r="N97" t="s">
        <v>78</v>
      </c>
      <c r="O97" t="s">
        <v>79</v>
      </c>
      <c r="P97" t="s">
        <v>370</v>
      </c>
      <c r="Q97">
        <v>350.97300000000001</v>
      </c>
      <c r="R97">
        <v>3</v>
      </c>
      <c r="S97">
        <v>0.1</v>
      </c>
      <c r="T97">
        <v>152.0883</v>
      </c>
    </row>
    <row r="98" spans="1:20" x14ac:dyDescent="0.3">
      <c r="A98" s="1">
        <v>43851</v>
      </c>
      <c r="B98" s="1" t="str">
        <f t="shared" si="1"/>
        <v>Jan</v>
      </c>
      <c r="C98">
        <v>2684</v>
      </c>
      <c r="D98" t="s">
        <v>361</v>
      </c>
      <c r="E98" t="s">
        <v>20</v>
      </c>
      <c r="F98" t="s">
        <v>362</v>
      </c>
      <c r="G98" t="s">
        <v>41</v>
      </c>
      <c r="H98" t="s">
        <v>23</v>
      </c>
      <c r="I98" t="s">
        <v>277</v>
      </c>
      <c r="J98" t="s">
        <v>124</v>
      </c>
      <c r="K98">
        <v>49201</v>
      </c>
      <c r="L98" t="s">
        <v>44</v>
      </c>
      <c r="M98" t="s">
        <v>371</v>
      </c>
      <c r="N98" t="s">
        <v>78</v>
      </c>
      <c r="O98" t="s">
        <v>193</v>
      </c>
      <c r="P98" t="s">
        <v>372</v>
      </c>
      <c r="Q98">
        <v>164.99</v>
      </c>
      <c r="R98">
        <v>1</v>
      </c>
      <c r="S98">
        <v>0</v>
      </c>
      <c r="T98">
        <v>49.497</v>
      </c>
    </row>
    <row r="99" spans="1:20" x14ac:dyDescent="0.3">
      <c r="A99" s="1">
        <v>43851</v>
      </c>
      <c r="B99" s="1" t="str">
        <f t="shared" si="1"/>
        <v>Jan</v>
      </c>
      <c r="C99">
        <v>9745</v>
      </c>
      <c r="D99" t="s">
        <v>373</v>
      </c>
      <c r="E99" t="s">
        <v>20</v>
      </c>
      <c r="F99" t="s">
        <v>374</v>
      </c>
      <c r="G99" t="s">
        <v>22</v>
      </c>
      <c r="H99" t="s">
        <v>23</v>
      </c>
      <c r="I99" t="s">
        <v>197</v>
      </c>
      <c r="J99" t="s">
        <v>337</v>
      </c>
      <c r="K99">
        <v>60505</v>
      </c>
      <c r="L99" t="s">
        <v>44</v>
      </c>
      <c r="M99" t="s">
        <v>375</v>
      </c>
      <c r="N99" t="s">
        <v>46</v>
      </c>
      <c r="O99" t="s">
        <v>168</v>
      </c>
      <c r="P99" t="s">
        <v>376</v>
      </c>
      <c r="Q99">
        <v>268.57600000000002</v>
      </c>
      <c r="R99">
        <v>4</v>
      </c>
      <c r="S99">
        <v>0.2</v>
      </c>
      <c r="T99">
        <v>90.644400000000005</v>
      </c>
    </row>
    <row r="100" spans="1:20" x14ac:dyDescent="0.3">
      <c r="A100" s="1">
        <v>43852</v>
      </c>
      <c r="B100" s="1" t="str">
        <f t="shared" si="1"/>
        <v>Jan</v>
      </c>
      <c r="C100">
        <v>516</v>
      </c>
      <c r="D100" t="s">
        <v>377</v>
      </c>
      <c r="E100" t="s">
        <v>20</v>
      </c>
      <c r="F100" t="s">
        <v>378</v>
      </c>
      <c r="G100" t="s">
        <v>41</v>
      </c>
      <c r="H100" t="s">
        <v>23</v>
      </c>
      <c r="I100" t="s">
        <v>379</v>
      </c>
      <c r="J100" t="s">
        <v>380</v>
      </c>
      <c r="K100">
        <v>59405</v>
      </c>
      <c r="L100" t="s">
        <v>35</v>
      </c>
      <c r="M100" t="s">
        <v>381</v>
      </c>
      <c r="N100" t="s">
        <v>78</v>
      </c>
      <c r="O100" t="s">
        <v>382</v>
      </c>
      <c r="P100" t="s">
        <v>383</v>
      </c>
      <c r="Q100">
        <v>2999.95</v>
      </c>
      <c r="R100">
        <v>5</v>
      </c>
      <c r="S100">
        <v>0</v>
      </c>
      <c r="T100">
        <v>1379.9770000000001</v>
      </c>
    </row>
    <row r="101" spans="1:20" x14ac:dyDescent="0.3">
      <c r="A101" s="1">
        <v>43852</v>
      </c>
      <c r="B101" s="1" t="str">
        <f t="shared" si="1"/>
        <v>Jan</v>
      </c>
      <c r="C101">
        <v>517</v>
      </c>
      <c r="D101" t="s">
        <v>377</v>
      </c>
      <c r="E101" t="s">
        <v>20</v>
      </c>
      <c r="F101" t="s">
        <v>378</v>
      </c>
      <c r="G101" t="s">
        <v>41</v>
      </c>
      <c r="H101" t="s">
        <v>23</v>
      </c>
      <c r="I101" t="s">
        <v>379</v>
      </c>
      <c r="J101" t="s">
        <v>380</v>
      </c>
      <c r="K101">
        <v>59405</v>
      </c>
      <c r="L101" t="s">
        <v>35</v>
      </c>
      <c r="M101" t="s">
        <v>384</v>
      </c>
      <c r="N101" t="s">
        <v>46</v>
      </c>
      <c r="O101" t="s">
        <v>54</v>
      </c>
      <c r="P101" t="s">
        <v>385</v>
      </c>
      <c r="Q101">
        <v>51.45</v>
      </c>
      <c r="R101">
        <v>3</v>
      </c>
      <c r="S101">
        <v>0</v>
      </c>
      <c r="T101">
        <v>13.891500000000001</v>
      </c>
    </row>
    <row r="102" spans="1:20" x14ac:dyDescent="0.3">
      <c r="A102" s="1">
        <v>43852</v>
      </c>
      <c r="B102" s="1" t="str">
        <f t="shared" si="1"/>
        <v>Jan</v>
      </c>
      <c r="C102">
        <v>518</v>
      </c>
      <c r="D102" t="s">
        <v>377</v>
      </c>
      <c r="E102" t="s">
        <v>20</v>
      </c>
      <c r="F102" t="s">
        <v>378</v>
      </c>
      <c r="G102" t="s">
        <v>41</v>
      </c>
      <c r="H102" t="s">
        <v>23</v>
      </c>
      <c r="I102" t="s">
        <v>379</v>
      </c>
      <c r="J102" t="s">
        <v>380</v>
      </c>
      <c r="K102">
        <v>59405</v>
      </c>
      <c r="L102" t="s">
        <v>35</v>
      </c>
      <c r="M102" t="s">
        <v>386</v>
      </c>
      <c r="N102" t="s">
        <v>46</v>
      </c>
      <c r="O102" t="s">
        <v>107</v>
      </c>
      <c r="P102" t="s">
        <v>387</v>
      </c>
      <c r="Q102">
        <v>11.96</v>
      </c>
      <c r="R102">
        <v>2</v>
      </c>
      <c r="S102">
        <v>0</v>
      </c>
      <c r="T102">
        <v>5.3819999999999997</v>
      </c>
    </row>
    <row r="103" spans="1:20" x14ac:dyDescent="0.3">
      <c r="A103" s="1">
        <v>43852</v>
      </c>
      <c r="B103" s="1" t="str">
        <f t="shared" si="1"/>
        <v>Jan</v>
      </c>
      <c r="C103">
        <v>519</v>
      </c>
      <c r="D103" t="s">
        <v>377</v>
      </c>
      <c r="E103" t="s">
        <v>20</v>
      </c>
      <c r="F103" t="s">
        <v>378</v>
      </c>
      <c r="G103" t="s">
        <v>41</v>
      </c>
      <c r="H103" t="s">
        <v>23</v>
      </c>
      <c r="I103" t="s">
        <v>379</v>
      </c>
      <c r="J103" t="s">
        <v>380</v>
      </c>
      <c r="K103">
        <v>59405</v>
      </c>
      <c r="L103" t="s">
        <v>35</v>
      </c>
      <c r="M103" t="s">
        <v>388</v>
      </c>
      <c r="N103" t="s">
        <v>46</v>
      </c>
      <c r="O103" t="s">
        <v>54</v>
      </c>
      <c r="P103" t="s">
        <v>389</v>
      </c>
      <c r="Q103">
        <v>1126.02</v>
      </c>
      <c r="R103">
        <v>3</v>
      </c>
      <c r="S103">
        <v>0</v>
      </c>
      <c r="T103">
        <v>56.301000000000002</v>
      </c>
    </row>
    <row r="104" spans="1:20" x14ac:dyDescent="0.3">
      <c r="A104" s="1">
        <v>43852</v>
      </c>
      <c r="B104" s="1" t="str">
        <f t="shared" si="1"/>
        <v>Jan</v>
      </c>
      <c r="C104">
        <v>7984</v>
      </c>
      <c r="D104" t="s">
        <v>390</v>
      </c>
      <c r="E104" t="s">
        <v>86</v>
      </c>
      <c r="F104" t="s">
        <v>391</v>
      </c>
      <c r="G104" t="s">
        <v>73</v>
      </c>
      <c r="H104" t="s">
        <v>23</v>
      </c>
      <c r="I104" t="s">
        <v>336</v>
      </c>
      <c r="J104" t="s">
        <v>337</v>
      </c>
      <c r="K104">
        <v>60623</v>
      </c>
      <c r="L104" t="s">
        <v>44</v>
      </c>
      <c r="M104" t="s">
        <v>392</v>
      </c>
      <c r="N104" t="s">
        <v>46</v>
      </c>
      <c r="O104" t="s">
        <v>144</v>
      </c>
      <c r="P104" t="s">
        <v>145</v>
      </c>
      <c r="Q104">
        <v>15.12</v>
      </c>
      <c r="R104">
        <v>5</v>
      </c>
      <c r="S104">
        <v>0.2</v>
      </c>
      <c r="T104">
        <v>4.9139999999999997</v>
      </c>
    </row>
    <row r="105" spans="1:20" x14ac:dyDescent="0.3">
      <c r="A105" s="1">
        <v>43852</v>
      </c>
      <c r="B105" s="1" t="str">
        <f t="shared" si="1"/>
        <v>Jan</v>
      </c>
      <c r="C105">
        <v>7985</v>
      </c>
      <c r="D105" t="s">
        <v>390</v>
      </c>
      <c r="E105" t="s">
        <v>86</v>
      </c>
      <c r="F105" t="s">
        <v>391</v>
      </c>
      <c r="G105" t="s">
        <v>73</v>
      </c>
      <c r="H105" t="s">
        <v>23</v>
      </c>
      <c r="I105" t="s">
        <v>336</v>
      </c>
      <c r="J105" t="s">
        <v>337</v>
      </c>
      <c r="K105">
        <v>60623</v>
      </c>
      <c r="L105" t="s">
        <v>44</v>
      </c>
      <c r="M105" t="s">
        <v>393</v>
      </c>
      <c r="N105" t="s">
        <v>46</v>
      </c>
      <c r="O105" t="s">
        <v>62</v>
      </c>
      <c r="P105" t="s">
        <v>394</v>
      </c>
      <c r="Q105">
        <v>7.8719999999999999</v>
      </c>
      <c r="R105">
        <v>3</v>
      </c>
      <c r="S105">
        <v>0.2</v>
      </c>
      <c r="T105">
        <v>0.88560000000000005</v>
      </c>
    </row>
    <row r="106" spans="1:20" x14ac:dyDescent="0.3">
      <c r="A106" s="1">
        <v>43853</v>
      </c>
      <c r="B106" s="1" t="str">
        <f t="shared" si="1"/>
        <v>Jan</v>
      </c>
      <c r="C106">
        <v>523</v>
      </c>
      <c r="D106" t="s">
        <v>395</v>
      </c>
      <c r="E106" t="s">
        <v>39</v>
      </c>
      <c r="F106" t="s">
        <v>396</v>
      </c>
      <c r="G106" t="s">
        <v>73</v>
      </c>
      <c r="H106" t="s">
        <v>23</v>
      </c>
      <c r="I106" t="s">
        <v>123</v>
      </c>
      <c r="J106" t="s">
        <v>124</v>
      </c>
      <c r="K106">
        <v>48234</v>
      </c>
      <c r="L106" t="s">
        <v>44</v>
      </c>
      <c r="M106" t="s">
        <v>397</v>
      </c>
      <c r="N106" t="s">
        <v>28</v>
      </c>
      <c r="O106" t="s">
        <v>94</v>
      </c>
      <c r="P106" t="s">
        <v>398</v>
      </c>
      <c r="Q106">
        <v>210.98</v>
      </c>
      <c r="R106">
        <v>2</v>
      </c>
      <c r="S106">
        <v>0</v>
      </c>
      <c r="T106">
        <v>21.097999999999999</v>
      </c>
    </row>
    <row r="107" spans="1:20" x14ac:dyDescent="0.3">
      <c r="A107" s="1">
        <v>43853</v>
      </c>
      <c r="B107" s="1" t="str">
        <f t="shared" si="1"/>
        <v>Jan</v>
      </c>
      <c r="C107">
        <v>6357</v>
      </c>
      <c r="D107" t="s">
        <v>399</v>
      </c>
      <c r="E107" t="s">
        <v>20</v>
      </c>
      <c r="F107" t="s">
        <v>400</v>
      </c>
      <c r="G107" t="s">
        <v>73</v>
      </c>
      <c r="H107" t="s">
        <v>23</v>
      </c>
      <c r="I107" t="s">
        <v>148</v>
      </c>
      <c r="J107" t="s">
        <v>149</v>
      </c>
      <c r="K107">
        <v>98103</v>
      </c>
      <c r="L107" t="s">
        <v>35</v>
      </c>
      <c r="M107" t="s">
        <v>401</v>
      </c>
      <c r="N107" t="s">
        <v>46</v>
      </c>
      <c r="O107" t="s">
        <v>47</v>
      </c>
      <c r="P107" t="s">
        <v>402</v>
      </c>
      <c r="Q107">
        <v>19.68</v>
      </c>
      <c r="R107">
        <v>5</v>
      </c>
      <c r="S107">
        <v>0.2</v>
      </c>
      <c r="T107">
        <v>6.8879999999999999</v>
      </c>
    </row>
    <row r="108" spans="1:20" x14ac:dyDescent="0.3">
      <c r="A108" s="1">
        <v>43853</v>
      </c>
      <c r="B108" s="1" t="str">
        <f t="shared" si="1"/>
        <v>Jan</v>
      </c>
      <c r="C108">
        <v>6358</v>
      </c>
      <c r="D108" t="s">
        <v>399</v>
      </c>
      <c r="E108" t="s">
        <v>20</v>
      </c>
      <c r="F108" t="s">
        <v>400</v>
      </c>
      <c r="G108" t="s">
        <v>73</v>
      </c>
      <c r="H108" t="s">
        <v>23</v>
      </c>
      <c r="I108" t="s">
        <v>148</v>
      </c>
      <c r="J108" t="s">
        <v>149</v>
      </c>
      <c r="K108">
        <v>98103</v>
      </c>
      <c r="L108" t="s">
        <v>35</v>
      </c>
      <c r="M108" t="s">
        <v>403</v>
      </c>
      <c r="N108" t="s">
        <v>46</v>
      </c>
      <c r="O108" t="s">
        <v>107</v>
      </c>
      <c r="P108" t="s">
        <v>404</v>
      </c>
      <c r="Q108">
        <v>25.92</v>
      </c>
      <c r="R108">
        <v>4</v>
      </c>
      <c r="S108">
        <v>0</v>
      </c>
      <c r="T108">
        <v>12.441599999999999</v>
      </c>
    </row>
    <row r="109" spans="1:20" x14ac:dyDescent="0.3">
      <c r="A109" s="1">
        <v>43853</v>
      </c>
      <c r="B109" s="1" t="str">
        <f t="shared" si="1"/>
        <v>Jan</v>
      </c>
      <c r="C109">
        <v>6359</v>
      </c>
      <c r="D109" t="s">
        <v>399</v>
      </c>
      <c r="E109" t="s">
        <v>20</v>
      </c>
      <c r="F109" t="s">
        <v>400</v>
      </c>
      <c r="G109" t="s">
        <v>73</v>
      </c>
      <c r="H109" t="s">
        <v>23</v>
      </c>
      <c r="I109" t="s">
        <v>148</v>
      </c>
      <c r="J109" t="s">
        <v>149</v>
      </c>
      <c r="K109">
        <v>98103</v>
      </c>
      <c r="L109" t="s">
        <v>35</v>
      </c>
      <c r="M109" t="s">
        <v>405</v>
      </c>
      <c r="N109" t="s">
        <v>46</v>
      </c>
      <c r="O109" t="s">
        <v>107</v>
      </c>
      <c r="P109" t="s">
        <v>406</v>
      </c>
      <c r="Q109">
        <v>6.48</v>
      </c>
      <c r="R109">
        <v>1</v>
      </c>
      <c r="S109">
        <v>0</v>
      </c>
      <c r="T109">
        <v>3.1103999999999998</v>
      </c>
    </row>
    <row r="110" spans="1:20" x14ac:dyDescent="0.3">
      <c r="A110" s="1">
        <v>43853</v>
      </c>
      <c r="B110" s="1" t="str">
        <f t="shared" si="1"/>
        <v>Jan</v>
      </c>
      <c r="C110">
        <v>6360</v>
      </c>
      <c r="D110" t="s">
        <v>399</v>
      </c>
      <c r="E110" t="s">
        <v>20</v>
      </c>
      <c r="F110" t="s">
        <v>400</v>
      </c>
      <c r="G110" t="s">
        <v>73</v>
      </c>
      <c r="H110" t="s">
        <v>23</v>
      </c>
      <c r="I110" t="s">
        <v>148</v>
      </c>
      <c r="J110" t="s">
        <v>149</v>
      </c>
      <c r="K110">
        <v>98103</v>
      </c>
      <c r="L110" t="s">
        <v>35</v>
      </c>
      <c r="M110" t="s">
        <v>407</v>
      </c>
      <c r="N110" t="s">
        <v>78</v>
      </c>
      <c r="O110" t="s">
        <v>193</v>
      </c>
      <c r="P110" t="s">
        <v>408</v>
      </c>
      <c r="Q110">
        <v>86.352000000000004</v>
      </c>
      <c r="R110">
        <v>6</v>
      </c>
      <c r="S110">
        <v>0.2</v>
      </c>
      <c r="T110">
        <v>8.6351999999999993</v>
      </c>
    </row>
    <row r="111" spans="1:20" x14ac:dyDescent="0.3">
      <c r="A111" s="1">
        <v>43853</v>
      </c>
      <c r="B111" s="1" t="str">
        <f t="shared" si="1"/>
        <v>Jan</v>
      </c>
      <c r="C111">
        <v>9654</v>
      </c>
      <c r="D111" t="s">
        <v>409</v>
      </c>
      <c r="E111" t="s">
        <v>20</v>
      </c>
      <c r="F111" t="s">
        <v>410</v>
      </c>
      <c r="G111" t="s">
        <v>41</v>
      </c>
      <c r="H111" t="s">
        <v>23</v>
      </c>
      <c r="I111" t="s">
        <v>411</v>
      </c>
      <c r="J111" t="s">
        <v>412</v>
      </c>
      <c r="K111">
        <v>85705</v>
      </c>
      <c r="L111" t="s">
        <v>35</v>
      </c>
      <c r="M111" t="s">
        <v>413</v>
      </c>
      <c r="N111" t="s">
        <v>78</v>
      </c>
      <c r="O111" t="s">
        <v>101</v>
      </c>
      <c r="P111" t="s">
        <v>414</v>
      </c>
      <c r="Q111">
        <v>95.983999999999995</v>
      </c>
      <c r="R111">
        <v>2</v>
      </c>
      <c r="S111">
        <v>0.2</v>
      </c>
      <c r="T111">
        <v>11.997999999999999</v>
      </c>
    </row>
    <row r="112" spans="1:20" x14ac:dyDescent="0.3">
      <c r="A112" s="1">
        <v>43853</v>
      </c>
      <c r="B112" s="1" t="str">
        <f t="shared" si="1"/>
        <v>Jan</v>
      </c>
      <c r="C112">
        <v>9655</v>
      </c>
      <c r="D112" t="s">
        <v>409</v>
      </c>
      <c r="E112" t="s">
        <v>20</v>
      </c>
      <c r="F112" t="s">
        <v>410</v>
      </c>
      <c r="G112" t="s">
        <v>41</v>
      </c>
      <c r="H112" t="s">
        <v>23</v>
      </c>
      <c r="I112" t="s">
        <v>411</v>
      </c>
      <c r="J112" t="s">
        <v>412</v>
      </c>
      <c r="K112">
        <v>85705</v>
      </c>
      <c r="L112" t="s">
        <v>35</v>
      </c>
      <c r="M112" t="s">
        <v>415</v>
      </c>
      <c r="N112" t="s">
        <v>46</v>
      </c>
      <c r="O112" t="s">
        <v>47</v>
      </c>
      <c r="P112" t="s">
        <v>416</v>
      </c>
      <c r="Q112">
        <v>4.9379999999999997</v>
      </c>
      <c r="R112">
        <v>2</v>
      </c>
      <c r="S112">
        <v>0.7</v>
      </c>
      <c r="T112">
        <v>-3.6212</v>
      </c>
    </row>
    <row r="113" spans="1:20" x14ac:dyDescent="0.3">
      <c r="A113" s="1">
        <v>43854</v>
      </c>
      <c r="B113" s="1" t="str">
        <f t="shared" si="1"/>
        <v>Jan</v>
      </c>
      <c r="C113">
        <v>2376</v>
      </c>
      <c r="D113" t="s">
        <v>417</v>
      </c>
      <c r="E113" t="s">
        <v>20</v>
      </c>
      <c r="F113" t="s">
        <v>418</v>
      </c>
      <c r="G113" t="s">
        <v>22</v>
      </c>
      <c r="H113" t="s">
        <v>23</v>
      </c>
      <c r="I113" t="s">
        <v>419</v>
      </c>
      <c r="J113" t="s">
        <v>420</v>
      </c>
      <c r="K113">
        <v>30080</v>
      </c>
      <c r="L113" t="s">
        <v>76</v>
      </c>
      <c r="M113" t="s">
        <v>421</v>
      </c>
      <c r="N113" t="s">
        <v>46</v>
      </c>
      <c r="O113" t="s">
        <v>144</v>
      </c>
      <c r="P113" t="s">
        <v>422</v>
      </c>
      <c r="Q113">
        <v>5.67</v>
      </c>
      <c r="R113">
        <v>3</v>
      </c>
      <c r="S113">
        <v>0</v>
      </c>
      <c r="T113">
        <v>0.1134</v>
      </c>
    </row>
    <row r="114" spans="1:20" x14ac:dyDescent="0.3">
      <c r="A114" s="1">
        <v>43854</v>
      </c>
      <c r="B114" s="1" t="str">
        <f t="shared" si="1"/>
        <v>Jan</v>
      </c>
      <c r="C114">
        <v>9596</v>
      </c>
      <c r="D114" t="s">
        <v>423</v>
      </c>
      <c r="E114" t="s">
        <v>20</v>
      </c>
      <c r="F114" t="s">
        <v>424</v>
      </c>
      <c r="G114" t="s">
        <v>73</v>
      </c>
      <c r="H114" t="s">
        <v>23</v>
      </c>
      <c r="I114" t="s">
        <v>425</v>
      </c>
      <c r="J114" t="s">
        <v>34</v>
      </c>
      <c r="K114">
        <v>95123</v>
      </c>
      <c r="L114" t="s">
        <v>35</v>
      </c>
      <c r="M114" t="s">
        <v>426</v>
      </c>
      <c r="N114" t="s">
        <v>46</v>
      </c>
      <c r="O114" t="s">
        <v>69</v>
      </c>
      <c r="P114" t="s">
        <v>427</v>
      </c>
      <c r="Q114">
        <v>25.86</v>
      </c>
      <c r="R114">
        <v>3</v>
      </c>
      <c r="S114">
        <v>0</v>
      </c>
      <c r="T114">
        <v>6.7236000000000002</v>
      </c>
    </row>
    <row r="115" spans="1:20" x14ac:dyDescent="0.3">
      <c r="A115" s="1">
        <v>43854</v>
      </c>
      <c r="B115" s="1" t="str">
        <f t="shared" si="1"/>
        <v>Jan</v>
      </c>
      <c r="C115">
        <v>9597</v>
      </c>
      <c r="D115" t="s">
        <v>423</v>
      </c>
      <c r="E115" t="s">
        <v>20</v>
      </c>
      <c r="F115" t="s">
        <v>424</v>
      </c>
      <c r="G115" t="s">
        <v>73</v>
      </c>
      <c r="H115" t="s">
        <v>23</v>
      </c>
      <c r="I115" t="s">
        <v>425</v>
      </c>
      <c r="J115" t="s">
        <v>34</v>
      </c>
      <c r="K115">
        <v>95123</v>
      </c>
      <c r="L115" t="s">
        <v>35</v>
      </c>
      <c r="M115" t="s">
        <v>428</v>
      </c>
      <c r="N115" t="s">
        <v>46</v>
      </c>
      <c r="O115" t="s">
        <v>47</v>
      </c>
      <c r="P115" t="s">
        <v>429</v>
      </c>
      <c r="Q115">
        <v>276.78399999999999</v>
      </c>
      <c r="R115">
        <v>2</v>
      </c>
      <c r="S115">
        <v>0.2</v>
      </c>
      <c r="T115">
        <v>89.954800000000006</v>
      </c>
    </row>
    <row r="116" spans="1:20" x14ac:dyDescent="0.3">
      <c r="A116" s="1">
        <v>43854</v>
      </c>
      <c r="B116" s="1" t="str">
        <f t="shared" si="1"/>
        <v>Jan</v>
      </c>
      <c r="C116">
        <v>9598</v>
      </c>
      <c r="D116" t="s">
        <v>423</v>
      </c>
      <c r="E116" t="s">
        <v>20</v>
      </c>
      <c r="F116" t="s">
        <v>424</v>
      </c>
      <c r="G116" t="s">
        <v>73</v>
      </c>
      <c r="H116" t="s">
        <v>23</v>
      </c>
      <c r="I116" t="s">
        <v>425</v>
      </c>
      <c r="J116" t="s">
        <v>34</v>
      </c>
      <c r="K116">
        <v>95123</v>
      </c>
      <c r="L116" t="s">
        <v>35</v>
      </c>
      <c r="M116" t="s">
        <v>430</v>
      </c>
      <c r="N116" t="s">
        <v>78</v>
      </c>
      <c r="O116" t="s">
        <v>193</v>
      </c>
      <c r="P116" t="s">
        <v>431</v>
      </c>
      <c r="Q116">
        <v>110.352</v>
      </c>
      <c r="R116">
        <v>3</v>
      </c>
      <c r="S116">
        <v>0.2</v>
      </c>
      <c r="T116">
        <v>8.2764000000000006</v>
      </c>
    </row>
    <row r="117" spans="1:20" x14ac:dyDescent="0.3">
      <c r="A117" s="1">
        <v>43856</v>
      </c>
      <c r="B117" s="1" t="str">
        <f t="shared" si="1"/>
        <v>Jan</v>
      </c>
      <c r="C117">
        <v>2834</v>
      </c>
      <c r="D117" t="s">
        <v>432</v>
      </c>
      <c r="E117" t="s">
        <v>86</v>
      </c>
      <c r="F117" t="s">
        <v>433</v>
      </c>
      <c r="G117" t="s">
        <v>73</v>
      </c>
      <c r="H117" t="s">
        <v>23</v>
      </c>
      <c r="I117" t="s">
        <v>434</v>
      </c>
      <c r="J117" t="s">
        <v>118</v>
      </c>
      <c r="K117">
        <v>35244</v>
      </c>
      <c r="L117" t="s">
        <v>76</v>
      </c>
      <c r="M117" t="s">
        <v>435</v>
      </c>
      <c r="N117" t="s">
        <v>46</v>
      </c>
      <c r="O117" t="s">
        <v>62</v>
      </c>
      <c r="P117" t="s">
        <v>436</v>
      </c>
      <c r="Q117">
        <v>15.47</v>
      </c>
      <c r="R117">
        <v>7</v>
      </c>
      <c r="S117">
        <v>0</v>
      </c>
      <c r="T117">
        <v>4.1768999999999998</v>
      </c>
    </row>
    <row r="118" spans="1:20" x14ac:dyDescent="0.3">
      <c r="A118" s="1">
        <v>43856</v>
      </c>
      <c r="B118" s="1" t="str">
        <f t="shared" si="1"/>
        <v>Jan</v>
      </c>
      <c r="C118">
        <v>2835</v>
      </c>
      <c r="D118" t="s">
        <v>432</v>
      </c>
      <c r="E118" t="s">
        <v>86</v>
      </c>
      <c r="F118" t="s">
        <v>433</v>
      </c>
      <c r="G118" t="s">
        <v>73</v>
      </c>
      <c r="H118" t="s">
        <v>23</v>
      </c>
      <c r="I118" t="s">
        <v>434</v>
      </c>
      <c r="J118" t="s">
        <v>118</v>
      </c>
      <c r="K118">
        <v>35244</v>
      </c>
      <c r="L118" t="s">
        <v>76</v>
      </c>
      <c r="M118" t="s">
        <v>437</v>
      </c>
      <c r="N118" t="s">
        <v>46</v>
      </c>
      <c r="O118" t="s">
        <v>47</v>
      </c>
      <c r="P118" t="s">
        <v>438</v>
      </c>
      <c r="Q118">
        <v>7.16</v>
      </c>
      <c r="R118">
        <v>2</v>
      </c>
      <c r="S118">
        <v>0</v>
      </c>
      <c r="T118">
        <v>3.4367999999999999</v>
      </c>
    </row>
    <row r="119" spans="1:20" x14ac:dyDescent="0.3">
      <c r="A119" s="1">
        <v>43856</v>
      </c>
      <c r="B119" s="1" t="str">
        <f t="shared" si="1"/>
        <v>Jan</v>
      </c>
      <c r="C119">
        <v>5492</v>
      </c>
      <c r="D119" t="s">
        <v>439</v>
      </c>
      <c r="E119" t="s">
        <v>39</v>
      </c>
      <c r="F119" t="s">
        <v>440</v>
      </c>
      <c r="G119" t="s">
        <v>22</v>
      </c>
      <c r="H119" t="s">
        <v>23</v>
      </c>
      <c r="I119" t="s">
        <v>441</v>
      </c>
      <c r="J119" t="s">
        <v>52</v>
      </c>
      <c r="K119">
        <v>77070</v>
      </c>
      <c r="L119" t="s">
        <v>44</v>
      </c>
      <c r="M119" t="s">
        <v>442</v>
      </c>
      <c r="N119" t="s">
        <v>46</v>
      </c>
      <c r="O119" t="s">
        <v>54</v>
      </c>
      <c r="P119" t="s">
        <v>443</v>
      </c>
      <c r="Q119">
        <v>18.16</v>
      </c>
      <c r="R119">
        <v>2</v>
      </c>
      <c r="S119">
        <v>0.2</v>
      </c>
      <c r="T119">
        <v>1.8160000000000001</v>
      </c>
    </row>
    <row r="120" spans="1:20" x14ac:dyDescent="0.3">
      <c r="A120" s="1">
        <v>43856</v>
      </c>
      <c r="B120" s="1" t="str">
        <f t="shared" si="1"/>
        <v>Jan</v>
      </c>
      <c r="C120">
        <v>7820</v>
      </c>
      <c r="D120" t="s">
        <v>444</v>
      </c>
      <c r="E120" t="s">
        <v>20</v>
      </c>
      <c r="F120" t="s">
        <v>445</v>
      </c>
      <c r="G120" t="s">
        <v>22</v>
      </c>
      <c r="H120" t="s">
        <v>23</v>
      </c>
      <c r="I120" t="s">
        <v>111</v>
      </c>
      <c r="J120" t="s">
        <v>34</v>
      </c>
      <c r="K120">
        <v>94109</v>
      </c>
      <c r="L120" t="s">
        <v>35</v>
      </c>
      <c r="M120" t="s">
        <v>446</v>
      </c>
      <c r="N120" t="s">
        <v>46</v>
      </c>
      <c r="O120" t="s">
        <v>144</v>
      </c>
      <c r="P120" t="s">
        <v>447</v>
      </c>
      <c r="Q120">
        <v>11.84</v>
      </c>
      <c r="R120">
        <v>8</v>
      </c>
      <c r="S120">
        <v>0</v>
      </c>
      <c r="T120">
        <v>5.6832000000000003</v>
      </c>
    </row>
    <row r="121" spans="1:20" x14ac:dyDescent="0.3">
      <c r="A121" s="1">
        <v>43856</v>
      </c>
      <c r="B121" s="1" t="str">
        <f t="shared" si="1"/>
        <v>Jan</v>
      </c>
      <c r="C121">
        <v>8312</v>
      </c>
      <c r="D121" t="s">
        <v>448</v>
      </c>
      <c r="E121" t="s">
        <v>20</v>
      </c>
      <c r="F121" t="s">
        <v>449</v>
      </c>
      <c r="G121" t="s">
        <v>22</v>
      </c>
      <c r="H121" t="s">
        <v>23</v>
      </c>
      <c r="I121" t="s">
        <v>450</v>
      </c>
      <c r="J121" t="s">
        <v>420</v>
      </c>
      <c r="K121">
        <v>31907</v>
      </c>
      <c r="L121" t="s">
        <v>76</v>
      </c>
      <c r="M121" t="s">
        <v>451</v>
      </c>
      <c r="N121" t="s">
        <v>28</v>
      </c>
      <c r="O121" t="s">
        <v>29</v>
      </c>
      <c r="P121" t="s">
        <v>452</v>
      </c>
      <c r="Q121">
        <v>62.72</v>
      </c>
      <c r="R121">
        <v>4</v>
      </c>
      <c r="S121">
        <v>0</v>
      </c>
      <c r="T121">
        <v>24.460799999999999</v>
      </c>
    </row>
    <row r="122" spans="1:20" x14ac:dyDescent="0.3">
      <c r="A122" s="1">
        <v>43856</v>
      </c>
      <c r="B122" s="1" t="str">
        <f t="shared" si="1"/>
        <v>Jan</v>
      </c>
      <c r="C122">
        <v>8313</v>
      </c>
      <c r="D122" t="s">
        <v>448</v>
      </c>
      <c r="E122" t="s">
        <v>20</v>
      </c>
      <c r="F122" t="s">
        <v>449</v>
      </c>
      <c r="G122" t="s">
        <v>22</v>
      </c>
      <c r="H122" t="s">
        <v>23</v>
      </c>
      <c r="I122" t="s">
        <v>450</v>
      </c>
      <c r="J122" t="s">
        <v>420</v>
      </c>
      <c r="K122">
        <v>31907</v>
      </c>
      <c r="L122" t="s">
        <v>76</v>
      </c>
      <c r="M122" t="s">
        <v>453</v>
      </c>
      <c r="N122" t="s">
        <v>78</v>
      </c>
      <c r="O122" t="s">
        <v>193</v>
      </c>
      <c r="P122" t="s">
        <v>454</v>
      </c>
      <c r="Q122">
        <v>2939.93</v>
      </c>
      <c r="R122">
        <v>7</v>
      </c>
      <c r="S122">
        <v>0</v>
      </c>
      <c r="T122">
        <v>764.3818</v>
      </c>
    </row>
    <row r="123" spans="1:20" x14ac:dyDescent="0.3">
      <c r="A123" s="1">
        <v>43857</v>
      </c>
      <c r="B123" s="1" t="str">
        <f t="shared" si="1"/>
        <v>Jan</v>
      </c>
      <c r="C123">
        <v>2169</v>
      </c>
      <c r="D123" t="s">
        <v>455</v>
      </c>
      <c r="E123" t="s">
        <v>86</v>
      </c>
      <c r="F123" t="s">
        <v>456</v>
      </c>
      <c r="G123" t="s">
        <v>22</v>
      </c>
      <c r="H123" t="s">
        <v>23</v>
      </c>
      <c r="I123" t="s">
        <v>457</v>
      </c>
      <c r="J123" t="s">
        <v>25</v>
      </c>
      <c r="K123">
        <v>44240</v>
      </c>
      <c r="L123" t="s">
        <v>26</v>
      </c>
      <c r="M123" t="s">
        <v>458</v>
      </c>
      <c r="N123" t="s">
        <v>46</v>
      </c>
      <c r="O123" t="s">
        <v>62</v>
      </c>
      <c r="P123" t="s">
        <v>459</v>
      </c>
      <c r="Q123">
        <v>14.016</v>
      </c>
      <c r="R123">
        <v>3</v>
      </c>
      <c r="S123">
        <v>0.2</v>
      </c>
      <c r="T123">
        <v>1.752</v>
      </c>
    </row>
    <row r="124" spans="1:20" x14ac:dyDescent="0.3">
      <c r="A124" s="1">
        <v>43857</v>
      </c>
      <c r="B124" s="1" t="str">
        <f t="shared" si="1"/>
        <v>Jan</v>
      </c>
      <c r="C124">
        <v>2170</v>
      </c>
      <c r="D124" t="s">
        <v>455</v>
      </c>
      <c r="E124" t="s">
        <v>86</v>
      </c>
      <c r="F124" t="s">
        <v>456</v>
      </c>
      <c r="G124" t="s">
        <v>22</v>
      </c>
      <c r="H124" t="s">
        <v>23</v>
      </c>
      <c r="I124" t="s">
        <v>457</v>
      </c>
      <c r="J124" t="s">
        <v>25</v>
      </c>
      <c r="K124">
        <v>44240</v>
      </c>
      <c r="L124" t="s">
        <v>26</v>
      </c>
      <c r="M124" t="s">
        <v>460</v>
      </c>
      <c r="N124" t="s">
        <v>78</v>
      </c>
      <c r="O124" t="s">
        <v>101</v>
      </c>
      <c r="P124" t="s">
        <v>461</v>
      </c>
      <c r="Q124">
        <v>71.975999999999999</v>
      </c>
      <c r="R124">
        <v>3</v>
      </c>
      <c r="S124">
        <v>0.2</v>
      </c>
      <c r="T124">
        <v>-8.9969999999999999</v>
      </c>
    </row>
    <row r="125" spans="1:20" x14ac:dyDescent="0.3">
      <c r="A125" s="1">
        <v>43857</v>
      </c>
      <c r="B125" s="1" t="str">
        <f t="shared" si="1"/>
        <v>Jan</v>
      </c>
      <c r="C125">
        <v>2171</v>
      </c>
      <c r="D125" t="s">
        <v>455</v>
      </c>
      <c r="E125" t="s">
        <v>86</v>
      </c>
      <c r="F125" t="s">
        <v>456</v>
      </c>
      <c r="G125" t="s">
        <v>22</v>
      </c>
      <c r="H125" t="s">
        <v>23</v>
      </c>
      <c r="I125" t="s">
        <v>457</v>
      </c>
      <c r="J125" t="s">
        <v>25</v>
      </c>
      <c r="K125">
        <v>44240</v>
      </c>
      <c r="L125" t="s">
        <v>26</v>
      </c>
      <c r="M125" t="s">
        <v>462</v>
      </c>
      <c r="N125" t="s">
        <v>78</v>
      </c>
      <c r="O125" t="s">
        <v>193</v>
      </c>
      <c r="P125" t="s">
        <v>463</v>
      </c>
      <c r="Q125">
        <v>107.982</v>
      </c>
      <c r="R125">
        <v>3</v>
      </c>
      <c r="S125">
        <v>0.4</v>
      </c>
      <c r="T125">
        <v>-26.9955</v>
      </c>
    </row>
    <row r="126" spans="1:20" x14ac:dyDescent="0.3">
      <c r="A126" s="1">
        <v>43857</v>
      </c>
      <c r="B126" s="1" t="str">
        <f t="shared" si="1"/>
        <v>Jan</v>
      </c>
      <c r="C126">
        <v>7222</v>
      </c>
      <c r="D126" t="s">
        <v>464</v>
      </c>
      <c r="E126" t="s">
        <v>20</v>
      </c>
      <c r="F126" t="s">
        <v>465</v>
      </c>
      <c r="G126" t="s">
        <v>22</v>
      </c>
      <c r="H126" t="s">
        <v>23</v>
      </c>
      <c r="I126" t="s">
        <v>314</v>
      </c>
      <c r="J126" t="s">
        <v>315</v>
      </c>
      <c r="K126">
        <v>10035</v>
      </c>
      <c r="L126" t="s">
        <v>26</v>
      </c>
      <c r="M126" t="s">
        <v>430</v>
      </c>
      <c r="N126" t="s">
        <v>78</v>
      </c>
      <c r="O126" t="s">
        <v>193</v>
      </c>
      <c r="P126" t="s">
        <v>431</v>
      </c>
      <c r="Q126">
        <v>137.94</v>
      </c>
      <c r="R126">
        <v>3</v>
      </c>
      <c r="S126">
        <v>0</v>
      </c>
      <c r="T126">
        <v>35.864400000000003</v>
      </c>
    </row>
    <row r="127" spans="1:20" x14ac:dyDescent="0.3">
      <c r="A127" s="1">
        <v>43858</v>
      </c>
      <c r="B127" s="1" t="str">
        <f t="shared" si="1"/>
        <v>Jan</v>
      </c>
      <c r="C127">
        <v>1415</v>
      </c>
      <c r="D127" t="s">
        <v>466</v>
      </c>
      <c r="E127" t="s">
        <v>86</v>
      </c>
      <c r="F127" t="s">
        <v>467</v>
      </c>
      <c r="G127" t="s">
        <v>41</v>
      </c>
      <c r="H127" t="s">
        <v>23</v>
      </c>
      <c r="I127" t="s">
        <v>468</v>
      </c>
      <c r="J127" t="s">
        <v>34</v>
      </c>
      <c r="K127">
        <v>92627</v>
      </c>
      <c r="L127" t="s">
        <v>35</v>
      </c>
      <c r="M127" t="s">
        <v>469</v>
      </c>
      <c r="N127" t="s">
        <v>78</v>
      </c>
      <c r="O127" t="s">
        <v>101</v>
      </c>
      <c r="P127" t="s">
        <v>470</v>
      </c>
      <c r="Q127">
        <v>239.97</v>
      </c>
      <c r="R127">
        <v>3</v>
      </c>
      <c r="S127">
        <v>0</v>
      </c>
      <c r="T127">
        <v>26.396699999999999</v>
      </c>
    </row>
    <row r="128" spans="1:20" x14ac:dyDescent="0.3">
      <c r="A128" s="1">
        <v>43858</v>
      </c>
      <c r="B128" s="1" t="str">
        <f t="shared" si="1"/>
        <v>Jan</v>
      </c>
      <c r="C128">
        <v>1416</v>
      </c>
      <c r="D128" t="s">
        <v>466</v>
      </c>
      <c r="E128" t="s">
        <v>86</v>
      </c>
      <c r="F128" t="s">
        <v>467</v>
      </c>
      <c r="G128" t="s">
        <v>41</v>
      </c>
      <c r="H128" t="s">
        <v>23</v>
      </c>
      <c r="I128" t="s">
        <v>468</v>
      </c>
      <c r="J128" t="s">
        <v>34</v>
      </c>
      <c r="K128">
        <v>92627</v>
      </c>
      <c r="L128" t="s">
        <v>35</v>
      </c>
      <c r="M128" t="s">
        <v>471</v>
      </c>
      <c r="N128" t="s">
        <v>28</v>
      </c>
      <c r="O128" t="s">
        <v>29</v>
      </c>
      <c r="P128" t="s">
        <v>472</v>
      </c>
      <c r="Q128">
        <v>37.74</v>
      </c>
      <c r="R128">
        <v>3</v>
      </c>
      <c r="S128">
        <v>0</v>
      </c>
      <c r="T128">
        <v>12.8316</v>
      </c>
    </row>
    <row r="129" spans="1:20" x14ac:dyDescent="0.3">
      <c r="A129" s="1">
        <v>43858</v>
      </c>
      <c r="B129" s="1" t="str">
        <f t="shared" si="1"/>
        <v>Jan</v>
      </c>
      <c r="C129">
        <v>4784</v>
      </c>
      <c r="D129" t="s">
        <v>473</v>
      </c>
      <c r="E129" t="s">
        <v>20</v>
      </c>
      <c r="F129" t="s">
        <v>474</v>
      </c>
      <c r="G129" t="s">
        <v>22</v>
      </c>
      <c r="H129" t="s">
        <v>23</v>
      </c>
      <c r="I129" t="s">
        <v>475</v>
      </c>
      <c r="J129" t="s">
        <v>476</v>
      </c>
      <c r="K129">
        <v>67212</v>
      </c>
      <c r="L129" t="s">
        <v>44</v>
      </c>
      <c r="M129" t="s">
        <v>477</v>
      </c>
      <c r="N129" t="s">
        <v>46</v>
      </c>
      <c r="O129" t="s">
        <v>107</v>
      </c>
      <c r="P129" t="s">
        <v>478</v>
      </c>
      <c r="Q129">
        <v>279.89999999999998</v>
      </c>
      <c r="R129">
        <v>5</v>
      </c>
      <c r="S129">
        <v>0</v>
      </c>
      <c r="T129">
        <v>137.15100000000001</v>
      </c>
    </row>
    <row r="130" spans="1:20" x14ac:dyDescent="0.3">
      <c r="A130" s="1">
        <v>43858</v>
      </c>
      <c r="B130" s="1" t="str">
        <f t="shared" si="1"/>
        <v>Jan</v>
      </c>
      <c r="C130">
        <v>6778</v>
      </c>
      <c r="D130" t="s">
        <v>479</v>
      </c>
      <c r="E130" t="s">
        <v>20</v>
      </c>
      <c r="F130" t="s">
        <v>480</v>
      </c>
      <c r="G130" t="s">
        <v>41</v>
      </c>
      <c r="H130" t="s">
        <v>23</v>
      </c>
      <c r="I130" t="s">
        <v>314</v>
      </c>
      <c r="J130" t="s">
        <v>315</v>
      </c>
      <c r="K130">
        <v>10009</v>
      </c>
      <c r="L130" t="s">
        <v>26</v>
      </c>
      <c r="M130" t="s">
        <v>481</v>
      </c>
      <c r="N130" t="s">
        <v>78</v>
      </c>
      <c r="O130" t="s">
        <v>101</v>
      </c>
      <c r="P130" t="s">
        <v>482</v>
      </c>
      <c r="Q130">
        <v>449.91</v>
      </c>
      <c r="R130">
        <v>9</v>
      </c>
      <c r="S130">
        <v>0</v>
      </c>
      <c r="T130">
        <v>157.46850000000001</v>
      </c>
    </row>
    <row r="131" spans="1:20" x14ac:dyDescent="0.3">
      <c r="A131" s="1">
        <v>43859</v>
      </c>
      <c r="B131" s="1" t="str">
        <f t="shared" ref="B131:B194" si="2">TEXT(A131,"mmm")</f>
        <v>Jan</v>
      </c>
      <c r="C131">
        <v>3886</v>
      </c>
      <c r="D131" t="s">
        <v>483</v>
      </c>
      <c r="E131" t="s">
        <v>20</v>
      </c>
      <c r="F131" t="s">
        <v>484</v>
      </c>
      <c r="G131" t="s">
        <v>22</v>
      </c>
      <c r="H131" t="s">
        <v>23</v>
      </c>
      <c r="I131" t="s">
        <v>336</v>
      </c>
      <c r="J131" t="s">
        <v>337</v>
      </c>
      <c r="K131">
        <v>60653</v>
      </c>
      <c r="L131" t="s">
        <v>44</v>
      </c>
      <c r="M131" t="s">
        <v>485</v>
      </c>
      <c r="N131" t="s">
        <v>46</v>
      </c>
      <c r="O131" t="s">
        <v>47</v>
      </c>
      <c r="P131" t="s">
        <v>486</v>
      </c>
      <c r="Q131">
        <v>12.128</v>
      </c>
      <c r="R131">
        <v>4</v>
      </c>
      <c r="S131">
        <v>0.8</v>
      </c>
      <c r="T131">
        <v>-20.617599999999999</v>
      </c>
    </row>
    <row r="132" spans="1:20" x14ac:dyDescent="0.3">
      <c r="A132" s="1">
        <v>43859</v>
      </c>
      <c r="B132" s="1" t="str">
        <f t="shared" si="2"/>
        <v>Jan</v>
      </c>
      <c r="C132">
        <v>5030</v>
      </c>
      <c r="D132" t="s">
        <v>487</v>
      </c>
      <c r="E132" t="s">
        <v>20</v>
      </c>
      <c r="F132" t="s">
        <v>488</v>
      </c>
      <c r="G132" t="s">
        <v>22</v>
      </c>
      <c r="H132" t="s">
        <v>23</v>
      </c>
      <c r="I132" t="s">
        <v>111</v>
      </c>
      <c r="J132" t="s">
        <v>34</v>
      </c>
      <c r="K132">
        <v>94109</v>
      </c>
      <c r="L132" t="s">
        <v>35</v>
      </c>
      <c r="M132" t="s">
        <v>489</v>
      </c>
      <c r="N132" t="s">
        <v>46</v>
      </c>
      <c r="O132" t="s">
        <v>62</v>
      </c>
      <c r="P132" t="s">
        <v>490</v>
      </c>
      <c r="Q132">
        <v>8.34</v>
      </c>
      <c r="R132">
        <v>3</v>
      </c>
      <c r="S132">
        <v>0</v>
      </c>
      <c r="T132">
        <v>2.1684000000000001</v>
      </c>
    </row>
    <row r="133" spans="1:20" x14ac:dyDescent="0.3">
      <c r="A133" s="1">
        <v>43859</v>
      </c>
      <c r="B133" s="1" t="str">
        <f t="shared" si="2"/>
        <v>Jan</v>
      </c>
      <c r="C133">
        <v>5031</v>
      </c>
      <c r="D133" t="s">
        <v>487</v>
      </c>
      <c r="E133" t="s">
        <v>20</v>
      </c>
      <c r="F133" t="s">
        <v>488</v>
      </c>
      <c r="G133" t="s">
        <v>22</v>
      </c>
      <c r="H133" t="s">
        <v>23</v>
      </c>
      <c r="I133" t="s">
        <v>111</v>
      </c>
      <c r="J133" t="s">
        <v>34</v>
      </c>
      <c r="K133">
        <v>94109</v>
      </c>
      <c r="L133" t="s">
        <v>35</v>
      </c>
      <c r="M133" t="s">
        <v>491</v>
      </c>
      <c r="N133" t="s">
        <v>46</v>
      </c>
      <c r="O133" t="s">
        <v>141</v>
      </c>
      <c r="P133" t="s">
        <v>492</v>
      </c>
      <c r="Q133">
        <v>8.57</v>
      </c>
      <c r="R133">
        <v>1</v>
      </c>
      <c r="S133">
        <v>0</v>
      </c>
      <c r="T133">
        <v>2.2282000000000002</v>
      </c>
    </row>
    <row r="134" spans="1:20" x14ac:dyDescent="0.3">
      <c r="A134" s="1">
        <v>43859</v>
      </c>
      <c r="B134" s="1" t="str">
        <f t="shared" si="2"/>
        <v>Jan</v>
      </c>
      <c r="C134">
        <v>5032</v>
      </c>
      <c r="D134" t="s">
        <v>487</v>
      </c>
      <c r="E134" t="s">
        <v>20</v>
      </c>
      <c r="F134" t="s">
        <v>488</v>
      </c>
      <c r="G134" t="s">
        <v>22</v>
      </c>
      <c r="H134" t="s">
        <v>23</v>
      </c>
      <c r="I134" t="s">
        <v>111</v>
      </c>
      <c r="J134" t="s">
        <v>34</v>
      </c>
      <c r="K134">
        <v>94109</v>
      </c>
      <c r="L134" t="s">
        <v>35</v>
      </c>
      <c r="M134" t="s">
        <v>493</v>
      </c>
      <c r="N134" t="s">
        <v>46</v>
      </c>
      <c r="O134" t="s">
        <v>47</v>
      </c>
      <c r="P134" t="s">
        <v>494</v>
      </c>
      <c r="Q134">
        <v>119.616</v>
      </c>
      <c r="R134">
        <v>8</v>
      </c>
      <c r="S134">
        <v>0.2</v>
      </c>
      <c r="T134">
        <v>40.370399999999997</v>
      </c>
    </row>
    <row r="135" spans="1:20" x14ac:dyDescent="0.3">
      <c r="A135" s="1">
        <v>43859</v>
      </c>
      <c r="B135" s="1" t="str">
        <f t="shared" si="2"/>
        <v>Jan</v>
      </c>
      <c r="C135">
        <v>7028</v>
      </c>
      <c r="D135" t="s">
        <v>495</v>
      </c>
      <c r="E135" t="s">
        <v>20</v>
      </c>
      <c r="F135" t="s">
        <v>496</v>
      </c>
      <c r="G135" t="s">
        <v>22</v>
      </c>
      <c r="H135" t="s">
        <v>23</v>
      </c>
      <c r="I135" t="s">
        <v>314</v>
      </c>
      <c r="J135" t="s">
        <v>315</v>
      </c>
      <c r="K135">
        <v>10011</v>
      </c>
      <c r="L135" t="s">
        <v>26</v>
      </c>
      <c r="M135" t="s">
        <v>497</v>
      </c>
      <c r="N135" t="s">
        <v>46</v>
      </c>
      <c r="O135" t="s">
        <v>288</v>
      </c>
      <c r="P135" t="s">
        <v>498</v>
      </c>
      <c r="Q135">
        <v>5.22</v>
      </c>
      <c r="R135">
        <v>2</v>
      </c>
      <c r="S135">
        <v>0</v>
      </c>
      <c r="T135">
        <v>2.4011999999999998</v>
      </c>
    </row>
    <row r="136" spans="1:20" x14ac:dyDescent="0.3">
      <c r="A136" s="1">
        <v>43859</v>
      </c>
      <c r="B136" s="1" t="str">
        <f t="shared" si="2"/>
        <v>Jan</v>
      </c>
      <c r="C136">
        <v>8590</v>
      </c>
      <c r="D136" t="s">
        <v>499</v>
      </c>
      <c r="E136" t="s">
        <v>39</v>
      </c>
      <c r="F136" t="s">
        <v>500</v>
      </c>
      <c r="G136" t="s">
        <v>22</v>
      </c>
      <c r="H136" t="s">
        <v>23</v>
      </c>
      <c r="I136" t="s">
        <v>154</v>
      </c>
      <c r="J136" t="s">
        <v>155</v>
      </c>
      <c r="K136">
        <v>19120</v>
      </c>
      <c r="L136" t="s">
        <v>26</v>
      </c>
      <c r="M136" t="s">
        <v>501</v>
      </c>
      <c r="N136" t="s">
        <v>46</v>
      </c>
      <c r="O136" t="s">
        <v>62</v>
      </c>
      <c r="P136" t="s">
        <v>502</v>
      </c>
      <c r="Q136">
        <v>4.7679999999999998</v>
      </c>
      <c r="R136">
        <v>2</v>
      </c>
      <c r="S136">
        <v>0.2</v>
      </c>
      <c r="T136">
        <v>0.4768</v>
      </c>
    </row>
    <row r="137" spans="1:20" x14ac:dyDescent="0.3">
      <c r="A137" s="1">
        <v>43859</v>
      </c>
      <c r="B137" s="1" t="str">
        <f t="shared" si="2"/>
        <v>Jan</v>
      </c>
      <c r="C137">
        <v>9915</v>
      </c>
      <c r="D137" t="s">
        <v>503</v>
      </c>
      <c r="E137" t="s">
        <v>86</v>
      </c>
      <c r="F137" t="s">
        <v>323</v>
      </c>
      <c r="G137" t="s">
        <v>22</v>
      </c>
      <c r="H137" t="s">
        <v>23</v>
      </c>
      <c r="I137" t="s">
        <v>504</v>
      </c>
      <c r="J137" t="s">
        <v>505</v>
      </c>
      <c r="K137">
        <v>52302</v>
      </c>
      <c r="L137" t="s">
        <v>44</v>
      </c>
      <c r="M137" t="s">
        <v>506</v>
      </c>
      <c r="N137" t="s">
        <v>46</v>
      </c>
      <c r="O137" t="s">
        <v>107</v>
      </c>
      <c r="P137" t="s">
        <v>507</v>
      </c>
      <c r="Q137">
        <v>12.96</v>
      </c>
      <c r="R137">
        <v>2</v>
      </c>
      <c r="S137">
        <v>0</v>
      </c>
      <c r="T137">
        <v>6.2207999999999997</v>
      </c>
    </row>
    <row r="138" spans="1:20" x14ac:dyDescent="0.3">
      <c r="A138" s="1">
        <v>43859</v>
      </c>
      <c r="B138" s="1" t="str">
        <f t="shared" si="2"/>
        <v>Jan</v>
      </c>
      <c r="C138">
        <v>9916</v>
      </c>
      <c r="D138" t="s">
        <v>503</v>
      </c>
      <c r="E138" t="s">
        <v>86</v>
      </c>
      <c r="F138" t="s">
        <v>323</v>
      </c>
      <c r="G138" t="s">
        <v>22</v>
      </c>
      <c r="H138" t="s">
        <v>23</v>
      </c>
      <c r="I138" t="s">
        <v>504</v>
      </c>
      <c r="J138" t="s">
        <v>505</v>
      </c>
      <c r="K138">
        <v>52302</v>
      </c>
      <c r="L138" t="s">
        <v>44</v>
      </c>
      <c r="M138" t="s">
        <v>508</v>
      </c>
      <c r="N138" t="s">
        <v>46</v>
      </c>
      <c r="O138" t="s">
        <v>107</v>
      </c>
      <c r="P138" t="s">
        <v>509</v>
      </c>
      <c r="Q138">
        <v>94.85</v>
      </c>
      <c r="R138">
        <v>5</v>
      </c>
      <c r="S138">
        <v>0</v>
      </c>
      <c r="T138">
        <v>45.527999999999999</v>
      </c>
    </row>
    <row r="139" spans="1:20" x14ac:dyDescent="0.3">
      <c r="A139" s="1">
        <v>43859</v>
      </c>
      <c r="B139" s="1" t="str">
        <f t="shared" si="2"/>
        <v>Jan</v>
      </c>
      <c r="C139">
        <v>9917</v>
      </c>
      <c r="D139" t="s">
        <v>503</v>
      </c>
      <c r="E139" t="s">
        <v>86</v>
      </c>
      <c r="F139" t="s">
        <v>323</v>
      </c>
      <c r="G139" t="s">
        <v>22</v>
      </c>
      <c r="H139" t="s">
        <v>23</v>
      </c>
      <c r="I139" t="s">
        <v>504</v>
      </c>
      <c r="J139" t="s">
        <v>505</v>
      </c>
      <c r="K139">
        <v>52302</v>
      </c>
      <c r="L139" t="s">
        <v>44</v>
      </c>
      <c r="M139" t="s">
        <v>225</v>
      </c>
      <c r="N139" t="s">
        <v>46</v>
      </c>
      <c r="O139" t="s">
        <v>54</v>
      </c>
      <c r="P139" t="s">
        <v>226</v>
      </c>
      <c r="Q139">
        <v>13.48</v>
      </c>
      <c r="R139">
        <v>1</v>
      </c>
      <c r="S139">
        <v>0</v>
      </c>
      <c r="T139">
        <v>3.5047999999999999</v>
      </c>
    </row>
    <row r="140" spans="1:20" x14ac:dyDescent="0.3">
      <c r="A140" s="1">
        <v>43859</v>
      </c>
      <c r="B140" s="1" t="str">
        <f t="shared" si="2"/>
        <v>Jan</v>
      </c>
      <c r="C140">
        <v>9918</v>
      </c>
      <c r="D140" t="s">
        <v>503</v>
      </c>
      <c r="E140" t="s">
        <v>86</v>
      </c>
      <c r="F140" t="s">
        <v>323</v>
      </c>
      <c r="G140" t="s">
        <v>22</v>
      </c>
      <c r="H140" t="s">
        <v>23</v>
      </c>
      <c r="I140" t="s">
        <v>504</v>
      </c>
      <c r="J140" t="s">
        <v>505</v>
      </c>
      <c r="K140">
        <v>52302</v>
      </c>
      <c r="L140" t="s">
        <v>44</v>
      </c>
      <c r="M140" t="s">
        <v>510</v>
      </c>
      <c r="N140" t="s">
        <v>28</v>
      </c>
      <c r="O140" t="s">
        <v>29</v>
      </c>
      <c r="P140" t="s">
        <v>511</v>
      </c>
      <c r="Q140">
        <v>14.91</v>
      </c>
      <c r="R140">
        <v>3</v>
      </c>
      <c r="S140">
        <v>0</v>
      </c>
      <c r="T140">
        <v>4.6220999999999997</v>
      </c>
    </row>
    <row r="141" spans="1:20" x14ac:dyDescent="0.3">
      <c r="A141" s="1">
        <v>43860</v>
      </c>
      <c r="B141" s="1" t="str">
        <f t="shared" si="2"/>
        <v>Jan</v>
      </c>
      <c r="C141">
        <v>771</v>
      </c>
      <c r="D141" t="s">
        <v>512</v>
      </c>
      <c r="E141" t="s">
        <v>20</v>
      </c>
      <c r="F141" t="s">
        <v>513</v>
      </c>
      <c r="G141" t="s">
        <v>73</v>
      </c>
      <c r="H141" t="s">
        <v>23</v>
      </c>
      <c r="I141" t="s">
        <v>514</v>
      </c>
      <c r="J141" t="s">
        <v>505</v>
      </c>
      <c r="K141">
        <v>50315</v>
      </c>
      <c r="L141" t="s">
        <v>44</v>
      </c>
      <c r="M141" t="s">
        <v>515</v>
      </c>
      <c r="N141" t="s">
        <v>46</v>
      </c>
      <c r="O141" t="s">
        <v>47</v>
      </c>
      <c r="P141" t="s">
        <v>516</v>
      </c>
      <c r="Q141">
        <v>18.28</v>
      </c>
      <c r="R141">
        <v>2</v>
      </c>
      <c r="S141">
        <v>0</v>
      </c>
      <c r="T141">
        <v>9.14</v>
      </c>
    </row>
    <row r="142" spans="1:20" x14ac:dyDescent="0.3">
      <c r="A142" s="1">
        <v>43860</v>
      </c>
      <c r="B142" s="1" t="str">
        <f t="shared" si="2"/>
        <v>Jan</v>
      </c>
      <c r="C142">
        <v>772</v>
      </c>
      <c r="D142" t="s">
        <v>512</v>
      </c>
      <c r="E142" t="s">
        <v>20</v>
      </c>
      <c r="F142" t="s">
        <v>513</v>
      </c>
      <c r="G142" t="s">
        <v>73</v>
      </c>
      <c r="H142" t="s">
        <v>23</v>
      </c>
      <c r="I142" t="s">
        <v>514</v>
      </c>
      <c r="J142" t="s">
        <v>505</v>
      </c>
      <c r="K142">
        <v>50315</v>
      </c>
      <c r="L142" t="s">
        <v>44</v>
      </c>
      <c r="M142" t="s">
        <v>517</v>
      </c>
      <c r="N142" t="s">
        <v>78</v>
      </c>
      <c r="O142" t="s">
        <v>193</v>
      </c>
      <c r="P142" t="s">
        <v>518</v>
      </c>
      <c r="Q142">
        <v>207</v>
      </c>
      <c r="R142">
        <v>3</v>
      </c>
      <c r="S142">
        <v>0</v>
      </c>
      <c r="T142">
        <v>51.75</v>
      </c>
    </row>
    <row r="143" spans="1:20" x14ac:dyDescent="0.3">
      <c r="A143" s="1">
        <v>43860</v>
      </c>
      <c r="B143" s="1" t="str">
        <f t="shared" si="2"/>
        <v>Jan</v>
      </c>
      <c r="C143">
        <v>773</v>
      </c>
      <c r="D143" t="s">
        <v>512</v>
      </c>
      <c r="E143" t="s">
        <v>20</v>
      </c>
      <c r="F143" t="s">
        <v>513</v>
      </c>
      <c r="G143" t="s">
        <v>73</v>
      </c>
      <c r="H143" t="s">
        <v>23</v>
      </c>
      <c r="I143" t="s">
        <v>514</v>
      </c>
      <c r="J143" t="s">
        <v>505</v>
      </c>
      <c r="K143">
        <v>50315</v>
      </c>
      <c r="L143" t="s">
        <v>44</v>
      </c>
      <c r="M143" t="s">
        <v>64</v>
      </c>
      <c r="N143" t="s">
        <v>46</v>
      </c>
      <c r="O143" t="s">
        <v>47</v>
      </c>
      <c r="P143" t="s">
        <v>65</v>
      </c>
      <c r="Q143">
        <v>32.35</v>
      </c>
      <c r="R143">
        <v>5</v>
      </c>
      <c r="S143">
        <v>0</v>
      </c>
      <c r="T143">
        <v>16.175000000000001</v>
      </c>
    </row>
    <row r="144" spans="1:20" x14ac:dyDescent="0.3">
      <c r="A144" s="1">
        <v>43860</v>
      </c>
      <c r="B144" s="1" t="str">
        <f t="shared" si="2"/>
        <v>Jan</v>
      </c>
      <c r="C144">
        <v>774</v>
      </c>
      <c r="D144" t="s">
        <v>512</v>
      </c>
      <c r="E144" t="s">
        <v>20</v>
      </c>
      <c r="F144" t="s">
        <v>513</v>
      </c>
      <c r="G144" t="s">
        <v>73</v>
      </c>
      <c r="H144" t="s">
        <v>23</v>
      </c>
      <c r="I144" t="s">
        <v>514</v>
      </c>
      <c r="J144" t="s">
        <v>505</v>
      </c>
      <c r="K144">
        <v>50315</v>
      </c>
      <c r="L144" t="s">
        <v>44</v>
      </c>
      <c r="M144" t="s">
        <v>519</v>
      </c>
      <c r="N144" t="s">
        <v>46</v>
      </c>
      <c r="O144" t="s">
        <v>47</v>
      </c>
      <c r="P144" t="s">
        <v>520</v>
      </c>
      <c r="Q144">
        <v>7.71</v>
      </c>
      <c r="R144">
        <v>1</v>
      </c>
      <c r="S144">
        <v>0</v>
      </c>
      <c r="T144">
        <v>3.4695</v>
      </c>
    </row>
    <row r="145" spans="1:20" x14ac:dyDescent="0.3">
      <c r="A145" s="1">
        <v>43860</v>
      </c>
      <c r="B145" s="1" t="str">
        <f t="shared" si="2"/>
        <v>Jan</v>
      </c>
      <c r="C145">
        <v>775</v>
      </c>
      <c r="D145" t="s">
        <v>512</v>
      </c>
      <c r="E145" t="s">
        <v>20</v>
      </c>
      <c r="F145" t="s">
        <v>513</v>
      </c>
      <c r="G145" t="s">
        <v>73</v>
      </c>
      <c r="H145" t="s">
        <v>23</v>
      </c>
      <c r="I145" t="s">
        <v>514</v>
      </c>
      <c r="J145" t="s">
        <v>505</v>
      </c>
      <c r="K145">
        <v>50315</v>
      </c>
      <c r="L145" t="s">
        <v>44</v>
      </c>
      <c r="M145" t="s">
        <v>521</v>
      </c>
      <c r="N145" t="s">
        <v>46</v>
      </c>
      <c r="O145" t="s">
        <v>62</v>
      </c>
      <c r="P145" t="s">
        <v>522</v>
      </c>
      <c r="Q145">
        <v>40.299999999999997</v>
      </c>
      <c r="R145">
        <v>2</v>
      </c>
      <c r="S145">
        <v>0</v>
      </c>
      <c r="T145">
        <v>10.881</v>
      </c>
    </row>
    <row r="146" spans="1:20" x14ac:dyDescent="0.3">
      <c r="A146" s="1">
        <v>43860</v>
      </c>
      <c r="B146" s="1" t="str">
        <f t="shared" si="2"/>
        <v>Jan</v>
      </c>
      <c r="C146">
        <v>776</v>
      </c>
      <c r="D146" t="s">
        <v>512</v>
      </c>
      <c r="E146" t="s">
        <v>20</v>
      </c>
      <c r="F146" t="s">
        <v>513</v>
      </c>
      <c r="G146" t="s">
        <v>73</v>
      </c>
      <c r="H146" t="s">
        <v>23</v>
      </c>
      <c r="I146" t="s">
        <v>514</v>
      </c>
      <c r="J146" t="s">
        <v>505</v>
      </c>
      <c r="K146">
        <v>50315</v>
      </c>
      <c r="L146" t="s">
        <v>44</v>
      </c>
      <c r="M146" t="s">
        <v>523</v>
      </c>
      <c r="N146" t="s">
        <v>28</v>
      </c>
      <c r="O146" t="s">
        <v>29</v>
      </c>
      <c r="P146" t="s">
        <v>524</v>
      </c>
      <c r="Q146">
        <v>34.58</v>
      </c>
      <c r="R146">
        <v>7</v>
      </c>
      <c r="S146">
        <v>0</v>
      </c>
      <c r="T146">
        <v>14.5236</v>
      </c>
    </row>
    <row r="147" spans="1:20" x14ac:dyDescent="0.3">
      <c r="A147" s="1">
        <v>43860</v>
      </c>
      <c r="B147" s="1" t="str">
        <f t="shared" si="2"/>
        <v>Jan</v>
      </c>
      <c r="C147">
        <v>2922</v>
      </c>
      <c r="D147" t="s">
        <v>525</v>
      </c>
      <c r="E147" t="s">
        <v>269</v>
      </c>
      <c r="F147" t="s">
        <v>526</v>
      </c>
      <c r="G147" t="s">
        <v>22</v>
      </c>
      <c r="H147" t="s">
        <v>23</v>
      </c>
      <c r="I147" t="s">
        <v>111</v>
      </c>
      <c r="J147" t="s">
        <v>34</v>
      </c>
      <c r="K147">
        <v>94109</v>
      </c>
      <c r="L147" t="s">
        <v>35</v>
      </c>
      <c r="M147" t="s">
        <v>527</v>
      </c>
      <c r="N147" t="s">
        <v>46</v>
      </c>
      <c r="O147" t="s">
        <v>54</v>
      </c>
      <c r="P147" t="s">
        <v>528</v>
      </c>
      <c r="Q147">
        <v>129.30000000000001</v>
      </c>
      <c r="R147">
        <v>2</v>
      </c>
      <c r="S147">
        <v>0</v>
      </c>
      <c r="T147">
        <v>6.4649999999999999</v>
      </c>
    </row>
    <row r="148" spans="1:20" x14ac:dyDescent="0.3">
      <c r="A148" s="1">
        <v>43860</v>
      </c>
      <c r="B148" s="1" t="str">
        <f t="shared" si="2"/>
        <v>Jan</v>
      </c>
      <c r="C148">
        <v>4144</v>
      </c>
      <c r="D148" t="s">
        <v>529</v>
      </c>
      <c r="E148" t="s">
        <v>20</v>
      </c>
      <c r="F148" t="s">
        <v>530</v>
      </c>
      <c r="G148" t="s">
        <v>41</v>
      </c>
      <c r="H148" t="s">
        <v>23</v>
      </c>
      <c r="I148" t="s">
        <v>111</v>
      </c>
      <c r="J148" t="s">
        <v>34</v>
      </c>
      <c r="K148">
        <v>94110</v>
      </c>
      <c r="L148" t="s">
        <v>35</v>
      </c>
      <c r="M148" t="s">
        <v>531</v>
      </c>
      <c r="N148" t="s">
        <v>46</v>
      </c>
      <c r="O148" t="s">
        <v>62</v>
      </c>
      <c r="P148" t="s">
        <v>532</v>
      </c>
      <c r="Q148">
        <v>12.74</v>
      </c>
      <c r="R148">
        <v>7</v>
      </c>
      <c r="S148">
        <v>0</v>
      </c>
      <c r="T148">
        <v>5.7329999999999997</v>
      </c>
    </row>
    <row r="149" spans="1:20" x14ac:dyDescent="0.3">
      <c r="A149" s="1">
        <v>43860</v>
      </c>
      <c r="B149" s="1" t="str">
        <f t="shared" si="2"/>
        <v>Jan</v>
      </c>
      <c r="C149">
        <v>4145</v>
      </c>
      <c r="D149" t="s">
        <v>529</v>
      </c>
      <c r="E149" t="s">
        <v>20</v>
      </c>
      <c r="F149" t="s">
        <v>530</v>
      </c>
      <c r="G149" t="s">
        <v>41</v>
      </c>
      <c r="H149" t="s">
        <v>23</v>
      </c>
      <c r="I149" t="s">
        <v>111</v>
      </c>
      <c r="J149" t="s">
        <v>34</v>
      </c>
      <c r="K149">
        <v>94110</v>
      </c>
      <c r="L149" t="s">
        <v>35</v>
      </c>
      <c r="M149" t="s">
        <v>533</v>
      </c>
      <c r="N149" t="s">
        <v>46</v>
      </c>
      <c r="O149" t="s">
        <v>62</v>
      </c>
      <c r="P149" t="s">
        <v>534</v>
      </c>
      <c r="Q149">
        <v>8.82</v>
      </c>
      <c r="R149">
        <v>3</v>
      </c>
      <c r="S149">
        <v>0</v>
      </c>
      <c r="T149">
        <v>2.3814000000000002</v>
      </c>
    </row>
    <row r="150" spans="1:20" x14ac:dyDescent="0.3">
      <c r="A150" s="1">
        <v>43860</v>
      </c>
      <c r="B150" s="1" t="str">
        <f t="shared" si="2"/>
        <v>Jan</v>
      </c>
      <c r="C150">
        <v>4146</v>
      </c>
      <c r="D150" t="s">
        <v>529</v>
      </c>
      <c r="E150" t="s">
        <v>20</v>
      </c>
      <c r="F150" t="s">
        <v>530</v>
      </c>
      <c r="G150" t="s">
        <v>41</v>
      </c>
      <c r="H150" t="s">
        <v>23</v>
      </c>
      <c r="I150" t="s">
        <v>111</v>
      </c>
      <c r="J150" t="s">
        <v>34</v>
      </c>
      <c r="K150">
        <v>94110</v>
      </c>
      <c r="L150" t="s">
        <v>35</v>
      </c>
      <c r="M150" t="s">
        <v>535</v>
      </c>
      <c r="N150" t="s">
        <v>28</v>
      </c>
      <c r="O150" t="s">
        <v>59</v>
      </c>
      <c r="P150" t="s">
        <v>536</v>
      </c>
      <c r="Q150">
        <v>120.78400000000001</v>
      </c>
      <c r="R150">
        <v>1</v>
      </c>
      <c r="S150">
        <v>0.2</v>
      </c>
      <c r="T150">
        <v>-13.588200000000001</v>
      </c>
    </row>
    <row r="151" spans="1:20" x14ac:dyDescent="0.3">
      <c r="A151" s="1">
        <v>43860</v>
      </c>
      <c r="B151" s="1" t="str">
        <f t="shared" si="2"/>
        <v>Jan</v>
      </c>
      <c r="C151">
        <v>5485</v>
      </c>
      <c r="D151" t="s">
        <v>537</v>
      </c>
      <c r="E151" t="s">
        <v>20</v>
      </c>
      <c r="F151" t="s">
        <v>538</v>
      </c>
      <c r="G151" t="s">
        <v>22</v>
      </c>
      <c r="H151" t="s">
        <v>23</v>
      </c>
      <c r="I151" t="s">
        <v>539</v>
      </c>
      <c r="J151" t="s">
        <v>130</v>
      </c>
      <c r="K151">
        <v>33142</v>
      </c>
      <c r="L151" t="s">
        <v>76</v>
      </c>
      <c r="M151" t="s">
        <v>540</v>
      </c>
      <c r="N151" t="s">
        <v>28</v>
      </c>
      <c r="O151" t="s">
        <v>59</v>
      </c>
      <c r="P151" t="s">
        <v>541</v>
      </c>
      <c r="Q151">
        <v>419.13600000000002</v>
      </c>
      <c r="R151">
        <v>4</v>
      </c>
      <c r="S151">
        <v>0.2</v>
      </c>
      <c r="T151">
        <v>-68.1096</v>
      </c>
    </row>
    <row r="152" spans="1:20" x14ac:dyDescent="0.3">
      <c r="A152" s="1">
        <v>43860</v>
      </c>
      <c r="B152" s="1" t="str">
        <f t="shared" si="2"/>
        <v>Jan</v>
      </c>
      <c r="C152">
        <v>8268</v>
      </c>
      <c r="D152" t="s">
        <v>542</v>
      </c>
      <c r="E152" t="s">
        <v>20</v>
      </c>
      <c r="F152" t="s">
        <v>543</v>
      </c>
      <c r="G152" t="s">
        <v>22</v>
      </c>
      <c r="H152" t="s">
        <v>23</v>
      </c>
      <c r="I152" t="s">
        <v>197</v>
      </c>
      <c r="J152" t="s">
        <v>337</v>
      </c>
      <c r="K152">
        <v>60505</v>
      </c>
      <c r="L152" t="s">
        <v>44</v>
      </c>
      <c r="M152" t="s">
        <v>544</v>
      </c>
      <c r="N152" t="s">
        <v>28</v>
      </c>
      <c r="O152" t="s">
        <v>94</v>
      </c>
      <c r="P152" t="s">
        <v>545</v>
      </c>
      <c r="Q152">
        <v>69.375</v>
      </c>
      <c r="R152">
        <v>1</v>
      </c>
      <c r="S152">
        <v>0.5</v>
      </c>
      <c r="T152">
        <v>-47.174999999999997</v>
      </c>
    </row>
    <row r="153" spans="1:20" x14ac:dyDescent="0.3">
      <c r="A153" s="1">
        <v>43860</v>
      </c>
      <c r="B153" s="1" t="str">
        <f t="shared" si="2"/>
        <v>Jan</v>
      </c>
      <c r="C153">
        <v>8269</v>
      </c>
      <c r="D153" t="s">
        <v>542</v>
      </c>
      <c r="E153" t="s">
        <v>20</v>
      </c>
      <c r="F153" t="s">
        <v>543</v>
      </c>
      <c r="G153" t="s">
        <v>22</v>
      </c>
      <c r="H153" t="s">
        <v>23</v>
      </c>
      <c r="I153" t="s">
        <v>197</v>
      </c>
      <c r="J153" t="s">
        <v>337</v>
      </c>
      <c r="K153">
        <v>60505</v>
      </c>
      <c r="L153" t="s">
        <v>44</v>
      </c>
      <c r="M153" t="s">
        <v>546</v>
      </c>
      <c r="N153" t="s">
        <v>46</v>
      </c>
      <c r="O153" t="s">
        <v>141</v>
      </c>
      <c r="P153" t="s">
        <v>547</v>
      </c>
      <c r="Q153">
        <v>31.68</v>
      </c>
      <c r="R153">
        <v>4</v>
      </c>
      <c r="S153">
        <v>0.2</v>
      </c>
      <c r="T153">
        <v>2.7719999999999998</v>
      </c>
    </row>
    <row r="154" spans="1:20" x14ac:dyDescent="0.3">
      <c r="A154" s="1">
        <v>43860</v>
      </c>
      <c r="B154" s="1" t="str">
        <f t="shared" si="2"/>
        <v>Jan</v>
      </c>
      <c r="C154">
        <v>8270</v>
      </c>
      <c r="D154" t="s">
        <v>542</v>
      </c>
      <c r="E154" t="s">
        <v>20</v>
      </c>
      <c r="F154" t="s">
        <v>543</v>
      </c>
      <c r="G154" t="s">
        <v>22</v>
      </c>
      <c r="H154" t="s">
        <v>23</v>
      </c>
      <c r="I154" t="s">
        <v>197</v>
      </c>
      <c r="J154" t="s">
        <v>337</v>
      </c>
      <c r="K154">
        <v>60505</v>
      </c>
      <c r="L154" t="s">
        <v>44</v>
      </c>
      <c r="M154" t="s">
        <v>548</v>
      </c>
      <c r="N154" t="s">
        <v>78</v>
      </c>
      <c r="O154" t="s">
        <v>193</v>
      </c>
      <c r="P154" t="s">
        <v>549</v>
      </c>
      <c r="Q154">
        <v>2003.1679999999999</v>
      </c>
      <c r="R154">
        <v>4</v>
      </c>
      <c r="S154">
        <v>0.2</v>
      </c>
      <c r="T154">
        <v>250.39599999999999</v>
      </c>
    </row>
    <row r="155" spans="1:20" x14ac:dyDescent="0.3">
      <c r="A155" s="1">
        <v>43860</v>
      </c>
      <c r="B155" s="1" t="str">
        <f t="shared" si="2"/>
        <v>Jan</v>
      </c>
      <c r="C155">
        <v>8271</v>
      </c>
      <c r="D155" t="s">
        <v>542</v>
      </c>
      <c r="E155" t="s">
        <v>20</v>
      </c>
      <c r="F155" t="s">
        <v>543</v>
      </c>
      <c r="G155" t="s">
        <v>22</v>
      </c>
      <c r="H155" t="s">
        <v>23</v>
      </c>
      <c r="I155" t="s">
        <v>197</v>
      </c>
      <c r="J155" t="s">
        <v>337</v>
      </c>
      <c r="K155">
        <v>60505</v>
      </c>
      <c r="L155" t="s">
        <v>44</v>
      </c>
      <c r="M155" t="s">
        <v>550</v>
      </c>
      <c r="N155" t="s">
        <v>46</v>
      </c>
      <c r="O155" t="s">
        <v>62</v>
      </c>
      <c r="P155" t="s">
        <v>551</v>
      </c>
      <c r="Q155">
        <v>9.3439999999999994</v>
      </c>
      <c r="R155">
        <v>2</v>
      </c>
      <c r="S155">
        <v>0.2</v>
      </c>
      <c r="T155">
        <v>3.1536</v>
      </c>
    </row>
    <row r="156" spans="1:20" x14ac:dyDescent="0.3">
      <c r="A156" s="1">
        <v>43860</v>
      </c>
      <c r="B156" s="1" t="str">
        <f t="shared" si="2"/>
        <v>Jan</v>
      </c>
      <c r="C156">
        <v>8366</v>
      </c>
      <c r="D156" t="s">
        <v>552</v>
      </c>
      <c r="E156" t="s">
        <v>39</v>
      </c>
      <c r="F156" t="s">
        <v>553</v>
      </c>
      <c r="G156" t="s">
        <v>41</v>
      </c>
      <c r="H156" t="s">
        <v>23</v>
      </c>
      <c r="I156" t="s">
        <v>148</v>
      </c>
      <c r="J156" t="s">
        <v>149</v>
      </c>
      <c r="K156">
        <v>98105</v>
      </c>
      <c r="L156" t="s">
        <v>35</v>
      </c>
      <c r="M156" t="s">
        <v>554</v>
      </c>
      <c r="N156" t="s">
        <v>78</v>
      </c>
      <c r="O156" t="s">
        <v>193</v>
      </c>
      <c r="P156" t="s">
        <v>555</v>
      </c>
      <c r="Q156">
        <v>604.76800000000003</v>
      </c>
      <c r="R156">
        <v>4</v>
      </c>
      <c r="S156">
        <v>0.2</v>
      </c>
      <c r="T156">
        <v>60.476799999999997</v>
      </c>
    </row>
    <row r="157" spans="1:20" x14ac:dyDescent="0.3">
      <c r="A157" s="1">
        <v>43863</v>
      </c>
      <c r="B157" s="1" t="str">
        <f t="shared" si="2"/>
        <v>Feb</v>
      </c>
      <c r="C157">
        <v>131</v>
      </c>
      <c r="D157" t="s">
        <v>556</v>
      </c>
      <c r="E157" t="s">
        <v>39</v>
      </c>
      <c r="F157" t="s">
        <v>557</v>
      </c>
      <c r="G157" t="s">
        <v>73</v>
      </c>
      <c r="H157" t="s">
        <v>23</v>
      </c>
      <c r="I157" t="s">
        <v>450</v>
      </c>
      <c r="J157" t="s">
        <v>25</v>
      </c>
      <c r="K157">
        <v>43229</v>
      </c>
      <c r="L157" t="s">
        <v>26</v>
      </c>
      <c r="M157" t="s">
        <v>558</v>
      </c>
      <c r="N157" t="s">
        <v>78</v>
      </c>
      <c r="O157" t="s">
        <v>193</v>
      </c>
      <c r="P157" t="s">
        <v>559</v>
      </c>
      <c r="Q157">
        <v>59.97</v>
      </c>
      <c r="R157">
        <v>5</v>
      </c>
      <c r="S157">
        <v>0.4</v>
      </c>
      <c r="T157">
        <v>-11.994</v>
      </c>
    </row>
    <row r="158" spans="1:20" x14ac:dyDescent="0.3">
      <c r="A158" s="1">
        <v>43863</v>
      </c>
      <c r="B158" s="1" t="str">
        <f t="shared" si="2"/>
        <v>Feb</v>
      </c>
      <c r="C158">
        <v>132</v>
      </c>
      <c r="D158" t="s">
        <v>556</v>
      </c>
      <c r="E158" t="s">
        <v>39</v>
      </c>
      <c r="F158" t="s">
        <v>557</v>
      </c>
      <c r="G158" t="s">
        <v>73</v>
      </c>
      <c r="H158" t="s">
        <v>23</v>
      </c>
      <c r="I158" t="s">
        <v>450</v>
      </c>
      <c r="J158" t="s">
        <v>25</v>
      </c>
      <c r="K158">
        <v>43229</v>
      </c>
      <c r="L158" t="s">
        <v>26</v>
      </c>
      <c r="M158" t="s">
        <v>560</v>
      </c>
      <c r="N158" t="s">
        <v>46</v>
      </c>
      <c r="O158" t="s">
        <v>107</v>
      </c>
      <c r="P158" t="s">
        <v>561</v>
      </c>
      <c r="Q158">
        <v>78.304000000000002</v>
      </c>
      <c r="R158">
        <v>2</v>
      </c>
      <c r="S158">
        <v>0.2</v>
      </c>
      <c r="T158">
        <v>29.364000000000001</v>
      </c>
    </row>
    <row r="159" spans="1:20" x14ac:dyDescent="0.3">
      <c r="A159" s="1">
        <v>43863</v>
      </c>
      <c r="B159" s="1" t="str">
        <f t="shared" si="2"/>
        <v>Feb</v>
      </c>
      <c r="C159">
        <v>133</v>
      </c>
      <c r="D159" t="s">
        <v>556</v>
      </c>
      <c r="E159" t="s">
        <v>39</v>
      </c>
      <c r="F159" t="s">
        <v>557</v>
      </c>
      <c r="G159" t="s">
        <v>73</v>
      </c>
      <c r="H159" t="s">
        <v>23</v>
      </c>
      <c r="I159" t="s">
        <v>450</v>
      </c>
      <c r="J159" t="s">
        <v>25</v>
      </c>
      <c r="K159">
        <v>43229</v>
      </c>
      <c r="L159" t="s">
        <v>26</v>
      </c>
      <c r="M159" t="s">
        <v>562</v>
      </c>
      <c r="N159" t="s">
        <v>46</v>
      </c>
      <c r="O159" t="s">
        <v>144</v>
      </c>
      <c r="P159" t="s">
        <v>145</v>
      </c>
      <c r="Q159">
        <v>21.456</v>
      </c>
      <c r="R159">
        <v>9</v>
      </c>
      <c r="S159">
        <v>0.2</v>
      </c>
      <c r="T159">
        <v>6.9732000000000003</v>
      </c>
    </row>
    <row r="160" spans="1:20" x14ac:dyDescent="0.3">
      <c r="A160" s="1">
        <v>43863</v>
      </c>
      <c r="B160" s="1" t="str">
        <f t="shared" si="2"/>
        <v>Feb</v>
      </c>
      <c r="C160">
        <v>5145</v>
      </c>
      <c r="D160" t="s">
        <v>563</v>
      </c>
      <c r="E160" t="s">
        <v>20</v>
      </c>
      <c r="F160" t="s">
        <v>564</v>
      </c>
      <c r="G160" t="s">
        <v>22</v>
      </c>
      <c r="H160" t="s">
        <v>23</v>
      </c>
      <c r="I160" t="s">
        <v>33</v>
      </c>
      <c r="J160" t="s">
        <v>34</v>
      </c>
      <c r="K160">
        <v>90045</v>
      </c>
      <c r="L160" t="s">
        <v>35</v>
      </c>
      <c r="M160" t="s">
        <v>565</v>
      </c>
      <c r="N160" t="s">
        <v>28</v>
      </c>
      <c r="O160" t="s">
        <v>29</v>
      </c>
      <c r="P160" t="s">
        <v>566</v>
      </c>
      <c r="Q160">
        <v>86.26</v>
      </c>
      <c r="R160">
        <v>2</v>
      </c>
      <c r="S160">
        <v>0</v>
      </c>
      <c r="T160">
        <v>29.328399999999998</v>
      </c>
    </row>
    <row r="161" spans="1:20" x14ac:dyDescent="0.3">
      <c r="A161" s="1">
        <v>43863</v>
      </c>
      <c r="B161" s="1" t="str">
        <f t="shared" si="2"/>
        <v>Feb</v>
      </c>
      <c r="C161">
        <v>5146</v>
      </c>
      <c r="D161" t="s">
        <v>563</v>
      </c>
      <c r="E161" t="s">
        <v>20</v>
      </c>
      <c r="F161" t="s">
        <v>564</v>
      </c>
      <c r="G161" t="s">
        <v>22</v>
      </c>
      <c r="H161" t="s">
        <v>23</v>
      </c>
      <c r="I161" t="s">
        <v>33</v>
      </c>
      <c r="J161" t="s">
        <v>34</v>
      </c>
      <c r="K161">
        <v>90045</v>
      </c>
      <c r="L161" t="s">
        <v>35</v>
      </c>
      <c r="M161" t="s">
        <v>567</v>
      </c>
      <c r="N161" t="s">
        <v>46</v>
      </c>
      <c r="O161" t="s">
        <v>54</v>
      </c>
      <c r="P161" t="s">
        <v>568</v>
      </c>
      <c r="Q161">
        <v>139.04</v>
      </c>
      <c r="R161">
        <v>4</v>
      </c>
      <c r="S161">
        <v>0</v>
      </c>
      <c r="T161">
        <v>38.931199999999997</v>
      </c>
    </row>
    <row r="162" spans="1:20" x14ac:dyDescent="0.3">
      <c r="A162" s="1">
        <v>43863</v>
      </c>
      <c r="B162" s="1" t="str">
        <f t="shared" si="2"/>
        <v>Feb</v>
      </c>
      <c r="C162">
        <v>5147</v>
      </c>
      <c r="D162" t="s">
        <v>563</v>
      </c>
      <c r="E162" t="s">
        <v>20</v>
      </c>
      <c r="F162" t="s">
        <v>564</v>
      </c>
      <c r="G162" t="s">
        <v>22</v>
      </c>
      <c r="H162" t="s">
        <v>23</v>
      </c>
      <c r="I162" t="s">
        <v>33</v>
      </c>
      <c r="J162" t="s">
        <v>34</v>
      </c>
      <c r="K162">
        <v>90045</v>
      </c>
      <c r="L162" t="s">
        <v>35</v>
      </c>
      <c r="M162" t="s">
        <v>569</v>
      </c>
      <c r="N162" t="s">
        <v>46</v>
      </c>
      <c r="O162" t="s">
        <v>69</v>
      </c>
      <c r="P162" t="s">
        <v>570</v>
      </c>
      <c r="Q162">
        <v>46.8</v>
      </c>
      <c r="R162">
        <v>4</v>
      </c>
      <c r="S162">
        <v>0</v>
      </c>
      <c r="T162">
        <v>16.38</v>
      </c>
    </row>
    <row r="163" spans="1:20" x14ac:dyDescent="0.3">
      <c r="A163" s="1">
        <v>43863</v>
      </c>
      <c r="B163" s="1" t="str">
        <f t="shared" si="2"/>
        <v>Feb</v>
      </c>
      <c r="C163">
        <v>8747</v>
      </c>
      <c r="D163" t="s">
        <v>571</v>
      </c>
      <c r="E163" t="s">
        <v>20</v>
      </c>
      <c r="F163" t="s">
        <v>572</v>
      </c>
      <c r="G163" t="s">
        <v>73</v>
      </c>
      <c r="H163" t="s">
        <v>23</v>
      </c>
      <c r="I163" t="s">
        <v>573</v>
      </c>
      <c r="J163" t="s">
        <v>34</v>
      </c>
      <c r="K163">
        <v>92105</v>
      </c>
      <c r="L163" t="s">
        <v>35</v>
      </c>
      <c r="M163" t="s">
        <v>574</v>
      </c>
      <c r="N163" t="s">
        <v>28</v>
      </c>
      <c r="O163" t="s">
        <v>29</v>
      </c>
      <c r="P163" t="s">
        <v>575</v>
      </c>
      <c r="Q163">
        <v>210.58</v>
      </c>
      <c r="R163">
        <v>2</v>
      </c>
      <c r="S163">
        <v>0</v>
      </c>
      <c r="T163">
        <v>12.6348</v>
      </c>
    </row>
    <row r="164" spans="1:20" x14ac:dyDescent="0.3">
      <c r="A164" s="1">
        <v>43863</v>
      </c>
      <c r="B164" s="1" t="str">
        <f t="shared" si="2"/>
        <v>Feb</v>
      </c>
      <c r="C164">
        <v>8748</v>
      </c>
      <c r="D164" t="s">
        <v>571</v>
      </c>
      <c r="E164" t="s">
        <v>20</v>
      </c>
      <c r="F164" t="s">
        <v>572</v>
      </c>
      <c r="G164" t="s">
        <v>73</v>
      </c>
      <c r="H164" t="s">
        <v>23</v>
      </c>
      <c r="I164" t="s">
        <v>573</v>
      </c>
      <c r="J164" t="s">
        <v>34</v>
      </c>
      <c r="K164">
        <v>92105</v>
      </c>
      <c r="L164" t="s">
        <v>35</v>
      </c>
      <c r="M164" t="s">
        <v>576</v>
      </c>
      <c r="N164" t="s">
        <v>46</v>
      </c>
      <c r="O164" t="s">
        <v>47</v>
      </c>
      <c r="P164" t="s">
        <v>577</v>
      </c>
      <c r="Q164">
        <v>30.96</v>
      </c>
      <c r="R164">
        <v>2</v>
      </c>
      <c r="S164">
        <v>0.2</v>
      </c>
      <c r="T164">
        <v>10.061999999999999</v>
      </c>
    </row>
    <row r="165" spans="1:20" x14ac:dyDescent="0.3">
      <c r="A165" s="1">
        <v>43863</v>
      </c>
      <c r="B165" s="1" t="str">
        <f t="shared" si="2"/>
        <v>Feb</v>
      </c>
      <c r="C165">
        <v>8749</v>
      </c>
      <c r="D165" t="s">
        <v>571</v>
      </c>
      <c r="E165" t="s">
        <v>20</v>
      </c>
      <c r="F165" t="s">
        <v>572</v>
      </c>
      <c r="G165" t="s">
        <v>73</v>
      </c>
      <c r="H165" t="s">
        <v>23</v>
      </c>
      <c r="I165" t="s">
        <v>573</v>
      </c>
      <c r="J165" t="s">
        <v>34</v>
      </c>
      <c r="K165">
        <v>92105</v>
      </c>
      <c r="L165" t="s">
        <v>35</v>
      </c>
      <c r="M165" t="s">
        <v>578</v>
      </c>
      <c r="N165" t="s">
        <v>78</v>
      </c>
      <c r="O165" t="s">
        <v>79</v>
      </c>
      <c r="P165" t="s">
        <v>579</v>
      </c>
      <c r="Q165">
        <v>239.98400000000001</v>
      </c>
      <c r="R165">
        <v>2</v>
      </c>
      <c r="S165">
        <v>0.2</v>
      </c>
      <c r="T165">
        <v>38.997399999999999</v>
      </c>
    </row>
    <row r="166" spans="1:20" x14ac:dyDescent="0.3">
      <c r="A166" s="1">
        <v>43864</v>
      </c>
      <c r="B166" s="1" t="str">
        <f t="shared" si="2"/>
        <v>Feb</v>
      </c>
      <c r="C166">
        <v>1321</v>
      </c>
      <c r="D166" t="s">
        <v>580</v>
      </c>
      <c r="E166" t="s">
        <v>20</v>
      </c>
      <c r="F166" t="s">
        <v>581</v>
      </c>
      <c r="G166" t="s">
        <v>22</v>
      </c>
      <c r="H166" t="s">
        <v>23</v>
      </c>
      <c r="I166" t="s">
        <v>582</v>
      </c>
      <c r="J166" t="s">
        <v>25</v>
      </c>
      <c r="K166">
        <v>45231</v>
      </c>
      <c r="L166" t="s">
        <v>26</v>
      </c>
      <c r="M166" t="s">
        <v>583</v>
      </c>
      <c r="N166" t="s">
        <v>46</v>
      </c>
      <c r="O166" t="s">
        <v>47</v>
      </c>
      <c r="P166" t="s">
        <v>584</v>
      </c>
      <c r="Q166">
        <v>5.2290000000000001</v>
      </c>
      <c r="R166">
        <v>3</v>
      </c>
      <c r="S166">
        <v>0.7</v>
      </c>
      <c r="T166">
        <v>-4.1832000000000003</v>
      </c>
    </row>
    <row r="167" spans="1:20" x14ac:dyDescent="0.3">
      <c r="A167" s="1">
        <v>43864</v>
      </c>
      <c r="B167" s="1" t="str">
        <f t="shared" si="2"/>
        <v>Feb</v>
      </c>
      <c r="C167">
        <v>1322</v>
      </c>
      <c r="D167" t="s">
        <v>580</v>
      </c>
      <c r="E167" t="s">
        <v>20</v>
      </c>
      <c r="F167" t="s">
        <v>581</v>
      </c>
      <c r="G167" t="s">
        <v>22</v>
      </c>
      <c r="H167" t="s">
        <v>23</v>
      </c>
      <c r="I167" t="s">
        <v>582</v>
      </c>
      <c r="J167" t="s">
        <v>25</v>
      </c>
      <c r="K167">
        <v>45231</v>
      </c>
      <c r="L167" t="s">
        <v>26</v>
      </c>
      <c r="M167" t="s">
        <v>585</v>
      </c>
      <c r="N167" t="s">
        <v>46</v>
      </c>
      <c r="O167" t="s">
        <v>54</v>
      </c>
      <c r="P167" t="s">
        <v>586</v>
      </c>
      <c r="Q167">
        <v>285.55200000000002</v>
      </c>
      <c r="R167">
        <v>2</v>
      </c>
      <c r="S167">
        <v>0.2</v>
      </c>
      <c r="T167">
        <v>35.694000000000003</v>
      </c>
    </row>
    <row r="168" spans="1:20" x14ac:dyDescent="0.3">
      <c r="A168" s="1">
        <v>43864</v>
      </c>
      <c r="B168" s="1" t="str">
        <f t="shared" si="2"/>
        <v>Feb</v>
      </c>
      <c r="C168">
        <v>4755</v>
      </c>
      <c r="D168" t="s">
        <v>587</v>
      </c>
      <c r="E168" t="s">
        <v>20</v>
      </c>
      <c r="F168" t="s">
        <v>588</v>
      </c>
      <c r="G168" t="s">
        <v>22</v>
      </c>
      <c r="H168" t="s">
        <v>23</v>
      </c>
      <c r="I168" t="s">
        <v>589</v>
      </c>
      <c r="J168" t="s">
        <v>130</v>
      </c>
      <c r="K168">
        <v>33024</v>
      </c>
      <c r="L168" t="s">
        <v>76</v>
      </c>
      <c r="M168" t="s">
        <v>64</v>
      </c>
      <c r="N168" t="s">
        <v>46</v>
      </c>
      <c r="O168" t="s">
        <v>47</v>
      </c>
      <c r="P168" t="s">
        <v>65</v>
      </c>
      <c r="Q168">
        <v>3.8820000000000001</v>
      </c>
      <c r="R168">
        <v>2</v>
      </c>
      <c r="S168">
        <v>0.7</v>
      </c>
      <c r="T168">
        <v>-2.5880000000000001</v>
      </c>
    </row>
    <row r="169" spans="1:20" x14ac:dyDescent="0.3">
      <c r="A169" s="1">
        <v>43864</v>
      </c>
      <c r="B169" s="1" t="str">
        <f t="shared" si="2"/>
        <v>Feb</v>
      </c>
      <c r="C169">
        <v>4756</v>
      </c>
      <c r="D169" t="s">
        <v>587</v>
      </c>
      <c r="E169" t="s">
        <v>20</v>
      </c>
      <c r="F169" t="s">
        <v>588</v>
      </c>
      <c r="G169" t="s">
        <v>22</v>
      </c>
      <c r="H169" t="s">
        <v>23</v>
      </c>
      <c r="I169" t="s">
        <v>589</v>
      </c>
      <c r="J169" t="s">
        <v>130</v>
      </c>
      <c r="K169">
        <v>33024</v>
      </c>
      <c r="L169" t="s">
        <v>76</v>
      </c>
      <c r="M169" t="s">
        <v>590</v>
      </c>
      <c r="N169" t="s">
        <v>46</v>
      </c>
      <c r="O169" t="s">
        <v>107</v>
      </c>
      <c r="P169" t="s">
        <v>591</v>
      </c>
      <c r="Q169">
        <v>115.29600000000001</v>
      </c>
      <c r="R169">
        <v>3</v>
      </c>
      <c r="S169">
        <v>0.2</v>
      </c>
      <c r="T169">
        <v>40.3536</v>
      </c>
    </row>
    <row r="170" spans="1:20" x14ac:dyDescent="0.3">
      <c r="A170" s="1">
        <v>43864</v>
      </c>
      <c r="B170" s="1" t="str">
        <f t="shared" si="2"/>
        <v>Feb</v>
      </c>
      <c r="C170">
        <v>7445</v>
      </c>
      <c r="D170" t="s">
        <v>592</v>
      </c>
      <c r="E170" t="s">
        <v>86</v>
      </c>
      <c r="F170" t="s">
        <v>593</v>
      </c>
      <c r="G170" t="s">
        <v>41</v>
      </c>
      <c r="H170" t="s">
        <v>23</v>
      </c>
      <c r="I170" t="s">
        <v>336</v>
      </c>
      <c r="J170" t="s">
        <v>337</v>
      </c>
      <c r="K170">
        <v>60610</v>
      </c>
      <c r="L170" t="s">
        <v>44</v>
      </c>
      <c r="M170" t="s">
        <v>594</v>
      </c>
      <c r="N170" t="s">
        <v>46</v>
      </c>
      <c r="O170" t="s">
        <v>107</v>
      </c>
      <c r="P170" t="s">
        <v>595</v>
      </c>
      <c r="Q170">
        <v>5.1840000000000002</v>
      </c>
      <c r="R170">
        <v>1</v>
      </c>
      <c r="S170">
        <v>0.2</v>
      </c>
      <c r="T170">
        <v>1.8144</v>
      </c>
    </row>
    <row r="171" spans="1:20" x14ac:dyDescent="0.3">
      <c r="A171" s="1">
        <v>43864</v>
      </c>
      <c r="B171" s="1" t="str">
        <f t="shared" si="2"/>
        <v>Feb</v>
      </c>
      <c r="C171">
        <v>7446</v>
      </c>
      <c r="D171" t="s">
        <v>592</v>
      </c>
      <c r="E171" t="s">
        <v>86</v>
      </c>
      <c r="F171" t="s">
        <v>593</v>
      </c>
      <c r="G171" t="s">
        <v>41</v>
      </c>
      <c r="H171" t="s">
        <v>23</v>
      </c>
      <c r="I171" t="s">
        <v>336</v>
      </c>
      <c r="J171" t="s">
        <v>337</v>
      </c>
      <c r="K171">
        <v>60610</v>
      </c>
      <c r="L171" t="s">
        <v>44</v>
      </c>
      <c r="M171" t="s">
        <v>596</v>
      </c>
      <c r="N171" t="s">
        <v>46</v>
      </c>
      <c r="O171" t="s">
        <v>107</v>
      </c>
      <c r="P171" t="s">
        <v>597</v>
      </c>
      <c r="Q171">
        <v>65.584000000000003</v>
      </c>
      <c r="R171">
        <v>2</v>
      </c>
      <c r="S171">
        <v>0.2</v>
      </c>
      <c r="T171">
        <v>23.7742</v>
      </c>
    </row>
    <row r="172" spans="1:20" x14ac:dyDescent="0.3">
      <c r="A172" s="1">
        <v>43864</v>
      </c>
      <c r="B172" s="1" t="str">
        <f t="shared" si="2"/>
        <v>Feb</v>
      </c>
      <c r="C172">
        <v>7447</v>
      </c>
      <c r="D172" t="s">
        <v>592</v>
      </c>
      <c r="E172" t="s">
        <v>86</v>
      </c>
      <c r="F172" t="s">
        <v>593</v>
      </c>
      <c r="G172" t="s">
        <v>41</v>
      </c>
      <c r="H172" t="s">
        <v>23</v>
      </c>
      <c r="I172" t="s">
        <v>336</v>
      </c>
      <c r="J172" t="s">
        <v>337</v>
      </c>
      <c r="K172">
        <v>60610</v>
      </c>
      <c r="L172" t="s">
        <v>44</v>
      </c>
      <c r="M172" t="s">
        <v>598</v>
      </c>
      <c r="N172" t="s">
        <v>28</v>
      </c>
      <c r="O172" t="s">
        <v>29</v>
      </c>
      <c r="P172" t="s">
        <v>599</v>
      </c>
      <c r="Q172">
        <v>22.2</v>
      </c>
      <c r="R172">
        <v>1</v>
      </c>
      <c r="S172">
        <v>0.6</v>
      </c>
      <c r="T172">
        <v>-26.085000000000001</v>
      </c>
    </row>
    <row r="173" spans="1:20" x14ac:dyDescent="0.3">
      <c r="A173" s="1">
        <v>43864</v>
      </c>
      <c r="B173" s="1" t="str">
        <f t="shared" si="2"/>
        <v>Feb</v>
      </c>
      <c r="C173">
        <v>7448</v>
      </c>
      <c r="D173" t="s">
        <v>592</v>
      </c>
      <c r="E173" t="s">
        <v>86</v>
      </c>
      <c r="F173" t="s">
        <v>593</v>
      </c>
      <c r="G173" t="s">
        <v>41</v>
      </c>
      <c r="H173" t="s">
        <v>23</v>
      </c>
      <c r="I173" t="s">
        <v>336</v>
      </c>
      <c r="J173" t="s">
        <v>337</v>
      </c>
      <c r="K173">
        <v>60610</v>
      </c>
      <c r="L173" t="s">
        <v>44</v>
      </c>
      <c r="M173" t="s">
        <v>600</v>
      </c>
      <c r="N173" t="s">
        <v>46</v>
      </c>
      <c r="O173" t="s">
        <v>107</v>
      </c>
      <c r="P173" t="s">
        <v>601</v>
      </c>
      <c r="Q173">
        <v>419.4</v>
      </c>
      <c r="R173">
        <v>5</v>
      </c>
      <c r="S173">
        <v>0.2</v>
      </c>
      <c r="T173">
        <v>146.79</v>
      </c>
    </row>
    <row r="174" spans="1:20" x14ac:dyDescent="0.3">
      <c r="A174" s="1">
        <v>43865</v>
      </c>
      <c r="B174" s="1" t="str">
        <f t="shared" si="2"/>
        <v>Feb</v>
      </c>
      <c r="C174">
        <v>7065</v>
      </c>
      <c r="D174" t="s">
        <v>602</v>
      </c>
      <c r="E174" t="s">
        <v>20</v>
      </c>
      <c r="F174" t="s">
        <v>603</v>
      </c>
      <c r="G174" t="s">
        <v>22</v>
      </c>
      <c r="H174" t="s">
        <v>23</v>
      </c>
      <c r="I174" t="s">
        <v>604</v>
      </c>
      <c r="J174" t="s">
        <v>315</v>
      </c>
      <c r="K174">
        <v>14609</v>
      </c>
      <c r="L174" t="s">
        <v>26</v>
      </c>
      <c r="M174" t="s">
        <v>605</v>
      </c>
      <c r="N174" t="s">
        <v>46</v>
      </c>
      <c r="O174" t="s">
        <v>69</v>
      </c>
      <c r="P174" t="s">
        <v>606</v>
      </c>
      <c r="Q174">
        <v>32.67</v>
      </c>
      <c r="R174">
        <v>3</v>
      </c>
      <c r="S174">
        <v>0</v>
      </c>
      <c r="T174">
        <v>8.4941999999999993</v>
      </c>
    </row>
    <row r="175" spans="1:20" x14ac:dyDescent="0.3">
      <c r="A175" s="1">
        <v>43866</v>
      </c>
      <c r="B175" s="1" t="str">
        <f t="shared" si="2"/>
        <v>Feb</v>
      </c>
      <c r="C175">
        <v>6567</v>
      </c>
      <c r="D175" t="s">
        <v>607</v>
      </c>
      <c r="E175" t="s">
        <v>86</v>
      </c>
      <c r="F175" t="s">
        <v>608</v>
      </c>
      <c r="G175" t="s">
        <v>22</v>
      </c>
      <c r="H175" t="s">
        <v>23</v>
      </c>
      <c r="I175" t="s">
        <v>609</v>
      </c>
      <c r="J175" t="s">
        <v>52</v>
      </c>
      <c r="K175">
        <v>76706</v>
      </c>
      <c r="L175" t="s">
        <v>44</v>
      </c>
      <c r="M175" t="s">
        <v>156</v>
      </c>
      <c r="N175" t="s">
        <v>46</v>
      </c>
      <c r="O175" t="s">
        <v>47</v>
      </c>
      <c r="P175" t="s">
        <v>157</v>
      </c>
      <c r="Q175">
        <v>243.99199999999999</v>
      </c>
      <c r="R175">
        <v>4</v>
      </c>
      <c r="S175">
        <v>0.8</v>
      </c>
      <c r="T175">
        <v>-426.98599999999999</v>
      </c>
    </row>
    <row r="176" spans="1:20" x14ac:dyDescent="0.3">
      <c r="A176" s="1">
        <v>43866</v>
      </c>
      <c r="B176" s="1" t="str">
        <f t="shared" si="2"/>
        <v>Feb</v>
      </c>
      <c r="C176">
        <v>6568</v>
      </c>
      <c r="D176" t="s">
        <v>607</v>
      </c>
      <c r="E176" t="s">
        <v>86</v>
      </c>
      <c r="F176" t="s">
        <v>608</v>
      </c>
      <c r="G176" t="s">
        <v>22</v>
      </c>
      <c r="H176" t="s">
        <v>23</v>
      </c>
      <c r="I176" t="s">
        <v>609</v>
      </c>
      <c r="J176" t="s">
        <v>52</v>
      </c>
      <c r="K176">
        <v>76706</v>
      </c>
      <c r="L176" t="s">
        <v>44</v>
      </c>
      <c r="M176" t="s">
        <v>610</v>
      </c>
      <c r="N176" t="s">
        <v>46</v>
      </c>
      <c r="O176" t="s">
        <v>62</v>
      </c>
      <c r="P176" t="s">
        <v>325</v>
      </c>
      <c r="Q176">
        <v>7.12</v>
      </c>
      <c r="R176">
        <v>5</v>
      </c>
      <c r="S176">
        <v>0.2</v>
      </c>
      <c r="T176">
        <v>0.71199999999999997</v>
      </c>
    </row>
    <row r="177" spans="1:20" x14ac:dyDescent="0.3">
      <c r="A177" s="1">
        <v>43866</v>
      </c>
      <c r="B177" s="1" t="str">
        <f t="shared" si="2"/>
        <v>Feb</v>
      </c>
      <c r="C177">
        <v>6839</v>
      </c>
      <c r="D177" t="s">
        <v>611</v>
      </c>
      <c r="E177" t="s">
        <v>20</v>
      </c>
      <c r="F177" t="s">
        <v>612</v>
      </c>
      <c r="G177" t="s">
        <v>73</v>
      </c>
      <c r="H177" t="s">
        <v>23</v>
      </c>
      <c r="I177" t="s">
        <v>613</v>
      </c>
      <c r="J177" t="s">
        <v>34</v>
      </c>
      <c r="K177">
        <v>90503</v>
      </c>
      <c r="L177" t="s">
        <v>35</v>
      </c>
      <c r="M177" t="s">
        <v>614</v>
      </c>
      <c r="N177" t="s">
        <v>46</v>
      </c>
      <c r="O177" t="s">
        <v>69</v>
      </c>
      <c r="P177" t="s">
        <v>615</v>
      </c>
      <c r="Q177">
        <v>1640.7</v>
      </c>
      <c r="R177">
        <v>5</v>
      </c>
      <c r="S177">
        <v>0</v>
      </c>
      <c r="T177">
        <v>459.39600000000002</v>
      </c>
    </row>
    <row r="178" spans="1:20" x14ac:dyDescent="0.3">
      <c r="A178" s="1">
        <v>43866</v>
      </c>
      <c r="B178" s="1" t="str">
        <f t="shared" si="2"/>
        <v>Feb</v>
      </c>
      <c r="C178">
        <v>6840</v>
      </c>
      <c r="D178" t="s">
        <v>611</v>
      </c>
      <c r="E178" t="s">
        <v>20</v>
      </c>
      <c r="F178" t="s">
        <v>612</v>
      </c>
      <c r="G178" t="s">
        <v>73</v>
      </c>
      <c r="H178" t="s">
        <v>23</v>
      </c>
      <c r="I178" t="s">
        <v>613</v>
      </c>
      <c r="J178" t="s">
        <v>34</v>
      </c>
      <c r="K178">
        <v>90503</v>
      </c>
      <c r="L178" t="s">
        <v>35</v>
      </c>
      <c r="M178" t="s">
        <v>616</v>
      </c>
      <c r="N178" t="s">
        <v>78</v>
      </c>
      <c r="O178" t="s">
        <v>193</v>
      </c>
      <c r="P178" t="s">
        <v>617</v>
      </c>
      <c r="Q178">
        <v>371.2</v>
      </c>
      <c r="R178">
        <v>5</v>
      </c>
      <c r="S178">
        <v>0.2</v>
      </c>
      <c r="T178">
        <v>41.76</v>
      </c>
    </row>
    <row r="179" spans="1:20" x14ac:dyDescent="0.3">
      <c r="A179" s="1">
        <v>43867</v>
      </c>
      <c r="B179" s="1" t="str">
        <f t="shared" si="2"/>
        <v>Feb</v>
      </c>
      <c r="C179">
        <v>2263</v>
      </c>
      <c r="D179" t="s">
        <v>618</v>
      </c>
      <c r="E179" t="s">
        <v>39</v>
      </c>
      <c r="F179" t="s">
        <v>619</v>
      </c>
      <c r="G179" t="s">
        <v>22</v>
      </c>
      <c r="H179" t="s">
        <v>23</v>
      </c>
      <c r="I179" t="s">
        <v>620</v>
      </c>
      <c r="J179" t="s">
        <v>621</v>
      </c>
      <c r="K179">
        <v>22204</v>
      </c>
      <c r="L179" t="s">
        <v>76</v>
      </c>
      <c r="M179" t="s">
        <v>622</v>
      </c>
      <c r="N179" t="s">
        <v>28</v>
      </c>
      <c r="O179" t="s">
        <v>186</v>
      </c>
      <c r="P179" t="s">
        <v>623</v>
      </c>
      <c r="Q179">
        <v>359.97</v>
      </c>
      <c r="R179">
        <v>3</v>
      </c>
      <c r="S179">
        <v>0</v>
      </c>
      <c r="T179">
        <v>79.193399999999997</v>
      </c>
    </row>
    <row r="180" spans="1:20" x14ac:dyDescent="0.3">
      <c r="A180" s="1">
        <v>43867</v>
      </c>
      <c r="B180" s="1" t="str">
        <f t="shared" si="2"/>
        <v>Feb</v>
      </c>
      <c r="C180">
        <v>5973</v>
      </c>
      <c r="D180" t="s">
        <v>624</v>
      </c>
      <c r="E180" t="s">
        <v>20</v>
      </c>
      <c r="F180" t="s">
        <v>500</v>
      </c>
      <c r="G180" t="s">
        <v>22</v>
      </c>
      <c r="H180" t="s">
        <v>23</v>
      </c>
      <c r="I180" t="s">
        <v>314</v>
      </c>
      <c r="J180" t="s">
        <v>315</v>
      </c>
      <c r="K180">
        <v>10024</v>
      </c>
      <c r="L180" t="s">
        <v>26</v>
      </c>
      <c r="M180" t="s">
        <v>625</v>
      </c>
      <c r="N180" t="s">
        <v>28</v>
      </c>
      <c r="O180" t="s">
        <v>186</v>
      </c>
      <c r="P180" t="s">
        <v>626</v>
      </c>
      <c r="Q180">
        <v>240.78399999999999</v>
      </c>
      <c r="R180">
        <v>1</v>
      </c>
      <c r="S180">
        <v>0.2</v>
      </c>
      <c r="T180">
        <v>30.097999999999999</v>
      </c>
    </row>
    <row r="181" spans="1:20" x14ac:dyDescent="0.3">
      <c r="A181" s="1">
        <v>43867</v>
      </c>
      <c r="B181" s="1" t="str">
        <f t="shared" si="2"/>
        <v>Feb</v>
      </c>
      <c r="C181">
        <v>7026</v>
      </c>
      <c r="D181" t="s">
        <v>627</v>
      </c>
      <c r="E181" t="s">
        <v>20</v>
      </c>
      <c r="F181" t="s">
        <v>628</v>
      </c>
      <c r="G181" t="s">
        <v>73</v>
      </c>
      <c r="H181" t="s">
        <v>23</v>
      </c>
      <c r="I181" t="s">
        <v>314</v>
      </c>
      <c r="J181" t="s">
        <v>315</v>
      </c>
      <c r="K181">
        <v>10024</v>
      </c>
      <c r="L181" t="s">
        <v>26</v>
      </c>
      <c r="M181" t="s">
        <v>629</v>
      </c>
      <c r="N181" t="s">
        <v>78</v>
      </c>
      <c r="O181" t="s">
        <v>193</v>
      </c>
      <c r="P181" t="s">
        <v>630</v>
      </c>
      <c r="Q181">
        <v>227.46</v>
      </c>
      <c r="R181">
        <v>6</v>
      </c>
      <c r="S181">
        <v>0</v>
      </c>
      <c r="T181">
        <v>65.963399999999993</v>
      </c>
    </row>
    <row r="182" spans="1:20" x14ac:dyDescent="0.3">
      <c r="A182" s="1">
        <v>43867</v>
      </c>
      <c r="B182" s="1" t="str">
        <f t="shared" si="2"/>
        <v>Feb</v>
      </c>
      <c r="C182">
        <v>7027</v>
      </c>
      <c r="D182" t="s">
        <v>627</v>
      </c>
      <c r="E182" t="s">
        <v>20</v>
      </c>
      <c r="F182" t="s">
        <v>628</v>
      </c>
      <c r="G182" t="s">
        <v>73</v>
      </c>
      <c r="H182" t="s">
        <v>23</v>
      </c>
      <c r="I182" t="s">
        <v>314</v>
      </c>
      <c r="J182" t="s">
        <v>315</v>
      </c>
      <c r="K182">
        <v>10024</v>
      </c>
      <c r="L182" t="s">
        <v>26</v>
      </c>
      <c r="M182" t="s">
        <v>631</v>
      </c>
      <c r="N182" t="s">
        <v>46</v>
      </c>
      <c r="O182" t="s">
        <v>47</v>
      </c>
      <c r="P182" t="s">
        <v>632</v>
      </c>
      <c r="Q182">
        <v>46.24</v>
      </c>
      <c r="R182">
        <v>4</v>
      </c>
      <c r="S182">
        <v>0.2</v>
      </c>
      <c r="T182">
        <v>15.606</v>
      </c>
    </row>
    <row r="183" spans="1:20" x14ac:dyDescent="0.3">
      <c r="A183" s="1">
        <v>43867</v>
      </c>
      <c r="B183" s="1" t="str">
        <f t="shared" si="2"/>
        <v>Feb</v>
      </c>
      <c r="C183">
        <v>7355</v>
      </c>
      <c r="D183" t="s">
        <v>633</v>
      </c>
      <c r="E183" t="s">
        <v>20</v>
      </c>
      <c r="F183" t="s">
        <v>634</v>
      </c>
      <c r="G183" t="s">
        <v>41</v>
      </c>
      <c r="H183" t="s">
        <v>23</v>
      </c>
      <c r="I183" t="s">
        <v>111</v>
      </c>
      <c r="J183" t="s">
        <v>34</v>
      </c>
      <c r="K183">
        <v>94109</v>
      </c>
      <c r="L183" t="s">
        <v>35</v>
      </c>
      <c r="M183" t="s">
        <v>635</v>
      </c>
      <c r="N183" t="s">
        <v>46</v>
      </c>
      <c r="O183" t="s">
        <v>107</v>
      </c>
      <c r="P183" t="s">
        <v>636</v>
      </c>
      <c r="Q183">
        <v>29.9</v>
      </c>
      <c r="R183">
        <v>5</v>
      </c>
      <c r="S183">
        <v>0</v>
      </c>
      <c r="T183">
        <v>13.455</v>
      </c>
    </row>
    <row r="184" spans="1:20" x14ac:dyDescent="0.3">
      <c r="A184" s="1">
        <v>43870</v>
      </c>
      <c r="B184" s="1" t="str">
        <f t="shared" si="2"/>
        <v>Feb</v>
      </c>
      <c r="C184">
        <v>3085</v>
      </c>
      <c r="D184" t="s">
        <v>637</v>
      </c>
      <c r="E184" t="s">
        <v>20</v>
      </c>
      <c r="F184" t="s">
        <v>638</v>
      </c>
      <c r="G184" t="s">
        <v>22</v>
      </c>
      <c r="H184" t="s">
        <v>23</v>
      </c>
      <c r="I184" t="s">
        <v>441</v>
      </c>
      <c r="J184" t="s">
        <v>52</v>
      </c>
      <c r="K184">
        <v>77070</v>
      </c>
      <c r="L184" t="s">
        <v>44</v>
      </c>
      <c r="M184" t="s">
        <v>112</v>
      </c>
      <c r="N184" t="s">
        <v>46</v>
      </c>
      <c r="O184" t="s">
        <v>47</v>
      </c>
      <c r="P184" t="s">
        <v>113</v>
      </c>
      <c r="Q184">
        <v>252.78399999999999</v>
      </c>
      <c r="R184">
        <v>4</v>
      </c>
      <c r="S184">
        <v>0.8</v>
      </c>
      <c r="T184">
        <v>-417.09359999999998</v>
      </c>
    </row>
    <row r="185" spans="1:20" x14ac:dyDescent="0.3">
      <c r="A185" s="1">
        <v>43870</v>
      </c>
      <c r="B185" s="1" t="str">
        <f t="shared" si="2"/>
        <v>Feb</v>
      </c>
      <c r="C185">
        <v>3086</v>
      </c>
      <c r="D185" t="s">
        <v>637</v>
      </c>
      <c r="E185" t="s">
        <v>20</v>
      </c>
      <c r="F185" t="s">
        <v>638</v>
      </c>
      <c r="G185" t="s">
        <v>22</v>
      </c>
      <c r="H185" t="s">
        <v>23</v>
      </c>
      <c r="I185" t="s">
        <v>441</v>
      </c>
      <c r="J185" t="s">
        <v>52</v>
      </c>
      <c r="K185">
        <v>77070</v>
      </c>
      <c r="L185" t="s">
        <v>44</v>
      </c>
      <c r="M185" t="s">
        <v>639</v>
      </c>
      <c r="N185" t="s">
        <v>78</v>
      </c>
      <c r="O185" t="s">
        <v>101</v>
      </c>
      <c r="P185" t="s">
        <v>640</v>
      </c>
      <c r="Q185">
        <v>127.98399999999999</v>
      </c>
      <c r="R185">
        <v>2</v>
      </c>
      <c r="S185">
        <v>0.2</v>
      </c>
      <c r="T185">
        <v>15.997999999999999</v>
      </c>
    </row>
    <row r="186" spans="1:20" x14ac:dyDescent="0.3">
      <c r="A186" s="1">
        <v>43870</v>
      </c>
      <c r="B186" s="1" t="str">
        <f t="shared" si="2"/>
        <v>Feb</v>
      </c>
      <c r="C186">
        <v>3087</v>
      </c>
      <c r="D186" t="s">
        <v>637</v>
      </c>
      <c r="E186" t="s">
        <v>20</v>
      </c>
      <c r="F186" t="s">
        <v>638</v>
      </c>
      <c r="G186" t="s">
        <v>22</v>
      </c>
      <c r="H186" t="s">
        <v>23</v>
      </c>
      <c r="I186" t="s">
        <v>441</v>
      </c>
      <c r="J186" t="s">
        <v>52</v>
      </c>
      <c r="K186">
        <v>77070</v>
      </c>
      <c r="L186" t="s">
        <v>44</v>
      </c>
      <c r="M186" t="s">
        <v>641</v>
      </c>
      <c r="N186" t="s">
        <v>28</v>
      </c>
      <c r="O186" t="s">
        <v>29</v>
      </c>
      <c r="P186" t="s">
        <v>642</v>
      </c>
      <c r="Q186">
        <v>3.984</v>
      </c>
      <c r="R186">
        <v>2</v>
      </c>
      <c r="S186">
        <v>0.6</v>
      </c>
      <c r="T186">
        <v>-2.6892</v>
      </c>
    </row>
    <row r="187" spans="1:20" x14ac:dyDescent="0.3">
      <c r="A187" s="1">
        <v>43870</v>
      </c>
      <c r="B187" s="1" t="str">
        <f t="shared" si="2"/>
        <v>Feb</v>
      </c>
      <c r="C187">
        <v>3088</v>
      </c>
      <c r="D187" t="s">
        <v>637</v>
      </c>
      <c r="E187" t="s">
        <v>20</v>
      </c>
      <c r="F187" t="s">
        <v>638</v>
      </c>
      <c r="G187" t="s">
        <v>22</v>
      </c>
      <c r="H187" t="s">
        <v>23</v>
      </c>
      <c r="I187" t="s">
        <v>441</v>
      </c>
      <c r="J187" t="s">
        <v>52</v>
      </c>
      <c r="K187">
        <v>77070</v>
      </c>
      <c r="L187" t="s">
        <v>44</v>
      </c>
      <c r="M187" t="s">
        <v>643</v>
      </c>
      <c r="N187" t="s">
        <v>46</v>
      </c>
      <c r="O187" t="s">
        <v>69</v>
      </c>
      <c r="P187" t="s">
        <v>644</v>
      </c>
      <c r="Q187">
        <v>12.992000000000001</v>
      </c>
      <c r="R187">
        <v>2</v>
      </c>
      <c r="S187">
        <v>0.8</v>
      </c>
      <c r="T187">
        <v>-32.479999999999997</v>
      </c>
    </row>
    <row r="188" spans="1:20" x14ac:dyDescent="0.3">
      <c r="A188" s="1">
        <v>43870</v>
      </c>
      <c r="B188" s="1" t="str">
        <f t="shared" si="2"/>
        <v>Feb</v>
      </c>
      <c r="C188">
        <v>5961</v>
      </c>
      <c r="D188" t="s">
        <v>645</v>
      </c>
      <c r="E188" t="s">
        <v>86</v>
      </c>
      <c r="F188" t="s">
        <v>646</v>
      </c>
      <c r="G188" t="s">
        <v>73</v>
      </c>
      <c r="H188" t="s">
        <v>23</v>
      </c>
      <c r="I188" t="s">
        <v>33</v>
      </c>
      <c r="J188" t="s">
        <v>34</v>
      </c>
      <c r="K188">
        <v>90045</v>
      </c>
      <c r="L188" t="s">
        <v>35</v>
      </c>
      <c r="M188" t="s">
        <v>647</v>
      </c>
      <c r="N188" t="s">
        <v>28</v>
      </c>
      <c r="O188" t="s">
        <v>29</v>
      </c>
      <c r="P188" t="s">
        <v>648</v>
      </c>
      <c r="Q188">
        <v>21.12</v>
      </c>
      <c r="R188">
        <v>4</v>
      </c>
      <c r="S188">
        <v>0</v>
      </c>
      <c r="T188">
        <v>6.5472000000000001</v>
      </c>
    </row>
    <row r="189" spans="1:20" x14ac:dyDescent="0.3">
      <c r="A189" s="1">
        <v>43870</v>
      </c>
      <c r="B189" s="1" t="str">
        <f t="shared" si="2"/>
        <v>Feb</v>
      </c>
      <c r="C189">
        <v>7246</v>
      </c>
      <c r="D189" t="s">
        <v>649</v>
      </c>
      <c r="E189" t="s">
        <v>20</v>
      </c>
      <c r="F189" t="s">
        <v>650</v>
      </c>
      <c r="G189" t="s">
        <v>22</v>
      </c>
      <c r="H189" t="s">
        <v>23</v>
      </c>
      <c r="I189" t="s">
        <v>33</v>
      </c>
      <c r="J189" t="s">
        <v>34</v>
      </c>
      <c r="K189">
        <v>90032</v>
      </c>
      <c r="L189" t="s">
        <v>35</v>
      </c>
      <c r="M189" t="s">
        <v>651</v>
      </c>
      <c r="N189" t="s">
        <v>46</v>
      </c>
      <c r="O189" t="s">
        <v>54</v>
      </c>
      <c r="P189" t="s">
        <v>652</v>
      </c>
      <c r="Q189">
        <v>354.9</v>
      </c>
      <c r="R189">
        <v>5</v>
      </c>
      <c r="S189">
        <v>0</v>
      </c>
      <c r="T189">
        <v>17.745000000000001</v>
      </c>
    </row>
    <row r="190" spans="1:20" x14ac:dyDescent="0.3">
      <c r="A190" s="1">
        <v>43871</v>
      </c>
      <c r="B190" s="1" t="str">
        <f t="shared" si="2"/>
        <v>Feb</v>
      </c>
      <c r="C190">
        <v>1535</v>
      </c>
      <c r="D190" t="s">
        <v>653</v>
      </c>
      <c r="E190" t="s">
        <v>20</v>
      </c>
      <c r="F190" t="s">
        <v>654</v>
      </c>
      <c r="G190" t="s">
        <v>41</v>
      </c>
      <c r="H190" t="s">
        <v>23</v>
      </c>
      <c r="I190" t="s">
        <v>655</v>
      </c>
      <c r="J190" t="s">
        <v>34</v>
      </c>
      <c r="K190">
        <v>92677</v>
      </c>
      <c r="L190" t="s">
        <v>35</v>
      </c>
      <c r="M190" t="s">
        <v>622</v>
      </c>
      <c r="N190" t="s">
        <v>28</v>
      </c>
      <c r="O190" t="s">
        <v>186</v>
      </c>
      <c r="P190" t="s">
        <v>623</v>
      </c>
      <c r="Q190">
        <v>203.983</v>
      </c>
      <c r="R190">
        <v>2</v>
      </c>
      <c r="S190">
        <v>0.15</v>
      </c>
      <c r="T190">
        <v>16.7986</v>
      </c>
    </row>
    <row r="191" spans="1:20" x14ac:dyDescent="0.3">
      <c r="A191" s="1">
        <v>43871</v>
      </c>
      <c r="B191" s="1" t="str">
        <f t="shared" si="2"/>
        <v>Feb</v>
      </c>
      <c r="C191">
        <v>2368</v>
      </c>
      <c r="D191" t="s">
        <v>656</v>
      </c>
      <c r="E191" t="s">
        <v>39</v>
      </c>
      <c r="F191" t="s">
        <v>657</v>
      </c>
      <c r="G191" t="s">
        <v>22</v>
      </c>
      <c r="H191" t="s">
        <v>23</v>
      </c>
      <c r="I191" t="s">
        <v>658</v>
      </c>
      <c r="J191" t="s">
        <v>659</v>
      </c>
      <c r="K191">
        <v>20735</v>
      </c>
      <c r="L191" t="s">
        <v>26</v>
      </c>
      <c r="M191" t="s">
        <v>660</v>
      </c>
      <c r="N191" t="s">
        <v>46</v>
      </c>
      <c r="O191" t="s">
        <v>107</v>
      </c>
      <c r="P191" t="s">
        <v>661</v>
      </c>
      <c r="Q191">
        <v>23.12</v>
      </c>
      <c r="R191">
        <v>4</v>
      </c>
      <c r="S191">
        <v>0</v>
      </c>
      <c r="T191">
        <v>11.328799999999999</v>
      </c>
    </row>
    <row r="192" spans="1:20" x14ac:dyDescent="0.3">
      <c r="A192" s="1">
        <v>43872</v>
      </c>
      <c r="B192" s="1" t="str">
        <f t="shared" si="2"/>
        <v>Feb</v>
      </c>
      <c r="C192">
        <v>1520</v>
      </c>
      <c r="D192" t="s">
        <v>662</v>
      </c>
      <c r="E192" t="s">
        <v>86</v>
      </c>
      <c r="F192" t="s">
        <v>663</v>
      </c>
      <c r="G192" t="s">
        <v>73</v>
      </c>
      <c r="H192" t="s">
        <v>23</v>
      </c>
      <c r="I192" t="s">
        <v>111</v>
      </c>
      <c r="J192" t="s">
        <v>34</v>
      </c>
      <c r="K192">
        <v>94110</v>
      </c>
      <c r="L192" t="s">
        <v>35</v>
      </c>
      <c r="M192" t="s">
        <v>664</v>
      </c>
      <c r="N192" t="s">
        <v>46</v>
      </c>
      <c r="O192" t="s">
        <v>47</v>
      </c>
      <c r="P192" t="s">
        <v>665</v>
      </c>
      <c r="Q192">
        <v>21.335999999999999</v>
      </c>
      <c r="R192">
        <v>7</v>
      </c>
      <c r="S192">
        <v>0.2</v>
      </c>
      <c r="T192">
        <v>7.7343000000000002</v>
      </c>
    </row>
    <row r="193" spans="1:20" x14ac:dyDescent="0.3">
      <c r="A193" s="1">
        <v>43872</v>
      </c>
      <c r="B193" s="1" t="str">
        <f t="shared" si="2"/>
        <v>Feb</v>
      </c>
      <c r="C193">
        <v>3146</v>
      </c>
      <c r="D193" t="s">
        <v>666</v>
      </c>
      <c r="E193" t="s">
        <v>86</v>
      </c>
      <c r="F193" t="s">
        <v>667</v>
      </c>
      <c r="G193" t="s">
        <v>73</v>
      </c>
      <c r="H193" t="s">
        <v>23</v>
      </c>
      <c r="I193" t="s">
        <v>148</v>
      </c>
      <c r="J193" t="s">
        <v>149</v>
      </c>
      <c r="K193">
        <v>98105</v>
      </c>
      <c r="L193" t="s">
        <v>35</v>
      </c>
      <c r="M193" t="s">
        <v>668</v>
      </c>
      <c r="N193" t="s">
        <v>28</v>
      </c>
      <c r="O193" t="s">
        <v>59</v>
      </c>
      <c r="P193" t="s">
        <v>669</v>
      </c>
      <c r="Q193">
        <v>963.13599999999997</v>
      </c>
      <c r="R193">
        <v>4</v>
      </c>
      <c r="S193">
        <v>0.2</v>
      </c>
      <c r="T193">
        <v>108.3528</v>
      </c>
    </row>
    <row r="194" spans="1:20" x14ac:dyDescent="0.3">
      <c r="A194" s="1">
        <v>43872</v>
      </c>
      <c r="B194" s="1" t="str">
        <f t="shared" si="2"/>
        <v>Feb</v>
      </c>
      <c r="C194">
        <v>3147</v>
      </c>
      <c r="D194" t="s">
        <v>666</v>
      </c>
      <c r="E194" t="s">
        <v>86</v>
      </c>
      <c r="F194" t="s">
        <v>667</v>
      </c>
      <c r="G194" t="s">
        <v>73</v>
      </c>
      <c r="H194" t="s">
        <v>23</v>
      </c>
      <c r="I194" t="s">
        <v>148</v>
      </c>
      <c r="J194" t="s">
        <v>149</v>
      </c>
      <c r="K194">
        <v>98105</v>
      </c>
      <c r="L194" t="s">
        <v>35</v>
      </c>
      <c r="M194" t="s">
        <v>670</v>
      </c>
      <c r="N194" t="s">
        <v>78</v>
      </c>
      <c r="O194" t="s">
        <v>193</v>
      </c>
      <c r="P194" t="s">
        <v>671</v>
      </c>
      <c r="Q194">
        <v>88.775999999999996</v>
      </c>
      <c r="R194">
        <v>3</v>
      </c>
      <c r="S194">
        <v>0.2</v>
      </c>
      <c r="T194">
        <v>7.7679</v>
      </c>
    </row>
    <row r="195" spans="1:20" x14ac:dyDescent="0.3">
      <c r="A195" s="1">
        <v>43872</v>
      </c>
      <c r="B195" s="1" t="str">
        <f t="shared" ref="B195:B258" si="3">TEXT(A195,"mmm")</f>
        <v>Feb</v>
      </c>
      <c r="C195">
        <v>8483</v>
      </c>
      <c r="D195" t="s">
        <v>672</v>
      </c>
      <c r="E195" t="s">
        <v>20</v>
      </c>
      <c r="F195" t="s">
        <v>673</v>
      </c>
      <c r="G195" t="s">
        <v>73</v>
      </c>
      <c r="H195" t="s">
        <v>23</v>
      </c>
      <c r="I195" t="s">
        <v>314</v>
      </c>
      <c r="J195" t="s">
        <v>315</v>
      </c>
      <c r="K195">
        <v>10024</v>
      </c>
      <c r="L195" t="s">
        <v>26</v>
      </c>
      <c r="M195" t="s">
        <v>674</v>
      </c>
      <c r="N195" t="s">
        <v>46</v>
      </c>
      <c r="O195" t="s">
        <v>288</v>
      </c>
      <c r="P195" t="s">
        <v>675</v>
      </c>
      <c r="Q195">
        <v>20.7</v>
      </c>
      <c r="R195">
        <v>2</v>
      </c>
      <c r="S195">
        <v>0</v>
      </c>
      <c r="T195">
        <v>9.9359999999999999</v>
      </c>
    </row>
    <row r="196" spans="1:20" x14ac:dyDescent="0.3">
      <c r="A196" s="1">
        <v>43872</v>
      </c>
      <c r="B196" s="1" t="str">
        <f t="shared" si="3"/>
        <v>Feb</v>
      </c>
      <c r="C196">
        <v>9239</v>
      </c>
      <c r="D196" t="s">
        <v>676</v>
      </c>
      <c r="E196" t="s">
        <v>39</v>
      </c>
      <c r="F196" t="s">
        <v>677</v>
      </c>
      <c r="G196" t="s">
        <v>22</v>
      </c>
      <c r="H196" t="s">
        <v>23</v>
      </c>
      <c r="I196" t="s">
        <v>450</v>
      </c>
      <c r="J196" t="s">
        <v>25</v>
      </c>
      <c r="K196">
        <v>43229</v>
      </c>
      <c r="L196" t="s">
        <v>26</v>
      </c>
      <c r="M196" t="s">
        <v>678</v>
      </c>
      <c r="N196" t="s">
        <v>28</v>
      </c>
      <c r="O196" t="s">
        <v>29</v>
      </c>
      <c r="P196" t="s">
        <v>679</v>
      </c>
      <c r="Q196">
        <v>147.56800000000001</v>
      </c>
      <c r="R196">
        <v>2</v>
      </c>
      <c r="S196">
        <v>0.2</v>
      </c>
      <c r="T196">
        <v>-3.6892</v>
      </c>
    </row>
    <row r="197" spans="1:20" x14ac:dyDescent="0.3">
      <c r="A197" s="1">
        <v>43874</v>
      </c>
      <c r="B197" s="1" t="str">
        <f t="shared" si="3"/>
        <v>Feb</v>
      </c>
      <c r="C197">
        <v>2730</v>
      </c>
      <c r="D197" t="s">
        <v>680</v>
      </c>
      <c r="E197" t="s">
        <v>20</v>
      </c>
      <c r="F197" t="s">
        <v>681</v>
      </c>
      <c r="G197" t="s">
        <v>22</v>
      </c>
      <c r="H197" t="s">
        <v>23</v>
      </c>
      <c r="I197" t="s">
        <v>148</v>
      </c>
      <c r="J197" t="s">
        <v>149</v>
      </c>
      <c r="K197">
        <v>98105</v>
      </c>
      <c r="L197" t="s">
        <v>35</v>
      </c>
      <c r="M197" t="s">
        <v>435</v>
      </c>
      <c r="N197" t="s">
        <v>46</v>
      </c>
      <c r="O197" t="s">
        <v>62</v>
      </c>
      <c r="P197" t="s">
        <v>436</v>
      </c>
      <c r="Q197">
        <v>6.63</v>
      </c>
      <c r="R197">
        <v>3</v>
      </c>
      <c r="S197">
        <v>0</v>
      </c>
      <c r="T197">
        <v>1.7901</v>
      </c>
    </row>
    <row r="198" spans="1:20" x14ac:dyDescent="0.3">
      <c r="A198" s="1">
        <v>43874</v>
      </c>
      <c r="B198" s="1" t="str">
        <f t="shared" si="3"/>
        <v>Feb</v>
      </c>
      <c r="C198">
        <v>2731</v>
      </c>
      <c r="D198" t="s">
        <v>680</v>
      </c>
      <c r="E198" t="s">
        <v>20</v>
      </c>
      <c r="F198" t="s">
        <v>681</v>
      </c>
      <c r="G198" t="s">
        <v>22</v>
      </c>
      <c r="H198" t="s">
        <v>23</v>
      </c>
      <c r="I198" t="s">
        <v>148</v>
      </c>
      <c r="J198" t="s">
        <v>149</v>
      </c>
      <c r="K198">
        <v>98105</v>
      </c>
      <c r="L198" t="s">
        <v>35</v>
      </c>
      <c r="M198" t="s">
        <v>682</v>
      </c>
      <c r="N198" t="s">
        <v>78</v>
      </c>
      <c r="O198" t="s">
        <v>101</v>
      </c>
      <c r="P198" t="s">
        <v>683</v>
      </c>
      <c r="Q198">
        <v>799.96</v>
      </c>
      <c r="R198">
        <v>4</v>
      </c>
      <c r="S198">
        <v>0</v>
      </c>
      <c r="T198">
        <v>343.9828</v>
      </c>
    </row>
    <row r="199" spans="1:20" x14ac:dyDescent="0.3">
      <c r="A199" s="1">
        <v>43874</v>
      </c>
      <c r="B199" s="1" t="str">
        <f t="shared" si="3"/>
        <v>Feb</v>
      </c>
      <c r="C199">
        <v>2732</v>
      </c>
      <c r="D199" t="s">
        <v>680</v>
      </c>
      <c r="E199" t="s">
        <v>20</v>
      </c>
      <c r="F199" t="s">
        <v>681</v>
      </c>
      <c r="G199" t="s">
        <v>22</v>
      </c>
      <c r="H199" t="s">
        <v>23</v>
      </c>
      <c r="I199" t="s">
        <v>148</v>
      </c>
      <c r="J199" t="s">
        <v>149</v>
      </c>
      <c r="K199">
        <v>98105</v>
      </c>
      <c r="L199" t="s">
        <v>35</v>
      </c>
      <c r="M199" t="s">
        <v>684</v>
      </c>
      <c r="N199" t="s">
        <v>28</v>
      </c>
      <c r="O199" t="s">
        <v>29</v>
      </c>
      <c r="P199" t="s">
        <v>685</v>
      </c>
      <c r="Q199">
        <v>107.53</v>
      </c>
      <c r="R199">
        <v>1</v>
      </c>
      <c r="S199">
        <v>0</v>
      </c>
      <c r="T199">
        <v>21.506</v>
      </c>
    </row>
    <row r="200" spans="1:20" x14ac:dyDescent="0.3">
      <c r="A200" s="1">
        <v>43874</v>
      </c>
      <c r="B200" s="1" t="str">
        <f t="shared" si="3"/>
        <v>Feb</v>
      </c>
      <c r="C200">
        <v>5598</v>
      </c>
      <c r="D200" t="s">
        <v>686</v>
      </c>
      <c r="E200" t="s">
        <v>20</v>
      </c>
      <c r="F200" t="s">
        <v>687</v>
      </c>
      <c r="G200" t="s">
        <v>22</v>
      </c>
      <c r="H200" t="s">
        <v>23</v>
      </c>
      <c r="I200" t="s">
        <v>688</v>
      </c>
      <c r="J200" t="s">
        <v>659</v>
      </c>
      <c r="K200">
        <v>21215</v>
      </c>
      <c r="L200" t="s">
        <v>26</v>
      </c>
      <c r="M200" t="s">
        <v>689</v>
      </c>
      <c r="N200" t="s">
        <v>46</v>
      </c>
      <c r="O200" t="s">
        <v>141</v>
      </c>
      <c r="P200" t="s">
        <v>690</v>
      </c>
      <c r="Q200">
        <v>25.02</v>
      </c>
      <c r="R200">
        <v>3</v>
      </c>
      <c r="S200">
        <v>0</v>
      </c>
      <c r="T200">
        <v>6.5052000000000003</v>
      </c>
    </row>
    <row r="201" spans="1:20" x14ac:dyDescent="0.3">
      <c r="A201" s="1">
        <v>43874</v>
      </c>
      <c r="B201" s="1" t="str">
        <f t="shared" si="3"/>
        <v>Feb</v>
      </c>
      <c r="C201">
        <v>5599</v>
      </c>
      <c r="D201" t="s">
        <v>686</v>
      </c>
      <c r="E201" t="s">
        <v>20</v>
      </c>
      <c r="F201" t="s">
        <v>687</v>
      </c>
      <c r="G201" t="s">
        <v>22</v>
      </c>
      <c r="H201" t="s">
        <v>23</v>
      </c>
      <c r="I201" t="s">
        <v>688</v>
      </c>
      <c r="J201" t="s">
        <v>659</v>
      </c>
      <c r="K201">
        <v>21215</v>
      </c>
      <c r="L201" t="s">
        <v>26</v>
      </c>
      <c r="M201" t="s">
        <v>691</v>
      </c>
      <c r="N201" t="s">
        <v>46</v>
      </c>
      <c r="O201" t="s">
        <v>62</v>
      </c>
      <c r="P201" t="s">
        <v>692</v>
      </c>
      <c r="Q201">
        <v>10.71</v>
      </c>
      <c r="R201">
        <v>3</v>
      </c>
      <c r="S201">
        <v>0</v>
      </c>
      <c r="T201">
        <v>2.7846000000000002</v>
      </c>
    </row>
    <row r="202" spans="1:20" x14ac:dyDescent="0.3">
      <c r="A202" s="1">
        <v>43874</v>
      </c>
      <c r="B202" s="1" t="str">
        <f t="shared" si="3"/>
        <v>Feb</v>
      </c>
      <c r="C202">
        <v>7119</v>
      </c>
      <c r="D202" t="s">
        <v>693</v>
      </c>
      <c r="E202" t="s">
        <v>20</v>
      </c>
      <c r="F202" t="s">
        <v>694</v>
      </c>
      <c r="G202" t="s">
        <v>73</v>
      </c>
      <c r="H202" t="s">
        <v>23</v>
      </c>
      <c r="I202" t="s">
        <v>314</v>
      </c>
      <c r="J202" t="s">
        <v>315</v>
      </c>
      <c r="K202">
        <v>10009</v>
      </c>
      <c r="L202" t="s">
        <v>26</v>
      </c>
      <c r="M202" t="s">
        <v>695</v>
      </c>
      <c r="N202" t="s">
        <v>46</v>
      </c>
      <c r="O202" t="s">
        <v>107</v>
      </c>
      <c r="P202" t="s">
        <v>696</v>
      </c>
      <c r="Q202">
        <v>17.940000000000001</v>
      </c>
      <c r="R202">
        <v>3</v>
      </c>
      <c r="S202">
        <v>0</v>
      </c>
      <c r="T202">
        <v>8.7905999999999995</v>
      </c>
    </row>
    <row r="203" spans="1:20" x14ac:dyDescent="0.3">
      <c r="A203" s="1">
        <v>43874</v>
      </c>
      <c r="B203" s="1" t="str">
        <f t="shared" si="3"/>
        <v>Feb</v>
      </c>
      <c r="C203">
        <v>9633</v>
      </c>
      <c r="D203" t="s">
        <v>697</v>
      </c>
      <c r="E203" t="s">
        <v>20</v>
      </c>
      <c r="F203" t="s">
        <v>698</v>
      </c>
      <c r="G203" t="s">
        <v>22</v>
      </c>
      <c r="H203" t="s">
        <v>23</v>
      </c>
      <c r="I203" t="s">
        <v>699</v>
      </c>
      <c r="J203" t="s">
        <v>700</v>
      </c>
      <c r="K203">
        <v>55407</v>
      </c>
      <c r="L203" t="s">
        <v>44</v>
      </c>
      <c r="M203" t="s">
        <v>701</v>
      </c>
      <c r="N203" t="s">
        <v>46</v>
      </c>
      <c r="O203" t="s">
        <v>69</v>
      </c>
      <c r="P203" t="s">
        <v>702</v>
      </c>
      <c r="Q203">
        <v>90.64</v>
      </c>
      <c r="R203">
        <v>8</v>
      </c>
      <c r="S203">
        <v>0</v>
      </c>
      <c r="T203">
        <v>38.975200000000001</v>
      </c>
    </row>
    <row r="204" spans="1:20" x14ac:dyDescent="0.3">
      <c r="A204" s="1">
        <v>43877</v>
      </c>
      <c r="B204" s="1" t="str">
        <f t="shared" si="3"/>
        <v>Feb</v>
      </c>
      <c r="C204">
        <v>3780</v>
      </c>
      <c r="D204" t="s">
        <v>703</v>
      </c>
      <c r="E204" t="s">
        <v>20</v>
      </c>
      <c r="F204" t="s">
        <v>704</v>
      </c>
      <c r="G204" t="s">
        <v>22</v>
      </c>
      <c r="H204" t="s">
        <v>23</v>
      </c>
      <c r="I204" t="s">
        <v>314</v>
      </c>
      <c r="J204" t="s">
        <v>315</v>
      </c>
      <c r="K204">
        <v>10035</v>
      </c>
      <c r="L204" t="s">
        <v>26</v>
      </c>
      <c r="M204" t="s">
        <v>705</v>
      </c>
      <c r="N204" t="s">
        <v>46</v>
      </c>
      <c r="O204" t="s">
        <v>107</v>
      </c>
      <c r="P204" t="s">
        <v>706</v>
      </c>
      <c r="Q204">
        <v>37.94</v>
      </c>
      <c r="R204">
        <v>2</v>
      </c>
      <c r="S204">
        <v>0</v>
      </c>
      <c r="T204">
        <v>18.211200000000002</v>
      </c>
    </row>
    <row r="205" spans="1:20" x14ac:dyDescent="0.3">
      <c r="A205" s="1">
        <v>43877</v>
      </c>
      <c r="B205" s="1" t="str">
        <f t="shared" si="3"/>
        <v>Feb</v>
      </c>
      <c r="C205">
        <v>6313</v>
      </c>
      <c r="D205" t="s">
        <v>707</v>
      </c>
      <c r="E205" t="s">
        <v>20</v>
      </c>
      <c r="F205" t="s">
        <v>708</v>
      </c>
      <c r="G205" t="s">
        <v>73</v>
      </c>
      <c r="H205" t="s">
        <v>23</v>
      </c>
      <c r="I205" t="s">
        <v>709</v>
      </c>
      <c r="J205" t="s">
        <v>331</v>
      </c>
      <c r="K205">
        <v>6824</v>
      </c>
      <c r="L205" t="s">
        <v>26</v>
      </c>
      <c r="M205" t="s">
        <v>710</v>
      </c>
      <c r="N205" t="s">
        <v>46</v>
      </c>
      <c r="O205" t="s">
        <v>54</v>
      </c>
      <c r="P205" t="s">
        <v>711</v>
      </c>
      <c r="Q205">
        <v>579.51</v>
      </c>
      <c r="R205">
        <v>3</v>
      </c>
      <c r="S205">
        <v>0</v>
      </c>
      <c r="T205">
        <v>81.131399999999999</v>
      </c>
    </row>
    <row r="206" spans="1:20" x14ac:dyDescent="0.3">
      <c r="A206" s="1">
        <v>43877</v>
      </c>
      <c r="B206" s="1" t="str">
        <f t="shared" si="3"/>
        <v>Feb</v>
      </c>
      <c r="C206">
        <v>6314</v>
      </c>
      <c r="D206" t="s">
        <v>707</v>
      </c>
      <c r="E206" t="s">
        <v>20</v>
      </c>
      <c r="F206" t="s">
        <v>708</v>
      </c>
      <c r="G206" t="s">
        <v>73</v>
      </c>
      <c r="H206" t="s">
        <v>23</v>
      </c>
      <c r="I206" t="s">
        <v>709</v>
      </c>
      <c r="J206" t="s">
        <v>331</v>
      </c>
      <c r="K206">
        <v>6824</v>
      </c>
      <c r="L206" t="s">
        <v>26</v>
      </c>
      <c r="M206" t="s">
        <v>712</v>
      </c>
      <c r="N206" t="s">
        <v>78</v>
      </c>
      <c r="O206" t="s">
        <v>193</v>
      </c>
      <c r="P206" t="s">
        <v>713</v>
      </c>
      <c r="Q206">
        <v>14.99</v>
      </c>
      <c r="R206">
        <v>1</v>
      </c>
      <c r="S206">
        <v>0</v>
      </c>
      <c r="T206">
        <v>7.3451000000000004</v>
      </c>
    </row>
    <row r="207" spans="1:20" x14ac:dyDescent="0.3">
      <c r="A207" s="1">
        <v>43877</v>
      </c>
      <c r="B207" s="1" t="str">
        <f t="shared" si="3"/>
        <v>Feb</v>
      </c>
      <c r="C207">
        <v>8673</v>
      </c>
      <c r="D207" t="s">
        <v>714</v>
      </c>
      <c r="E207" t="s">
        <v>20</v>
      </c>
      <c r="F207" t="s">
        <v>715</v>
      </c>
      <c r="G207" t="s">
        <v>22</v>
      </c>
      <c r="H207" t="s">
        <v>23</v>
      </c>
      <c r="I207" t="s">
        <v>716</v>
      </c>
      <c r="J207" t="s">
        <v>337</v>
      </c>
      <c r="K207">
        <v>62521</v>
      </c>
      <c r="L207" t="s">
        <v>44</v>
      </c>
      <c r="M207" t="s">
        <v>717</v>
      </c>
      <c r="N207" t="s">
        <v>46</v>
      </c>
      <c r="O207" t="s">
        <v>144</v>
      </c>
      <c r="P207" t="s">
        <v>718</v>
      </c>
      <c r="Q207">
        <v>18.367999999999999</v>
      </c>
      <c r="R207">
        <v>2</v>
      </c>
      <c r="S207">
        <v>0.2</v>
      </c>
      <c r="T207">
        <v>6.1992000000000003</v>
      </c>
    </row>
    <row r="208" spans="1:20" x14ac:dyDescent="0.3">
      <c r="A208" s="1">
        <v>43877</v>
      </c>
      <c r="B208" s="1" t="str">
        <f t="shared" si="3"/>
        <v>Feb</v>
      </c>
      <c r="C208">
        <v>8674</v>
      </c>
      <c r="D208" t="s">
        <v>714</v>
      </c>
      <c r="E208" t="s">
        <v>20</v>
      </c>
      <c r="F208" t="s">
        <v>715</v>
      </c>
      <c r="G208" t="s">
        <v>22</v>
      </c>
      <c r="H208" t="s">
        <v>23</v>
      </c>
      <c r="I208" t="s">
        <v>716</v>
      </c>
      <c r="J208" t="s">
        <v>337</v>
      </c>
      <c r="K208">
        <v>62521</v>
      </c>
      <c r="L208" t="s">
        <v>44</v>
      </c>
      <c r="M208" t="s">
        <v>719</v>
      </c>
      <c r="N208" t="s">
        <v>28</v>
      </c>
      <c r="O208" t="s">
        <v>59</v>
      </c>
      <c r="P208" t="s">
        <v>720</v>
      </c>
      <c r="Q208">
        <v>600.55799999999999</v>
      </c>
      <c r="R208">
        <v>3</v>
      </c>
      <c r="S208">
        <v>0.3</v>
      </c>
      <c r="T208">
        <v>-8.5793999999999997</v>
      </c>
    </row>
    <row r="209" spans="1:20" x14ac:dyDescent="0.3">
      <c r="A209" s="1">
        <v>43877</v>
      </c>
      <c r="B209" s="1" t="str">
        <f t="shared" si="3"/>
        <v>Feb</v>
      </c>
      <c r="C209">
        <v>8675</v>
      </c>
      <c r="D209" t="s">
        <v>714</v>
      </c>
      <c r="E209" t="s">
        <v>20</v>
      </c>
      <c r="F209" t="s">
        <v>715</v>
      </c>
      <c r="G209" t="s">
        <v>22</v>
      </c>
      <c r="H209" t="s">
        <v>23</v>
      </c>
      <c r="I209" t="s">
        <v>716</v>
      </c>
      <c r="J209" t="s">
        <v>337</v>
      </c>
      <c r="K209">
        <v>62521</v>
      </c>
      <c r="L209" t="s">
        <v>44</v>
      </c>
      <c r="M209" t="s">
        <v>721</v>
      </c>
      <c r="N209" t="s">
        <v>46</v>
      </c>
      <c r="O209" t="s">
        <v>54</v>
      </c>
      <c r="P209" t="s">
        <v>722</v>
      </c>
      <c r="Q209">
        <v>50.351999999999997</v>
      </c>
      <c r="R209">
        <v>3</v>
      </c>
      <c r="S209">
        <v>0.2</v>
      </c>
      <c r="T209">
        <v>-8.1821999999999999</v>
      </c>
    </row>
    <row r="210" spans="1:20" x14ac:dyDescent="0.3">
      <c r="A210" s="1">
        <v>43877</v>
      </c>
      <c r="B210" s="1" t="str">
        <f t="shared" si="3"/>
        <v>Feb</v>
      </c>
      <c r="C210">
        <v>8676</v>
      </c>
      <c r="D210" t="s">
        <v>714</v>
      </c>
      <c r="E210" t="s">
        <v>20</v>
      </c>
      <c r="F210" t="s">
        <v>715</v>
      </c>
      <c r="G210" t="s">
        <v>22</v>
      </c>
      <c r="H210" t="s">
        <v>23</v>
      </c>
      <c r="I210" t="s">
        <v>716</v>
      </c>
      <c r="J210" t="s">
        <v>337</v>
      </c>
      <c r="K210">
        <v>62521</v>
      </c>
      <c r="L210" t="s">
        <v>44</v>
      </c>
      <c r="M210" t="s">
        <v>458</v>
      </c>
      <c r="N210" t="s">
        <v>46</v>
      </c>
      <c r="O210" t="s">
        <v>62</v>
      </c>
      <c r="P210" t="s">
        <v>459</v>
      </c>
      <c r="Q210">
        <v>28.032</v>
      </c>
      <c r="R210">
        <v>6</v>
      </c>
      <c r="S210">
        <v>0.2</v>
      </c>
      <c r="T210">
        <v>3.504</v>
      </c>
    </row>
    <row r="211" spans="1:20" x14ac:dyDescent="0.3">
      <c r="A211" s="1">
        <v>43877</v>
      </c>
      <c r="B211" s="1" t="str">
        <f t="shared" si="3"/>
        <v>Feb</v>
      </c>
      <c r="C211">
        <v>8677</v>
      </c>
      <c r="D211" t="s">
        <v>714</v>
      </c>
      <c r="E211" t="s">
        <v>20</v>
      </c>
      <c r="F211" t="s">
        <v>715</v>
      </c>
      <c r="G211" t="s">
        <v>22</v>
      </c>
      <c r="H211" t="s">
        <v>23</v>
      </c>
      <c r="I211" t="s">
        <v>716</v>
      </c>
      <c r="J211" t="s">
        <v>337</v>
      </c>
      <c r="K211">
        <v>62521</v>
      </c>
      <c r="L211" t="s">
        <v>44</v>
      </c>
      <c r="M211" t="s">
        <v>723</v>
      </c>
      <c r="N211" t="s">
        <v>28</v>
      </c>
      <c r="O211" t="s">
        <v>29</v>
      </c>
      <c r="P211" t="s">
        <v>724</v>
      </c>
      <c r="Q211">
        <v>7.6920000000000002</v>
      </c>
      <c r="R211">
        <v>1</v>
      </c>
      <c r="S211">
        <v>0.6</v>
      </c>
      <c r="T211">
        <v>-3.6537000000000002</v>
      </c>
    </row>
    <row r="212" spans="1:20" x14ac:dyDescent="0.3">
      <c r="A212" s="1">
        <v>43878</v>
      </c>
      <c r="B212" s="1" t="str">
        <f t="shared" si="3"/>
        <v>Feb</v>
      </c>
      <c r="C212">
        <v>3860</v>
      </c>
      <c r="D212" t="s">
        <v>725</v>
      </c>
      <c r="E212" t="s">
        <v>20</v>
      </c>
      <c r="F212" t="s">
        <v>726</v>
      </c>
      <c r="G212" t="s">
        <v>41</v>
      </c>
      <c r="H212" t="s">
        <v>23</v>
      </c>
      <c r="I212" t="s">
        <v>336</v>
      </c>
      <c r="J212" t="s">
        <v>337</v>
      </c>
      <c r="K212">
        <v>60653</v>
      </c>
      <c r="L212" t="s">
        <v>44</v>
      </c>
      <c r="M212" t="s">
        <v>727</v>
      </c>
      <c r="N212" t="s">
        <v>28</v>
      </c>
      <c r="O212" t="s">
        <v>94</v>
      </c>
      <c r="P212" t="s">
        <v>728</v>
      </c>
      <c r="Q212">
        <v>480.96</v>
      </c>
      <c r="R212">
        <v>3</v>
      </c>
      <c r="S212">
        <v>0.5</v>
      </c>
      <c r="T212">
        <v>-269.33760000000001</v>
      </c>
    </row>
    <row r="213" spans="1:20" x14ac:dyDescent="0.3">
      <c r="A213" s="1">
        <v>43878</v>
      </c>
      <c r="B213" s="1" t="str">
        <f t="shared" si="3"/>
        <v>Feb</v>
      </c>
      <c r="C213">
        <v>3861</v>
      </c>
      <c r="D213" t="s">
        <v>725</v>
      </c>
      <c r="E213" t="s">
        <v>20</v>
      </c>
      <c r="F213" t="s">
        <v>726</v>
      </c>
      <c r="G213" t="s">
        <v>41</v>
      </c>
      <c r="H213" t="s">
        <v>23</v>
      </c>
      <c r="I213" t="s">
        <v>336</v>
      </c>
      <c r="J213" t="s">
        <v>337</v>
      </c>
      <c r="K213">
        <v>60653</v>
      </c>
      <c r="L213" t="s">
        <v>44</v>
      </c>
      <c r="M213" t="s">
        <v>729</v>
      </c>
      <c r="N213" t="s">
        <v>78</v>
      </c>
      <c r="O213" t="s">
        <v>193</v>
      </c>
      <c r="P213" t="s">
        <v>730</v>
      </c>
      <c r="Q213">
        <v>124.792</v>
      </c>
      <c r="R213">
        <v>1</v>
      </c>
      <c r="S213">
        <v>0.2</v>
      </c>
      <c r="T213">
        <v>10.9193</v>
      </c>
    </row>
    <row r="214" spans="1:20" x14ac:dyDescent="0.3">
      <c r="A214" s="1">
        <v>43878</v>
      </c>
      <c r="B214" s="1" t="str">
        <f t="shared" si="3"/>
        <v>Feb</v>
      </c>
      <c r="C214">
        <v>4362</v>
      </c>
      <c r="D214" t="s">
        <v>731</v>
      </c>
      <c r="E214" t="s">
        <v>86</v>
      </c>
      <c r="F214" t="s">
        <v>732</v>
      </c>
      <c r="G214" t="s">
        <v>22</v>
      </c>
      <c r="H214" t="s">
        <v>23</v>
      </c>
      <c r="I214" t="s">
        <v>733</v>
      </c>
      <c r="J214" t="s">
        <v>734</v>
      </c>
      <c r="K214">
        <v>70506</v>
      </c>
      <c r="L214" t="s">
        <v>76</v>
      </c>
      <c r="M214" t="s">
        <v>735</v>
      </c>
      <c r="N214" t="s">
        <v>78</v>
      </c>
      <c r="O214" t="s">
        <v>193</v>
      </c>
      <c r="P214" t="s">
        <v>736</v>
      </c>
      <c r="Q214">
        <v>29.16</v>
      </c>
      <c r="R214">
        <v>3</v>
      </c>
      <c r="S214">
        <v>0</v>
      </c>
      <c r="T214">
        <v>8.4564000000000004</v>
      </c>
    </row>
    <row r="215" spans="1:20" x14ac:dyDescent="0.3">
      <c r="A215" s="1">
        <v>43878</v>
      </c>
      <c r="B215" s="1" t="str">
        <f t="shared" si="3"/>
        <v>Feb</v>
      </c>
      <c r="C215">
        <v>4653</v>
      </c>
      <c r="D215" t="s">
        <v>737</v>
      </c>
      <c r="E215" t="s">
        <v>20</v>
      </c>
      <c r="F215" t="s">
        <v>738</v>
      </c>
      <c r="G215" t="s">
        <v>41</v>
      </c>
      <c r="H215" t="s">
        <v>23</v>
      </c>
      <c r="I215" t="s">
        <v>739</v>
      </c>
      <c r="J215" t="s">
        <v>740</v>
      </c>
      <c r="K215">
        <v>8861</v>
      </c>
      <c r="L215" t="s">
        <v>26</v>
      </c>
      <c r="M215" t="s">
        <v>741</v>
      </c>
      <c r="N215" t="s">
        <v>46</v>
      </c>
      <c r="O215" t="s">
        <v>107</v>
      </c>
      <c r="P215" t="s">
        <v>742</v>
      </c>
      <c r="Q215">
        <v>11.76</v>
      </c>
      <c r="R215">
        <v>2</v>
      </c>
      <c r="S215">
        <v>0</v>
      </c>
      <c r="T215">
        <v>5.7624000000000004</v>
      </c>
    </row>
    <row r="216" spans="1:20" x14ac:dyDescent="0.3">
      <c r="A216" s="1">
        <v>43878</v>
      </c>
      <c r="B216" s="1" t="str">
        <f t="shared" si="3"/>
        <v>Feb</v>
      </c>
      <c r="C216">
        <v>4654</v>
      </c>
      <c r="D216" t="s">
        <v>737</v>
      </c>
      <c r="E216" t="s">
        <v>20</v>
      </c>
      <c r="F216" t="s">
        <v>738</v>
      </c>
      <c r="G216" t="s">
        <v>41</v>
      </c>
      <c r="H216" t="s">
        <v>23</v>
      </c>
      <c r="I216" t="s">
        <v>739</v>
      </c>
      <c r="J216" t="s">
        <v>740</v>
      </c>
      <c r="K216">
        <v>8861</v>
      </c>
      <c r="L216" t="s">
        <v>26</v>
      </c>
      <c r="M216" t="s">
        <v>743</v>
      </c>
      <c r="N216" t="s">
        <v>46</v>
      </c>
      <c r="O216" t="s">
        <v>54</v>
      </c>
      <c r="P216" t="s">
        <v>744</v>
      </c>
      <c r="Q216">
        <v>166.45</v>
      </c>
      <c r="R216">
        <v>5</v>
      </c>
      <c r="S216">
        <v>0</v>
      </c>
      <c r="T216">
        <v>39.948</v>
      </c>
    </row>
    <row r="217" spans="1:20" x14ac:dyDescent="0.3">
      <c r="A217" s="1">
        <v>43878</v>
      </c>
      <c r="B217" s="1" t="str">
        <f t="shared" si="3"/>
        <v>Feb</v>
      </c>
      <c r="C217">
        <v>8106</v>
      </c>
      <c r="D217" t="s">
        <v>745</v>
      </c>
      <c r="E217" t="s">
        <v>39</v>
      </c>
      <c r="F217" t="s">
        <v>746</v>
      </c>
      <c r="G217" t="s">
        <v>41</v>
      </c>
      <c r="H217" t="s">
        <v>23</v>
      </c>
      <c r="I217" t="s">
        <v>441</v>
      </c>
      <c r="J217" t="s">
        <v>52</v>
      </c>
      <c r="K217">
        <v>77041</v>
      </c>
      <c r="L217" t="s">
        <v>44</v>
      </c>
      <c r="M217" t="s">
        <v>747</v>
      </c>
      <c r="N217" t="s">
        <v>28</v>
      </c>
      <c r="O217" t="s">
        <v>186</v>
      </c>
      <c r="P217" t="s">
        <v>748</v>
      </c>
      <c r="Q217">
        <v>89.066400000000002</v>
      </c>
      <c r="R217">
        <v>1</v>
      </c>
      <c r="S217">
        <v>0.32</v>
      </c>
      <c r="T217">
        <v>-17.0274</v>
      </c>
    </row>
    <row r="218" spans="1:20" x14ac:dyDescent="0.3">
      <c r="A218" s="1">
        <v>43878</v>
      </c>
      <c r="B218" s="1" t="str">
        <f t="shared" si="3"/>
        <v>Feb</v>
      </c>
      <c r="C218">
        <v>8107</v>
      </c>
      <c r="D218" t="s">
        <v>745</v>
      </c>
      <c r="E218" t="s">
        <v>39</v>
      </c>
      <c r="F218" t="s">
        <v>746</v>
      </c>
      <c r="G218" t="s">
        <v>41</v>
      </c>
      <c r="H218" t="s">
        <v>23</v>
      </c>
      <c r="I218" t="s">
        <v>441</v>
      </c>
      <c r="J218" t="s">
        <v>52</v>
      </c>
      <c r="K218">
        <v>77041</v>
      </c>
      <c r="L218" t="s">
        <v>44</v>
      </c>
      <c r="M218" t="s">
        <v>749</v>
      </c>
      <c r="N218" t="s">
        <v>46</v>
      </c>
      <c r="O218" t="s">
        <v>62</v>
      </c>
      <c r="P218" t="s">
        <v>750</v>
      </c>
      <c r="Q218">
        <v>175.44</v>
      </c>
      <c r="R218">
        <v>6</v>
      </c>
      <c r="S218">
        <v>0.2</v>
      </c>
      <c r="T218">
        <v>52.631999999999998</v>
      </c>
    </row>
    <row r="219" spans="1:20" x14ac:dyDescent="0.3">
      <c r="A219" s="1">
        <v>43878</v>
      </c>
      <c r="B219" s="1" t="str">
        <f t="shared" si="3"/>
        <v>Feb</v>
      </c>
      <c r="C219">
        <v>8108</v>
      </c>
      <c r="D219" t="s">
        <v>745</v>
      </c>
      <c r="E219" t="s">
        <v>39</v>
      </c>
      <c r="F219" t="s">
        <v>746</v>
      </c>
      <c r="G219" t="s">
        <v>41</v>
      </c>
      <c r="H219" t="s">
        <v>23</v>
      </c>
      <c r="I219" t="s">
        <v>441</v>
      </c>
      <c r="J219" t="s">
        <v>52</v>
      </c>
      <c r="K219">
        <v>77041</v>
      </c>
      <c r="L219" t="s">
        <v>44</v>
      </c>
      <c r="M219" t="s">
        <v>751</v>
      </c>
      <c r="N219" t="s">
        <v>78</v>
      </c>
      <c r="O219" t="s">
        <v>193</v>
      </c>
      <c r="P219" t="s">
        <v>752</v>
      </c>
      <c r="Q219">
        <v>438.33600000000001</v>
      </c>
      <c r="R219">
        <v>4</v>
      </c>
      <c r="S219">
        <v>0.2</v>
      </c>
      <c r="T219">
        <v>-87.667199999999994</v>
      </c>
    </row>
    <row r="220" spans="1:20" x14ac:dyDescent="0.3">
      <c r="A220" s="1">
        <v>43878</v>
      </c>
      <c r="B220" s="1" t="str">
        <f t="shared" si="3"/>
        <v>Feb</v>
      </c>
      <c r="C220">
        <v>9344</v>
      </c>
      <c r="D220" t="s">
        <v>753</v>
      </c>
      <c r="E220" t="s">
        <v>39</v>
      </c>
      <c r="F220" t="s">
        <v>754</v>
      </c>
      <c r="G220" t="s">
        <v>41</v>
      </c>
      <c r="H220" t="s">
        <v>23</v>
      </c>
      <c r="I220" t="s">
        <v>755</v>
      </c>
      <c r="J220" t="s">
        <v>25</v>
      </c>
      <c r="K220">
        <v>45373</v>
      </c>
      <c r="L220" t="s">
        <v>26</v>
      </c>
      <c r="M220" t="s">
        <v>756</v>
      </c>
      <c r="N220" t="s">
        <v>28</v>
      </c>
      <c r="O220" t="s">
        <v>94</v>
      </c>
      <c r="P220" t="s">
        <v>757</v>
      </c>
      <c r="Q220">
        <v>455.97</v>
      </c>
      <c r="R220">
        <v>5</v>
      </c>
      <c r="S220">
        <v>0.4</v>
      </c>
      <c r="T220">
        <v>-106.393</v>
      </c>
    </row>
    <row r="221" spans="1:20" x14ac:dyDescent="0.3">
      <c r="A221" s="1">
        <v>43878</v>
      </c>
      <c r="B221" s="1" t="str">
        <f t="shared" si="3"/>
        <v>Feb</v>
      </c>
      <c r="C221">
        <v>9345</v>
      </c>
      <c r="D221" t="s">
        <v>753</v>
      </c>
      <c r="E221" t="s">
        <v>39</v>
      </c>
      <c r="F221" t="s">
        <v>754</v>
      </c>
      <c r="G221" t="s">
        <v>41</v>
      </c>
      <c r="H221" t="s">
        <v>23</v>
      </c>
      <c r="I221" t="s">
        <v>755</v>
      </c>
      <c r="J221" t="s">
        <v>25</v>
      </c>
      <c r="K221">
        <v>45373</v>
      </c>
      <c r="L221" t="s">
        <v>26</v>
      </c>
      <c r="M221" t="s">
        <v>758</v>
      </c>
      <c r="N221" t="s">
        <v>46</v>
      </c>
      <c r="O221" t="s">
        <v>47</v>
      </c>
      <c r="P221" t="s">
        <v>759</v>
      </c>
      <c r="Q221">
        <v>5.7149999999999999</v>
      </c>
      <c r="R221">
        <v>5</v>
      </c>
      <c r="S221">
        <v>0.7</v>
      </c>
      <c r="T221">
        <v>-4.7625000000000002</v>
      </c>
    </row>
    <row r="222" spans="1:20" x14ac:dyDescent="0.3">
      <c r="A222" s="1">
        <v>43878</v>
      </c>
      <c r="B222" s="1" t="str">
        <f t="shared" si="3"/>
        <v>Feb</v>
      </c>
      <c r="C222">
        <v>9346</v>
      </c>
      <c r="D222" t="s">
        <v>753</v>
      </c>
      <c r="E222" t="s">
        <v>39</v>
      </c>
      <c r="F222" t="s">
        <v>754</v>
      </c>
      <c r="G222" t="s">
        <v>41</v>
      </c>
      <c r="H222" t="s">
        <v>23</v>
      </c>
      <c r="I222" t="s">
        <v>755</v>
      </c>
      <c r="J222" t="s">
        <v>25</v>
      </c>
      <c r="K222">
        <v>45373</v>
      </c>
      <c r="L222" t="s">
        <v>26</v>
      </c>
      <c r="M222" t="s">
        <v>760</v>
      </c>
      <c r="N222" t="s">
        <v>78</v>
      </c>
      <c r="O222" t="s">
        <v>193</v>
      </c>
      <c r="P222" t="s">
        <v>761</v>
      </c>
      <c r="Q222">
        <v>57.594000000000001</v>
      </c>
      <c r="R222">
        <v>1</v>
      </c>
      <c r="S222">
        <v>0.4</v>
      </c>
      <c r="T222">
        <v>-11.518800000000001</v>
      </c>
    </row>
    <row r="223" spans="1:20" x14ac:dyDescent="0.3">
      <c r="A223" s="1">
        <v>43878</v>
      </c>
      <c r="B223" s="1" t="str">
        <f t="shared" si="3"/>
        <v>Feb</v>
      </c>
      <c r="C223">
        <v>9347</v>
      </c>
      <c r="D223" t="s">
        <v>753</v>
      </c>
      <c r="E223" t="s">
        <v>39</v>
      </c>
      <c r="F223" t="s">
        <v>754</v>
      </c>
      <c r="G223" t="s">
        <v>41</v>
      </c>
      <c r="H223" t="s">
        <v>23</v>
      </c>
      <c r="I223" t="s">
        <v>755</v>
      </c>
      <c r="J223" t="s">
        <v>25</v>
      </c>
      <c r="K223">
        <v>45373</v>
      </c>
      <c r="L223" t="s">
        <v>26</v>
      </c>
      <c r="M223" t="s">
        <v>163</v>
      </c>
      <c r="N223" t="s">
        <v>28</v>
      </c>
      <c r="O223" t="s">
        <v>29</v>
      </c>
      <c r="P223" t="s">
        <v>164</v>
      </c>
      <c r="Q223">
        <v>30.143999999999998</v>
      </c>
      <c r="R223">
        <v>2</v>
      </c>
      <c r="S223">
        <v>0.2</v>
      </c>
      <c r="T223">
        <v>8.2896000000000001</v>
      </c>
    </row>
    <row r="224" spans="1:20" x14ac:dyDescent="0.3">
      <c r="A224" s="1">
        <v>43878</v>
      </c>
      <c r="B224" s="1" t="str">
        <f t="shared" si="3"/>
        <v>Feb</v>
      </c>
      <c r="C224">
        <v>9348</v>
      </c>
      <c r="D224" t="s">
        <v>753</v>
      </c>
      <c r="E224" t="s">
        <v>39</v>
      </c>
      <c r="F224" t="s">
        <v>754</v>
      </c>
      <c r="G224" t="s">
        <v>41</v>
      </c>
      <c r="H224" t="s">
        <v>23</v>
      </c>
      <c r="I224" t="s">
        <v>755</v>
      </c>
      <c r="J224" t="s">
        <v>25</v>
      </c>
      <c r="K224">
        <v>45373</v>
      </c>
      <c r="L224" t="s">
        <v>26</v>
      </c>
      <c r="M224" t="s">
        <v>762</v>
      </c>
      <c r="N224" t="s">
        <v>28</v>
      </c>
      <c r="O224" t="s">
        <v>59</v>
      </c>
      <c r="P224" t="s">
        <v>763</v>
      </c>
      <c r="Q224">
        <v>899.43</v>
      </c>
      <c r="R224">
        <v>5</v>
      </c>
      <c r="S224">
        <v>0.3</v>
      </c>
      <c r="T224">
        <v>-12.849</v>
      </c>
    </row>
    <row r="225" spans="1:20" x14ac:dyDescent="0.3">
      <c r="A225" s="1">
        <v>43879</v>
      </c>
      <c r="B225" s="1" t="str">
        <f t="shared" si="3"/>
        <v>Feb</v>
      </c>
      <c r="C225">
        <v>5388</v>
      </c>
      <c r="D225" t="s">
        <v>764</v>
      </c>
      <c r="E225" t="s">
        <v>86</v>
      </c>
      <c r="F225" t="s">
        <v>313</v>
      </c>
      <c r="G225" t="s">
        <v>73</v>
      </c>
      <c r="H225" t="s">
        <v>23</v>
      </c>
      <c r="I225" t="s">
        <v>33</v>
      </c>
      <c r="J225" t="s">
        <v>34</v>
      </c>
      <c r="K225">
        <v>90045</v>
      </c>
      <c r="L225" t="s">
        <v>35</v>
      </c>
      <c r="M225" t="s">
        <v>211</v>
      </c>
      <c r="N225" t="s">
        <v>78</v>
      </c>
      <c r="O225" t="s">
        <v>193</v>
      </c>
      <c r="P225" t="s">
        <v>212</v>
      </c>
      <c r="Q225">
        <v>167.976</v>
      </c>
      <c r="R225">
        <v>3</v>
      </c>
      <c r="S225">
        <v>0.2</v>
      </c>
      <c r="T225">
        <v>10.4985</v>
      </c>
    </row>
    <row r="226" spans="1:20" x14ac:dyDescent="0.3">
      <c r="A226" s="1">
        <v>43879</v>
      </c>
      <c r="B226" s="1" t="str">
        <f t="shared" si="3"/>
        <v>Feb</v>
      </c>
      <c r="C226">
        <v>5389</v>
      </c>
      <c r="D226" t="s">
        <v>764</v>
      </c>
      <c r="E226" t="s">
        <v>86</v>
      </c>
      <c r="F226" t="s">
        <v>313</v>
      </c>
      <c r="G226" t="s">
        <v>73</v>
      </c>
      <c r="H226" t="s">
        <v>23</v>
      </c>
      <c r="I226" t="s">
        <v>33</v>
      </c>
      <c r="J226" t="s">
        <v>34</v>
      </c>
      <c r="K226">
        <v>90045</v>
      </c>
      <c r="L226" t="s">
        <v>35</v>
      </c>
      <c r="M226" t="s">
        <v>765</v>
      </c>
      <c r="N226" t="s">
        <v>78</v>
      </c>
      <c r="O226" t="s">
        <v>101</v>
      </c>
      <c r="P226" t="s">
        <v>766</v>
      </c>
      <c r="Q226">
        <v>109.53</v>
      </c>
      <c r="R226">
        <v>3</v>
      </c>
      <c r="S226">
        <v>0</v>
      </c>
      <c r="T226">
        <v>47.097900000000003</v>
      </c>
    </row>
    <row r="227" spans="1:20" x14ac:dyDescent="0.3">
      <c r="A227" s="1">
        <v>43879</v>
      </c>
      <c r="B227" s="1" t="str">
        <f t="shared" si="3"/>
        <v>Feb</v>
      </c>
      <c r="C227">
        <v>5390</v>
      </c>
      <c r="D227" t="s">
        <v>764</v>
      </c>
      <c r="E227" t="s">
        <v>86</v>
      </c>
      <c r="F227" t="s">
        <v>313</v>
      </c>
      <c r="G227" t="s">
        <v>73</v>
      </c>
      <c r="H227" t="s">
        <v>23</v>
      </c>
      <c r="I227" t="s">
        <v>33</v>
      </c>
      <c r="J227" t="s">
        <v>34</v>
      </c>
      <c r="K227">
        <v>90045</v>
      </c>
      <c r="L227" t="s">
        <v>35</v>
      </c>
      <c r="M227" t="s">
        <v>767</v>
      </c>
      <c r="N227" t="s">
        <v>46</v>
      </c>
      <c r="O227" t="s">
        <v>288</v>
      </c>
      <c r="P227" t="s">
        <v>768</v>
      </c>
      <c r="Q227">
        <v>9.82</v>
      </c>
      <c r="R227">
        <v>2</v>
      </c>
      <c r="S227">
        <v>0</v>
      </c>
      <c r="T227">
        <v>4.8117999999999999</v>
      </c>
    </row>
    <row r="228" spans="1:20" x14ac:dyDescent="0.3">
      <c r="A228" s="1">
        <v>43880</v>
      </c>
      <c r="B228" s="1" t="str">
        <f t="shared" si="3"/>
        <v>Feb</v>
      </c>
      <c r="C228">
        <v>1837</v>
      </c>
      <c r="D228" t="s">
        <v>769</v>
      </c>
      <c r="E228" t="s">
        <v>86</v>
      </c>
      <c r="F228" t="s">
        <v>770</v>
      </c>
      <c r="G228" t="s">
        <v>73</v>
      </c>
      <c r="H228" t="s">
        <v>23</v>
      </c>
      <c r="I228" t="s">
        <v>771</v>
      </c>
      <c r="J228" t="s">
        <v>420</v>
      </c>
      <c r="K228">
        <v>30076</v>
      </c>
      <c r="L228" t="s">
        <v>76</v>
      </c>
      <c r="M228" t="s">
        <v>772</v>
      </c>
      <c r="N228" t="s">
        <v>46</v>
      </c>
      <c r="O228" t="s">
        <v>69</v>
      </c>
      <c r="P228" t="s">
        <v>773</v>
      </c>
      <c r="Q228">
        <v>1245.8599999999999</v>
      </c>
      <c r="R228">
        <v>7</v>
      </c>
      <c r="S228">
        <v>0</v>
      </c>
      <c r="T228">
        <v>361.29939999999999</v>
      </c>
    </row>
    <row r="229" spans="1:20" x14ac:dyDescent="0.3">
      <c r="A229" s="1">
        <v>43880</v>
      </c>
      <c r="B229" s="1" t="str">
        <f t="shared" si="3"/>
        <v>Feb</v>
      </c>
      <c r="C229">
        <v>2910</v>
      </c>
      <c r="D229" t="s">
        <v>774</v>
      </c>
      <c r="E229" t="s">
        <v>20</v>
      </c>
      <c r="F229" t="s">
        <v>775</v>
      </c>
      <c r="G229" t="s">
        <v>22</v>
      </c>
      <c r="H229" t="s">
        <v>23</v>
      </c>
      <c r="I229" t="s">
        <v>148</v>
      </c>
      <c r="J229" t="s">
        <v>149</v>
      </c>
      <c r="K229">
        <v>98103</v>
      </c>
      <c r="L229" t="s">
        <v>35</v>
      </c>
      <c r="M229" t="s">
        <v>776</v>
      </c>
      <c r="N229" t="s">
        <v>46</v>
      </c>
      <c r="O229" t="s">
        <v>144</v>
      </c>
      <c r="P229" t="s">
        <v>777</v>
      </c>
      <c r="Q229">
        <v>11.22</v>
      </c>
      <c r="R229">
        <v>3</v>
      </c>
      <c r="S229">
        <v>0</v>
      </c>
      <c r="T229">
        <v>0.22439999999999999</v>
      </c>
    </row>
    <row r="230" spans="1:20" x14ac:dyDescent="0.3">
      <c r="A230" s="1">
        <v>43880</v>
      </c>
      <c r="B230" s="1" t="str">
        <f t="shared" si="3"/>
        <v>Feb</v>
      </c>
      <c r="C230">
        <v>3963</v>
      </c>
      <c r="D230" t="s">
        <v>778</v>
      </c>
      <c r="E230" t="s">
        <v>39</v>
      </c>
      <c r="F230" t="s">
        <v>779</v>
      </c>
      <c r="G230" t="s">
        <v>41</v>
      </c>
      <c r="H230" t="s">
        <v>23</v>
      </c>
      <c r="I230" t="s">
        <v>33</v>
      </c>
      <c r="J230" t="s">
        <v>34</v>
      </c>
      <c r="K230">
        <v>90045</v>
      </c>
      <c r="L230" t="s">
        <v>35</v>
      </c>
      <c r="M230" t="s">
        <v>780</v>
      </c>
      <c r="N230" t="s">
        <v>46</v>
      </c>
      <c r="O230" t="s">
        <v>62</v>
      </c>
      <c r="P230" t="s">
        <v>781</v>
      </c>
      <c r="Q230">
        <v>12.84</v>
      </c>
      <c r="R230">
        <v>3</v>
      </c>
      <c r="S230">
        <v>0</v>
      </c>
      <c r="T230">
        <v>3.4668000000000001</v>
      </c>
    </row>
    <row r="231" spans="1:20" x14ac:dyDescent="0.3">
      <c r="A231" s="1">
        <v>43880</v>
      </c>
      <c r="B231" s="1" t="str">
        <f t="shared" si="3"/>
        <v>Feb</v>
      </c>
      <c r="C231">
        <v>3964</v>
      </c>
      <c r="D231" t="s">
        <v>778</v>
      </c>
      <c r="E231" t="s">
        <v>39</v>
      </c>
      <c r="F231" t="s">
        <v>779</v>
      </c>
      <c r="G231" t="s">
        <v>41</v>
      </c>
      <c r="H231" t="s">
        <v>23</v>
      </c>
      <c r="I231" t="s">
        <v>33</v>
      </c>
      <c r="J231" t="s">
        <v>34</v>
      </c>
      <c r="K231">
        <v>90045</v>
      </c>
      <c r="L231" t="s">
        <v>35</v>
      </c>
      <c r="M231" t="s">
        <v>782</v>
      </c>
      <c r="N231" t="s">
        <v>28</v>
      </c>
      <c r="O231" t="s">
        <v>29</v>
      </c>
      <c r="P231" t="s">
        <v>783</v>
      </c>
      <c r="Q231">
        <v>44.67</v>
      </c>
      <c r="R231">
        <v>3</v>
      </c>
      <c r="S231">
        <v>0</v>
      </c>
      <c r="T231">
        <v>12.0609</v>
      </c>
    </row>
    <row r="232" spans="1:20" x14ac:dyDescent="0.3">
      <c r="A232" s="1">
        <v>43881</v>
      </c>
      <c r="B232" s="1" t="str">
        <f t="shared" si="3"/>
        <v>Feb</v>
      </c>
      <c r="C232">
        <v>801</v>
      </c>
      <c r="D232" t="s">
        <v>784</v>
      </c>
      <c r="E232" t="s">
        <v>39</v>
      </c>
      <c r="F232" t="s">
        <v>785</v>
      </c>
      <c r="G232" t="s">
        <v>73</v>
      </c>
      <c r="H232" t="s">
        <v>23</v>
      </c>
      <c r="I232" t="s">
        <v>573</v>
      </c>
      <c r="J232" t="s">
        <v>34</v>
      </c>
      <c r="K232">
        <v>92105</v>
      </c>
      <c r="L232" t="s">
        <v>35</v>
      </c>
      <c r="M232" t="s">
        <v>786</v>
      </c>
      <c r="N232" t="s">
        <v>28</v>
      </c>
      <c r="O232" t="s">
        <v>29</v>
      </c>
      <c r="P232" t="s">
        <v>787</v>
      </c>
      <c r="Q232">
        <v>22.23</v>
      </c>
      <c r="R232">
        <v>1</v>
      </c>
      <c r="S232">
        <v>0</v>
      </c>
      <c r="T232">
        <v>7.3358999999999996</v>
      </c>
    </row>
    <row r="233" spans="1:20" x14ac:dyDescent="0.3">
      <c r="A233" s="1">
        <v>43881</v>
      </c>
      <c r="B233" s="1" t="str">
        <f t="shared" si="3"/>
        <v>Feb</v>
      </c>
      <c r="C233">
        <v>802</v>
      </c>
      <c r="D233" t="s">
        <v>784</v>
      </c>
      <c r="E233" t="s">
        <v>39</v>
      </c>
      <c r="F233" t="s">
        <v>785</v>
      </c>
      <c r="G233" t="s">
        <v>73</v>
      </c>
      <c r="H233" t="s">
        <v>23</v>
      </c>
      <c r="I233" t="s">
        <v>573</v>
      </c>
      <c r="J233" t="s">
        <v>34</v>
      </c>
      <c r="K233">
        <v>92105</v>
      </c>
      <c r="L233" t="s">
        <v>35</v>
      </c>
      <c r="M233" t="s">
        <v>788</v>
      </c>
      <c r="N233" t="s">
        <v>78</v>
      </c>
      <c r="O233" t="s">
        <v>193</v>
      </c>
      <c r="P233" t="s">
        <v>789</v>
      </c>
      <c r="Q233">
        <v>215.96799999999999</v>
      </c>
      <c r="R233">
        <v>2</v>
      </c>
      <c r="S233">
        <v>0.2</v>
      </c>
      <c r="T233">
        <v>18.897200000000002</v>
      </c>
    </row>
    <row r="234" spans="1:20" x14ac:dyDescent="0.3">
      <c r="A234" s="1">
        <v>43881</v>
      </c>
      <c r="B234" s="1" t="str">
        <f t="shared" si="3"/>
        <v>Feb</v>
      </c>
      <c r="C234">
        <v>3286</v>
      </c>
      <c r="D234" t="s">
        <v>790</v>
      </c>
      <c r="E234" t="s">
        <v>20</v>
      </c>
      <c r="F234" t="s">
        <v>791</v>
      </c>
      <c r="G234" t="s">
        <v>41</v>
      </c>
      <c r="H234" t="s">
        <v>23</v>
      </c>
      <c r="I234" t="s">
        <v>792</v>
      </c>
      <c r="J234" t="s">
        <v>793</v>
      </c>
      <c r="K234">
        <v>74403</v>
      </c>
      <c r="L234" t="s">
        <v>44</v>
      </c>
      <c r="M234" t="s">
        <v>794</v>
      </c>
      <c r="N234" t="s">
        <v>46</v>
      </c>
      <c r="O234" t="s">
        <v>62</v>
      </c>
      <c r="P234" t="s">
        <v>795</v>
      </c>
      <c r="Q234">
        <v>6.56</v>
      </c>
      <c r="R234">
        <v>2</v>
      </c>
      <c r="S234">
        <v>0</v>
      </c>
      <c r="T234">
        <v>1.9024000000000001</v>
      </c>
    </row>
    <row r="235" spans="1:20" x14ac:dyDescent="0.3">
      <c r="A235" s="1">
        <v>43881</v>
      </c>
      <c r="B235" s="1" t="str">
        <f t="shared" si="3"/>
        <v>Feb</v>
      </c>
      <c r="C235">
        <v>3287</v>
      </c>
      <c r="D235" t="s">
        <v>790</v>
      </c>
      <c r="E235" t="s">
        <v>20</v>
      </c>
      <c r="F235" t="s">
        <v>791</v>
      </c>
      <c r="G235" t="s">
        <v>41</v>
      </c>
      <c r="H235" t="s">
        <v>23</v>
      </c>
      <c r="I235" t="s">
        <v>792</v>
      </c>
      <c r="J235" t="s">
        <v>793</v>
      </c>
      <c r="K235">
        <v>74403</v>
      </c>
      <c r="L235" t="s">
        <v>44</v>
      </c>
      <c r="M235" t="s">
        <v>796</v>
      </c>
      <c r="N235" t="s">
        <v>46</v>
      </c>
      <c r="O235" t="s">
        <v>69</v>
      </c>
      <c r="P235" t="s">
        <v>797</v>
      </c>
      <c r="Q235">
        <v>13.11</v>
      </c>
      <c r="R235">
        <v>3</v>
      </c>
      <c r="S235">
        <v>0</v>
      </c>
      <c r="T235">
        <v>3.4085999999999999</v>
      </c>
    </row>
    <row r="236" spans="1:20" x14ac:dyDescent="0.3">
      <c r="A236" s="1">
        <v>43881</v>
      </c>
      <c r="B236" s="1" t="str">
        <f t="shared" si="3"/>
        <v>Feb</v>
      </c>
      <c r="C236">
        <v>4523</v>
      </c>
      <c r="D236" t="s">
        <v>798</v>
      </c>
      <c r="E236" t="s">
        <v>86</v>
      </c>
      <c r="F236" t="s">
        <v>799</v>
      </c>
      <c r="G236" t="s">
        <v>73</v>
      </c>
      <c r="H236" t="s">
        <v>23</v>
      </c>
      <c r="I236" t="s">
        <v>800</v>
      </c>
      <c r="J236" t="s">
        <v>198</v>
      </c>
      <c r="K236">
        <v>80027</v>
      </c>
      <c r="L236" t="s">
        <v>35</v>
      </c>
      <c r="M236" t="s">
        <v>801</v>
      </c>
      <c r="N236" t="s">
        <v>46</v>
      </c>
      <c r="O236" t="s">
        <v>144</v>
      </c>
      <c r="P236" t="s">
        <v>145</v>
      </c>
      <c r="Q236">
        <v>9.4320000000000004</v>
      </c>
      <c r="R236">
        <v>3</v>
      </c>
      <c r="S236">
        <v>0.2</v>
      </c>
      <c r="T236">
        <v>3.0653999999999999</v>
      </c>
    </row>
    <row r="237" spans="1:20" x14ac:dyDescent="0.3">
      <c r="A237" s="1">
        <v>43881</v>
      </c>
      <c r="B237" s="1" t="str">
        <f t="shared" si="3"/>
        <v>Feb</v>
      </c>
      <c r="C237">
        <v>6655</v>
      </c>
      <c r="D237" t="s">
        <v>802</v>
      </c>
      <c r="E237" t="s">
        <v>20</v>
      </c>
      <c r="F237" t="s">
        <v>803</v>
      </c>
      <c r="G237" t="s">
        <v>41</v>
      </c>
      <c r="H237" t="s">
        <v>23</v>
      </c>
      <c r="I237" t="s">
        <v>804</v>
      </c>
      <c r="J237" t="s">
        <v>412</v>
      </c>
      <c r="K237">
        <v>85234</v>
      </c>
      <c r="L237" t="s">
        <v>35</v>
      </c>
      <c r="M237" t="s">
        <v>805</v>
      </c>
      <c r="N237" t="s">
        <v>78</v>
      </c>
      <c r="O237" t="s">
        <v>193</v>
      </c>
      <c r="P237" t="s">
        <v>806</v>
      </c>
      <c r="Q237">
        <v>333.57600000000002</v>
      </c>
      <c r="R237">
        <v>3</v>
      </c>
      <c r="S237">
        <v>0.2</v>
      </c>
      <c r="T237">
        <v>25.0182</v>
      </c>
    </row>
    <row r="238" spans="1:20" x14ac:dyDescent="0.3">
      <c r="A238" s="1">
        <v>43881</v>
      </c>
      <c r="B238" s="1" t="str">
        <f t="shared" si="3"/>
        <v>Feb</v>
      </c>
      <c r="C238">
        <v>6656</v>
      </c>
      <c r="D238" t="s">
        <v>802</v>
      </c>
      <c r="E238" t="s">
        <v>20</v>
      </c>
      <c r="F238" t="s">
        <v>803</v>
      </c>
      <c r="G238" t="s">
        <v>41</v>
      </c>
      <c r="H238" t="s">
        <v>23</v>
      </c>
      <c r="I238" t="s">
        <v>804</v>
      </c>
      <c r="J238" t="s">
        <v>412</v>
      </c>
      <c r="K238">
        <v>85234</v>
      </c>
      <c r="L238" t="s">
        <v>35</v>
      </c>
      <c r="M238" t="s">
        <v>807</v>
      </c>
      <c r="N238" t="s">
        <v>78</v>
      </c>
      <c r="O238" t="s">
        <v>101</v>
      </c>
      <c r="P238" t="s">
        <v>808</v>
      </c>
      <c r="Q238">
        <v>31.992000000000001</v>
      </c>
      <c r="R238">
        <v>1</v>
      </c>
      <c r="S238">
        <v>0.2</v>
      </c>
      <c r="T238">
        <v>4.7988</v>
      </c>
    </row>
    <row r="239" spans="1:20" x14ac:dyDescent="0.3">
      <c r="A239" s="1">
        <v>43881</v>
      </c>
      <c r="B239" s="1" t="str">
        <f t="shared" si="3"/>
        <v>Feb</v>
      </c>
      <c r="C239">
        <v>6657</v>
      </c>
      <c r="D239" t="s">
        <v>802</v>
      </c>
      <c r="E239" t="s">
        <v>20</v>
      </c>
      <c r="F239" t="s">
        <v>803</v>
      </c>
      <c r="G239" t="s">
        <v>41</v>
      </c>
      <c r="H239" t="s">
        <v>23</v>
      </c>
      <c r="I239" t="s">
        <v>804</v>
      </c>
      <c r="J239" t="s">
        <v>412</v>
      </c>
      <c r="K239">
        <v>85234</v>
      </c>
      <c r="L239" t="s">
        <v>35</v>
      </c>
      <c r="M239" t="s">
        <v>809</v>
      </c>
      <c r="N239" t="s">
        <v>46</v>
      </c>
      <c r="O239" t="s">
        <v>54</v>
      </c>
      <c r="P239" t="s">
        <v>810</v>
      </c>
      <c r="Q239">
        <v>51.167999999999999</v>
      </c>
      <c r="R239">
        <v>2</v>
      </c>
      <c r="S239">
        <v>0.2</v>
      </c>
      <c r="T239">
        <v>-6.3959999999999999</v>
      </c>
    </row>
    <row r="240" spans="1:20" x14ac:dyDescent="0.3">
      <c r="A240" s="1">
        <v>43881</v>
      </c>
      <c r="B240" s="1" t="str">
        <f t="shared" si="3"/>
        <v>Feb</v>
      </c>
      <c r="C240">
        <v>6658</v>
      </c>
      <c r="D240" t="s">
        <v>802</v>
      </c>
      <c r="E240" t="s">
        <v>20</v>
      </c>
      <c r="F240" t="s">
        <v>803</v>
      </c>
      <c r="G240" t="s">
        <v>41</v>
      </c>
      <c r="H240" t="s">
        <v>23</v>
      </c>
      <c r="I240" t="s">
        <v>804</v>
      </c>
      <c r="J240" t="s">
        <v>412</v>
      </c>
      <c r="K240">
        <v>85234</v>
      </c>
      <c r="L240" t="s">
        <v>35</v>
      </c>
      <c r="M240" t="s">
        <v>811</v>
      </c>
      <c r="N240" t="s">
        <v>46</v>
      </c>
      <c r="O240" t="s">
        <v>168</v>
      </c>
      <c r="P240" t="s">
        <v>812</v>
      </c>
      <c r="Q240">
        <v>10.64</v>
      </c>
      <c r="R240">
        <v>5</v>
      </c>
      <c r="S240">
        <v>0.2</v>
      </c>
      <c r="T240">
        <v>3.8570000000000002</v>
      </c>
    </row>
    <row r="241" spans="1:20" x14ac:dyDescent="0.3">
      <c r="A241" s="1">
        <v>43881</v>
      </c>
      <c r="B241" s="1" t="str">
        <f t="shared" si="3"/>
        <v>Feb</v>
      </c>
      <c r="C241">
        <v>6659</v>
      </c>
      <c r="D241" t="s">
        <v>802</v>
      </c>
      <c r="E241" t="s">
        <v>20</v>
      </c>
      <c r="F241" t="s">
        <v>803</v>
      </c>
      <c r="G241" t="s">
        <v>41</v>
      </c>
      <c r="H241" t="s">
        <v>23</v>
      </c>
      <c r="I241" t="s">
        <v>804</v>
      </c>
      <c r="J241" t="s">
        <v>412</v>
      </c>
      <c r="K241">
        <v>85234</v>
      </c>
      <c r="L241" t="s">
        <v>35</v>
      </c>
      <c r="M241" t="s">
        <v>813</v>
      </c>
      <c r="N241" t="s">
        <v>28</v>
      </c>
      <c r="O241" t="s">
        <v>29</v>
      </c>
      <c r="P241" t="s">
        <v>814</v>
      </c>
      <c r="Q241">
        <v>68.703999999999994</v>
      </c>
      <c r="R241">
        <v>2</v>
      </c>
      <c r="S241">
        <v>0.2</v>
      </c>
      <c r="T241">
        <v>16.3172</v>
      </c>
    </row>
    <row r="242" spans="1:20" x14ac:dyDescent="0.3">
      <c r="A242" s="1">
        <v>43881</v>
      </c>
      <c r="B242" s="1" t="str">
        <f t="shared" si="3"/>
        <v>Feb</v>
      </c>
      <c r="C242">
        <v>6660</v>
      </c>
      <c r="D242" t="s">
        <v>802</v>
      </c>
      <c r="E242" t="s">
        <v>20</v>
      </c>
      <c r="F242" t="s">
        <v>803</v>
      </c>
      <c r="G242" t="s">
        <v>41</v>
      </c>
      <c r="H242" t="s">
        <v>23</v>
      </c>
      <c r="I242" t="s">
        <v>804</v>
      </c>
      <c r="J242" t="s">
        <v>412</v>
      </c>
      <c r="K242">
        <v>85234</v>
      </c>
      <c r="L242" t="s">
        <v>35</v>
      </c>
      <c r="M242" t="s">
        <v>815</v>
      </c>
      <c r="N242" t="s">
        <v>28</v>
      </c>
      <c r="O242" t="s">
        <v>94</v>
      </c>
      <c r="P242" t="s">
        <v>816</v>
      </c>
      <c r="Q242">
        <v>386.91</v>
      </c>
      <c r="R242">
        <v>9</v>
      </c>
      <c r="S242">
        <v>0.5</v>
      </c>
      <c r="T242">
        <v>-185.71680000000001</v>
      </c>
    </row>
    <row r="243" spans="1:20" x14ac:dyDescent="0.3">
      <c r="A243" s="1">
        <v>43882</v>
      </c>
      <c r="B243" s="1" t="str">
        <f t="shared" si="3"/>
        <v>Feb</v>
      </c>
      <c r="C243">
        <v>9318</v>
      </c>
      <c r="D243" t="s">
        <v>817</v>
      </c>
      <c r="E243" t="s">
        <v>20</v>
      </c>
      <c r="F243" t="s">
        <v>818</v>
      </c>
      <c r="G243" t="s">
        <v>22</v>
      </c>
      <c r="H243" t="s">
        <v>23</v>
      </c>
      <c r="I243" t="s">
        <v>819</v>
      </c>
      <c r="J243" t="s">
        <v>52</v>
      </c>
      <c r="K243">
        <v>75007</v>
      </c>
      <c r="L243" t="s">
        <v>44</v>
      </c>
      <c r="M243" t="s">
        <v>820</v>
      </c>
      <c r="N243" t="s">
        <v>78</v>
      </c>
      <c r="O243" t="s">
        <v>101</v>
      </c>
      <c r="P243" t="s">
        <v>821</v>
      </c>
      <c r="Q243">
        <v>47.904000000000003</v>
      </c>
      <c r="R243">
        <v>1</v>
      </c>
      <c r="S243">
        <v>0.2</v>
      </c>
      <c r="T243">
        <v>-2.9940000000000002</v>
      </c>
    </row>
    <row r="244" spans="1:20" x14ac:dyDescent="0.3">
      <c r="A244" s="1">
        <v>43884</v>
      </c>
      <c r="B244" s="1" t="str">
        <f t="shared" si="3"/>
        <v>Feb</v>
      </c>
      <c r="C244">
        <v>2083</v>
      </c>
      <c r="D244" t="s">
        <v>822</v>
      </c>
      <c r="E244" t="s">
        <v>20</v>
      </c>
      <c r="F244" t="s">
        <v>484</v>
      </c>
      <c r="G244" t="s">
        <v>22</v>
      </c>
      <c r="H244" t="s">
        <v>23</v>
      </c>
      <c r="I244" t="s">
        <v>33</v>
      </c>
      <c r="J244" t="s">
        <v>34</v>
      </c>
      <c r="K244">
        <v>90008</v>
      </c>
      <c r="L244" t="s">
        <v>35</v>
      </c>
      <c r="M244" t="s">
        <v>823</v>
      </c>
      <c r="N244" t="s">
        <v>46</v>
      </c>
      <c r="O244" t="s">
        <v>107</v>
      </c>
      <c r="P244" t="s">
        <v>824</v>
      </c>
      <c r="Q244">
        <v>37.44</v>
      </c>
      <c r="R244">
        <v>6</v>
      </c>
      <c r="S244">
        <v>0</v>
      </c>
      <c r="T244">
        <v>16.847999999999999</v>
      </c>
    </row>
    <row r="245" spans="1:20" x14ac:dyDescent="0.3">
      <c r="A245" s="1">
        <v>43884</v>
      </c>
      <c r="B245" s="1" t="str">
        <f t="shared" si="3"/>
        <v>Feb</v>
      </c>
      <c r="C245">
        <v>6027</v>
      </c>
      <c r="D245" t="s">
        <v>825</v>
      </c>
      <c r="E245" t="s">
        <v>20</v>
      </c>
      <c r="F245" t="s">
        <v>826</v>
      </c>
      <c r="G245" t="s">
        <v>73</v>
      </c>
      <c r="H245" t="s">
        <v>23</v>
      </c>
      <c r="I245" t="s">
        <v>148</v>
      </c>
      <c r="J245" t="s">
        <v>149</v>
      </c>
      <c r="K245">
        <v>98115</v>
      </c>
      <c r="L245" t="s">
        <v>35</v>
      </c>
      <c r="M245" t="s">
        <v>827</v>
      </c>
      <c r="N245" t="s">
        <v>46</v>
      </c>
      <c r="O245" t="s">
        <v>144</v>
      </c>
      <c r="P245" t="s">
        <v>828</v>
      </c>
      <c r="Q245">
        <v>8.4</v>
      </c>
      <c r="R245">
        <v>5</v>
      </c>
      <c r="S245">
        <v>0</v>
      </c>
      <c r="T245">
        <v>0.33600000000000002</v>
      </c>
    </row>
    <row r="246" spans="1:20" x14ac:dyDescent="0.3">
      <c r="A246" s="1">
        <v>43884</v>
      </c>
      <c r="B246" s="1" t="str">
        <f t="shared" si="3"/>
        <v>Feb</v>
      </c>
      <c r="C246">
        <v>6028</v>
      </c>
      <c r="D246" t="s">
        <v>825</v>
      </c>
      <c r="E246" t="s">
        <v>20</v>
      </c>
      <c r="F246" t="s">
        <v>826</v>
      </c>
      <c r="G246" t="s">
        <v>73</v>
      </c>
      <c r="H246" t="s">
        <v>23</v>
      </c>
      <c r="I246" t="s">
        <v>148</v>
      </c>
      <c r="J246" t="s">
        <v>149</v>
      </c>
      <c r="K246">
        <v>98115</v>
      </c>
      <c r="L246" t="s">
        <v>35</v>
      </c>
      <c r="M246" t="s">
        <v>829</v>
      </c>
      <c r="N246" t="s">
        <v>78</v>
      </c>
      <c r="O246" t="s">
        <v>193</v>
      </c>
      <c r="P246" t="s">
        <v>830</v>
      </c>
      <c r="Q246">
        <v>71.959999999999994</v>
      </c>
      <c r="R246">
        <v>5</v>
      </c>
      <c r="S246">
        <v>0.2</v>
      </c>
      <c r="T246">
        <v>25.186</v>
      </c>
    </row>
    <row r="247" spans="1:20" x14ac:dyDescent="0.3">
      <c r="A247" s="1">
        <v>43885</v>
      </c>
      <c r="B247" s="1" t="str">
        <f t="shared" si="3"/>
        <v>Feb</v>
      </c>
      <c r="C247">
        <v>1992</v>
      </c>
      <c r="D247" t="s">
        <v>831</v>
      </c>
      <c r="E247" t="s">
        <v>20</v>
      </c>
      <c r="F247" t="s">
        <v>832</v>
      </c>
      <c r="G247" t="s">
        <v>22</v>
      </c>
      <c r="H247" t="s">
        <v>23</v>
      </c>
      <c r="I247" t="s">
        <v>154</v>
      </c>
      <c r="J247" t="s">
        <v>155</v>
      </c>
      <c r="K247">
        <v>19134</v>
      </c>
      <c r="L247" t="s">
        <v>26</v>
      </c>
      <c r="M247" t="s">
        <v>833</v>
      </c>
      <c r="N247" t="s">
        <v>46</v>
      </c>
      <c r="O247" t="s">
        <v>47</v>
      </c>
      <c r="P247" t="s">
        <v>834</v>
      </c>
      <c r="Q247">
        <v>4.9560000000000004</v>
      </c>
      <c r="R247">
        <v>4</v>
      </c>
      <c r="S247">
        <v>0.7</v>
      </c>
      <c r="T247">
        <v>-3.7995999999999999</v>
      </c>
    </row>
    <row r="248" spans="1:20" x14ac:dyDescent="0.3">
      <c r="A248" s="1">
        <v>43885</v>
      </c>
      <c r="B248" s="1" t="str">
        <f t="shared" si="3"/>
        <v>Feb</v>
      </c>
      <c r="C248">
        <v>7227</v>
      </c>
      <c r="D248" t="s">
        <v>835</v>
      </c>
      <c r="E248" t="s">
        <v>20</v>
      </c>
      <c r="F248" t="s">
        <v>836</v>
      </c>
      <c r="G248" t="s">
        <v>73</v>
      </c>
      <c r="H248" t="s">
        <v>23</v>
      </c>
      <c r="I248" t="s">
        <v>154</v>
      </c>
      <c r="J248" t="s">
        <v>155</v>
      </c>
      <c r="K248">
        <v>19134</v>
      </c>
      <c r="L248" t="s">
        <v>26</v>
      </c>
      <c r="M248" t="s">
        <v>837</v>
      </c>
      <c r="N248" t="s">
        <v>46</v>
      </c>
      <c r="O248" t="s">
        <v>107</v>
      </c>
      <c r="P248" t="s">
        <v>838</v>
      </c>
      <c r="Q248">
        <v>123.92</v>
      </c>
      <c r="R248">
        <v>5</v>
      </c>
      <c r="S248">
        <v>0.2</v>
      </c>
      <c r="T248">
        <v>38.725000000000001</v>
      </c>
    </row>
    <row r="249" spans="1:20" x14ac:dyDescent="0.3">
      <c r="A249" s="1">
        <v>43885</v>
      </c>
      <c r="B249" s="1" t="str">
        <f t="shared" si="3"/>
        <v>Feb</v>
      </c>
      <c r="C249">
        <v>7228</v>
      </c>
      <c r="D249" t="s">
        <v>835</v>
      </c>
      <c r="E249" t="s">
        <v>20</v>
      </c>
      <c r="F249" t="s">
        <v>836</v>
      </c>
      <c r="G249" t="s">
        <v>73</v>
      </c>
      <c r="H249" t="s">
        <v>23</v>
      </c>
      <c r="I249" t="s">
        <v>154</v>
      </c>
      <c r="J249" t="s">
        <v>155</v>
      </c>
      <c r="K249">
        <v>19134</v>
      </c>
      <c r="L249" t="s">
        <v>26</v>
      </c>
      <c r="M249" t="s">
        <v>839</v>
      </c>
      <c r="N249" t="s">
        <v>78</v>
      </c>
      <c r="O249" t="s">
        <v>101</v>
      </c>
      <c r="P249" t="s">
        <v>840</v>
      </c>
      <c r="Q249">
        <v>1319.8</v>
      </c>
      <c r="R249">
        <v>5</v>
      </c>
      <c r="S249">
        <v>0.2</v>
      </c>
      <c r="T249">
        <v>214.4675</v>
      </c>
    </row>
    <row r="250" spans="1:20" x14ac:dyDescent="0.3">
      <c r="A250" s="1">
        <v>43886</v>
      </c>
      <c r="B250" s="1" t="str">
        <f t="shared" si="3"/>
        <v>Feb</v>
      </c>
      <c r="C250">
        <v>3765</v>
      </c>
      <c r="D250" t="s">
        <v>841</v>
      </c>
      <c r="E250" t="s">
        <v>20</v>
      </c>
      <c r="F250" t="s">
        <v>842</v>
      </c>
      <c r="G250" t="s">
        <v>22</v>
      </c>
      <c r="H250" t="s">
        <v>23</v>
      </c>
      <c r="I250" t="s">
        <v>336</v>
      </c>
      <c r="J250" t="s">
        <v>337</v>
      </c>
      <c r="K250">
        <v>60623</v>
      </c>
      <c r="L250" t="s">
        <v>44</v>
      </c>
      <c r="M250" t="s">
        <v>843</v>
      </c>
      <c r="N250" t="s">
        <v>46</v>
      </c>
      <c r="O250" t="s">
        <v>47</v>
      </c>
      <c r="P250" t="s">
        <v>844</v>
      </c>
      <c r="Q250">
        <v>1.788</v>
      </c>
      <c r="R250">
        <v>3</v>
      </c>
      <c r="S250">
        <v>0.8</v>
      </c>
      <c r="T250">
        <v>-3.0396000000000001</v>
      </c>
    </row>
    <row r="251" spans="1:20" x14ac:dyDescent="0.3">
      <c r="A251" s="1">
        <v>43886</v>
      </c>
      <c r="B251" s="1" t="str">
        <f t="shared" si="3"/>
        <v>Feb</v>
      </c>
      <c r="C251">
        <v>7534</v>
      </c>
      <c r="D251" t="s">
        <v>845</v>
      </c>
      <c r="E251" t="s">
        <v>20</v>
      </c>
      <c r="F251" t="s">
        <v>846</v>
      </c>
      <c r="G251" t="s">
        <v>22</v>
      </c>
      <c r="H251" t="s">
        <v>23</v>
      </c>
      <c r="I251" t="s">
        <v>847</v>
      </c>
      <c r="J251" t="s">
        <v>75</v>
      </c>
      <c r="K251">
        <v>27834</v>
      </c>
      <c r="L251" t="s">
        <v>76</v>
      </c>
      <c r="M251" t="s">
        <v>848</v>
      </c>
      <c r="N251" t="s">
        <v>28</v>
      </c>
      <c r="O251" t="s">
        <v>59</v>
      </c>
      <c r="P251" t="s">
        <v>849</v>
      </c>
      <c r="Q251">
        <v>196.78399999999999</v>
      </c>
      <c r="R251">
        <v>2</v>
      </c>
      <c r="S251">
        <v>0.2</v>
      </c>
      <c r="T251">
        <v>-22.138200000000001</v>
      </c>
    </row>
    <row r="252" spans="1:20" x14ac:dyDescent="0.3">
      <c r="A252" s="1">
        <v>43886</v>
      </c>
      <c r="B252" s="1" t="str">
        <f t="shared" si="3"/>
        <v>Feb</v>
      </c>
      <c r="C252">
        <v>7535</v>
      </c>
      <c r="D252" t="s">
        <v>845</v>
      </c>
      <c r="E252" t="s">
        <v>20</v>
      </c>
      <c r="F252" t="s">
        <v>846</v>
      </c>
      <c r="G252" t="s">
        <v>22</v>
      </c>
      <c r="H252" t="s">
        <v>23</v>
      </c>
      <c r="I252" t="s">
        <v>847</v>
      </c>
      <c r="J252" t="s">
        <v>75</v>
      </c>
      <c r="K252">
        <v>27834</v>
      </c>
      <c r="L252" t="s">
        <v>76</v>
      </c>
      <c r="M252" t="s">
        <v>850</v>
      </c>
      <c r="N252" t="s">
        <v>28</v>
      </c>
      <c r="O252" t="s">
        <v>186</v>
      </c>
      <c r="P252" t="s">
        <v>851</v>
      </c>
      <c r="Q252">
        <v>231.92</v>
      </c>
      <c r="R252">
        <v>5</v>
      </c>
      <c r="S252">
        <v>0.2</v>
      </c>
      <c r="T252">
        <v>5.798</v>
      </c>
    </row>
    <row r="253" spans="1:20" x14ac:dyDescent="0.3">
      <c r="A253" s="1">
        <v>43887</v>
      </c>
      <c r="B253" s="1" t="str">
        <f t="shared" si="3"/>
        <v>Feb</v>
      </c>
      <c r="C253">
        <v>1189</v>
      </c>
      <c r="D253" t="s">
        <v>852</v>
      </c>
      <c r="E253" t="s">
        <v>86</v>
      </c>
      <c r="F253" t="s">
        <v>853</v>
      </c>
      <c r="G253" t="s">
        <v>41</v>
      </c>
      <c r="H253" t="s">
        <v>23</v>
      </c>
      <c r="I253" t="s">
        <v>33</v>
      </c>
      <c r="J253" t="s">
        <v>34</v>
      </c>
      <c r="K253">
        <v>90036</v>
      </c>
      <c r="L253" t="s">
        <v>35</v>
      </c>
      <c r="M253" t="s">
        <v>854</v>
      </c>
      <c r="N253" t="s">
        <v>46</v>
      </c>
      <c r="O253" t="s">
        <v>69</v>
      </c>
      <c r="P253" t="s">
        <v>855</v>
      </c>
      <c r="Q253">
        <v>81.92</v>
      </c>
      <c r="R253">
        <v>4</v>
      </c>
      <c r="S253">
        <v>0</v>
      </c>
      <c r="T253">
        <v>22.118400000000001</v>
      </c>
    </row>
    <row r="254" spans="1:20" x14ac:dyDescent="0.3">
      <c r="A254" s="1">
        <v>43887</v>
      </c>
      <c r="B254" s="1" t="str">
        <f t="shared" si="3"/>
        <v>Feb</v>
      </c>
      <c r="C254">
        <v>1190</v>
      </c>
      <c r="D254" t="s">
        <v>852</v>
      </c>
      <c r="E254" t="s">
        <v>86</v>
      </c>
      <c r="F254" t="s">
        <v>853</v>
      </c>
      <c r="G254" t="s">
        <v>41</v>
      </c>
      <c r="H254" t="s">
        <v>23</v>
      </c>
      <c r="I254" t="s">
        <v>33</v>
      </c>
      <c r="J254" t="s">
        <v>34</v>
      </c>
      <c r="K254">
        <v>90036</v>
      </c>
      <c r="L254" t="s">
        <v>35</v>
      </c>
      <c r="M254" t="s">
        <v>805</v>
      </c>
      <c r="N254" t="s">
        <v>78</v>
      </c>
      <c r="O254" t="s">
        <v>193</v>
      </c>
      <c r="P254" t="s">
        <v>806</v>
      </c>
      <c r="Q254">
        <v>889.53599999999994</v>
      </c>
      <c r="R254">
        <v>8</v>
      </c>
      <c r="S254">
        <v>0.2</v>
      </c>
      <c r="T254">
        <v>66.715199999999996</v>
      </c>
    </row>
    <row r="255" spans="1:20" x14ac:dyDescent="0.3">
      <c r="A255" s="1">
        <v>43887</v>
      </c>
      <c r="B255" s="1" t="str">
        <f t="shared" si="3"/>
        <v>Feb</v>
      </c>
      <c r="C255">
        <v>1191</v>
      </c>
      <c r="D255" t="s">
        <v>852</v>
      </c>
      <c r="E255" t="s">
        <v>86</v>
      </c>
      <c r="F255" t="s">
        <v>853</v>
      </c>
      <c r="G255" t="s">
        <v>41</v>
      </c>
      <c r="H255" t="s">
        <v>23</v>
      </c>
      <c r="I255" t="s">
        <v>33</v>
      </c>
      <c r="J255" t="s">
        <v>34</v>
      </c>
      <c r="K255">
        <v>90036</v>
      </c>
      <c r="L255" t="s">
        <v>35</v>
      </c>
      <c r="M255" t="s">
        <v>856</v>
      </c>
      <c r="N255" t="s">
        <v>28</v>
      </c>
      <c r="O255" t="s">
        <v>59</v>
      </c>
      <c r="P255" t="s">
        <v>857</v>
      </c>
      <c r="Q255">
        <v>892.22400000000005</v>
      </c>
      <c r="R255">
        <v>3</v>
      </c>
      <c r="S255">
        <v>0.2</v>
      </c>
      <c r="T255">
        <v>89.222399999999993</v>
      </c>
    </row>
    <row r="256" spans="1:20" x14ac:dyDescent="0.3">
      <c r="A256" s="1">
        <v>43887</v>
      </c>
      <c r="B256" s="1" t="str">
        <f t="shared" si="3"/>
        <v>Feb</v>
      </c>
      <c r="C256">
        <v>1192</v>
      </c>
      <c r="D256" t="s">
        <v>852</v>
      </c>
      <c r="E256" t="s">
        <v>86</v>
      </c>
      <c r="F256" t="s">
        <v>853</v>
      </c>
      <c r="G256" t="s">
        <v>41</v>
      </c>
      <c r="H256" t="s">
        <v>23</v>
      </c>
      <c r="I256" t="s">
        <v>33</v>
      </c>
      <c r="J256" t="s">
        <v>34</v>
      </c>
      <c r="K256">
        <v>90036</v>
      </c>
      <c r="L256" t="s">
        <v>35</v>
      </c>
      <c r="M256" t="s">
        <v>306</v>
      </c>
      <c r="N256" t="s">
        <v>46</v>
      </c>
      <c r="O256" t="s">
        <v>107</v>
      </c>
      <c r="P256" t="s">
        <v>858</v>
      </c>
      <c r="Q256">
        <v>223.92</v>
      </c>
      <c r="R256">
        <v>4</v>
      </c>
      <c r="S256">
        <v>0</v>
      </c>
      <c r="T256">
        <v>109.7208</v>
      </c>
    </row>
    <row r="257" spans="1:20" x14ac:dyDescent="0.3">
      <c r="A257" s="1">
        <v>43887</v>
      </c>
      <c r="B257" s="1" t="str">
        <f t="shared" si="3"/>
        <v>Feb</v>
      </c>
      <c r="C257">
        <v>1193</v>
      </c>
      <c r="D257" t="s">
        <v>852</v>
      </c>
      <c r="E257" t="s">
        <v>86</v>
      </c>
      <c r="F257" t="s">
        <v>853</v>
      </c>
      <c r="G257" t="s">
        <v>41</v>
      </c>
      <c r="H257" t="s">
        <v>23</v>
      </c>
      <c r="I257" t="s">
        <v>33</v>
      </c>
      <c r="J257" t="s">
        <v>34</v>
      </c>
      <c r="K257">
        <v>90036</v>
      </c>
      <c r="L257" t="s">
        <v>35</v>
      </c>
      <c r="M257" t="s">
        <v>859</v>
      </c>
      <c r="N257" t="s">
        <v>46</v>
      </c>
      <c r="O257" t="s">
        <v>107</v>
      </c>
      <c r="P257" t="s">
        <v>860</v>
      </c>
      <c r="Q257">
        <v>23.12</v>
      </c>
      <c r="R257">
        <v>4</v>
      </c>
      <c r="S257">
        <v>0</v>
      </c>
      <c r="T257">
        <v>11.328799999999999</v>
      </c>
    </row>
    <row r="258" spans="1:20" x14ac:dyDescent="0.3">
      <c r="A258" s="1">
        <v>43887</v>
      </c>
      <c r="B258" s="1" t="str">
        <f t="shared" si="3"/>
        <v>Feb</v>
      </c>
      <c r="C258">
        <v>6921</v>
      </c>
      <c r="D258" t="s">
        <v>861</v>
      </c>
      <c r="E258" t="s">
        <v>20</v>
      </c>
      <c r="F258" t="s">
        <v>862</v>
      </c>
      <c r="G258" t="s">
        <v>22</v>
      </c>
      <c r="H258" t="s">
        <v>23</v>
      </c>
      <c r="I258" t="s">
        <v>863</v>
      </c>
      <c r="J258" t="s">
        <v>34</v>
      </c>
      <c r="K258">
        <v>93101</v>
      </c>
      <c r="L258" t="s">
        <v>35</v>
      </c>
      <c r="M258" t="s">
        <v>864</v>
      </c>
      <c r="N258" t="s">
        <v>46</v>
      </c>
      <c r="O258" t="s">
        <v>69</v>
      </c>
      <c r="P258" t="s">
        <v>865</v>
      </c>
      <c r="Q258">
        <v>356.79</v>
      </c>
      <c r="R258">
        <v>7</v>
      </c>
      <c r="S258">
        <v>0</v>
      </c>
      <c r="T258">
        <v>99.901200000000003</v>
      </c>
    </row>
    <row r="259" spans="1:20" x14ac:dyDescent="0.3">
      <c r="A259" s="1">
        <v>43887</v>
      </c>
      <c r="B259" s="1" t="str">
        <f t="shared" ref="B259:B322" si="4">TEXT(A259,"mmm")</f>
        <v>Feb</v>
      </c>
      <c r="C259">
        <v>9991</v>
      </c>
      <c r="D259" t="s">
        <v>866</v>
      </c>
      <c r="E259" t="s">
        <v>20</v>
      </c>
      <c r="F259" t="s">
        <v>867</v>
      </c>
      <c r="G259" t="s">
        <v>22</v>
      </c>
      <c r="H259" t="s">
        <v>23</v>
      </c>
      <c r="I259" t="s">
        <v>468</v>
      </c>
      <c r="J259" t="s">
        <v>34</v>
      </c>
      <c r="K259">
        <v>92627</v>
      </c>
      <c r="L259" t="s">
        <v>35</v>
      </c>
      <c r="M259" t="s">
        <v>868</v>
      </c>
      <c r="N259" t="s">
        <v>28</v>
      </c>
      <c r="O259" t="s">
        <v>29</v>
      </c>
      <c r="P259" t="s">
        <v>869</v>
      </c>
      <c r="Q259">
        <v>91.96</v>
      </c>
      <c r="R259">
        <v>2</v>
      </c>
      <c r="S259">
        <v>0</v>
      </c>
      <c r="T259">
        <v>15.6332</v>
      </c>
    </row>
    <row r="260" spans="1:20" x14ac:dyDescent="0.3">
      <c r="A260" s="1">
        <v>43887</v>
      </c>
      <c r="B260" s="1" t="str">
        <f t="shared" si="4"/>
        <v>Feb</v>
      </c>
      <c r="C260">
        <v>9992</v>
      </c>
      <c r="D260" t="s">
        <v>866</v>
      </c>
      <c r="E260" t="s">
        <v>20</v>
      </c>
      <c r="F260" t="s">
        <v>867</v>
      </c>
      <c r="G260" t="s">
        <v>22</v>
      </c>
      <c r="H260" t="s">
        <v>23</v>
      </c>
      <c r="I260" t="s">
        <v>468</v>
      </c>
      <c r="J260" t="s">
        <v>34</v>
      </c>
      <c r="K260">
        <v>92627</v>
      </c>
      <c r="L260" t="s">
        <v>35</v>
      </c>
      <c r="M260" t="s">
        <v>870</v>
      </c>
      <c r="N260" t="s">
        <v>78</v>
      </c>
      <c r="O260" t="s">
        <v>193</v>
      </c>
      <c r="P260" t="s">
        <v>871</v>
      </c>
      <c r="Q260">
        <v>258.57600000000002</v>
      </c>
      <c r="R260">
        <v>2</v>
      </c>
      <c r="S260">
        <v>0.2</v>
      </c>
      <c r="T260">
        <v>19.3932</v>
      </c>
    </row>
    <row r="261" spans="1:20" x14ac:dyDescent="0.3">
      <c r="A261" s="1">
        <v>43887</v>
      </c>
      <c r="B261" s="1" t="str">
        <f t="shared" si="4"/>
        <v>Feb</v>
      </c>
      <c r="C261">
        <v>9993</v>
      </c>
      <c r="D261" t="s">
        <v>866</v>
      </c>
      <c r="E261" t="s">
        <v>20</v>
      </c>
      <c r="F261" t="s">
        <v>867</v>
      </c>
      <c r="G261" t="s">
        <v>22</v>
      </c>
      <c r="H261" t="s">
        <v>23</v>
      </c>
      <c r="I261" t="s">
        <v>468</v>
      </c>
      <c r="J261" t="s">
        <v>34</v>
      </c>
      <c r="K261">
        <v>92627</v>
      </c>
      <c r="L261" t="s">
        <v>35</v>
      </c>
      <c r="M261" t="s">
        <v>872</v>
      </c>
      <c r="N261" t="s">
        <v>46</v>
      </c>
      <c r="O261" t="s">
        <v>107</v>
      </c>
      <c r="P261" t="s">
        <v>873</v>
      </c>
      <c r="Q261">
        <v>29.6</v>
      </c>
      <c r="R261">
        <v>4</v>
      </c>
      <c r="S261">
        <v>0</v>
      </c>
      <c r="T261">
        <v>13.32</v>
      </c>
    </row>
    <row r="262" spans="1:20" x14ac:dyDescent="0.3">
      <c r="A262" s="1">
        <v>43889</v>
      </c>
      <c r="B262" s="1" t="str">
        <f t="shared" si="4"/>
        <v>Feb</v>
      </c>
      <c r="C262">
        <v>9766</v>
      </c>
      <c r="D262" t="s">
        <v>874</v>
      </c>
      <c r="E262" t="s">
        <v>20</v>
      </c>
      <c r="F262" t="s">
        <v>875</v>
      </c>
      <c r="G262" t="s">
        <v>22</v>
      </c>
      <c r="H262" t="s">
        <v>23</v>
      </c>
      <c r="I262" t="s">
        <v>876</v>
      </c>
      <c r="J262" t="s">
        <v>331</v>
      </c>
      <c r="K262">
        <v>6457</v>
      </c>
      <c r="L262" t="s">
        <v>26</v>
      </c>
      <c r="M262" t="s">
        <v>401</v>
      </c>
      <c r="N262" t="s">
        <v>46</v>
      </c>
      <c r="O262" t="s">
        <v>47</v>
      </c>
      <c r="P262" t="s">
        <v>402</v>
      </c>
      <c r="Q262">
        <v>9.84</v>
      </c>
      <c r="R262">
        <v>2</v>
      </c>
      <c r="S262">
        <v>0</v>
      </c>
      <c r="T262">
        <v>4.7232000000000003</v>
      </c>
    </row>
    <row r="263" spans="1:20" x14ac:dyDescent="0.3">
      <c r="A263" s="1">
        <v>43889</v>
      </c>
      <c r="B263" s="1" t="str">
        <f t="shared" si="4"/>
        <v>Feb</v>
      </c>
      <c r="C263">
        <v>9767</v>
      </c>
      <c r="D263" t="s">
        <v>874</v>
      </c>
      <c r="E263" t="s">
        <v>20</v>
      </c>
      <c r="F263" t="s">
        <v>875</v>
      </c>
      <c r="G263" t="s">
        <v>22</v>
      </c>
      <c r="H263" t="s">
        <v>23</v>
      </c>
      <c r="I263" t="s">
        <v>876</v>
      </c>
      <c r="J263" t="s">
        <v>331</v>
      </c>
      <c r="K263">
        <v>6457</v>
      </c>
      <c r="L263" t="s">
        <v>26</v>
      </c>
      <c r="M263" t="s">
        <v>877</v>
      </c>
      <c r="N263" t="s">
        <v>46</v>
      </c>
      <c r="O263" t="s">
        <v>107</v>
      </c>
      <c r="P263" t="s">
        <v>878</v>
      </c>
      <c r="Q263">
        <v>7.78</v>
      </c>
      <c r="R263">
        <v>1</v>
      </c>
      <c r="S263">
        <v>0</v>
      </c>
      <c r="T263">
        <v>3.5009999999999999</v>
      </c>
    </row>
    <row r="264" spans="1:20" x14ac:dyDescent="0.3">
      <c r="A264" s="1">
        <v>43892</v>
      </c>
      <c r="B264" s="1" t="str">
        <f t="shared" si="4"/>
        <v>Mar</v>
      </c>
      <c r="C264">
        <v>1770</v>
      </c>
      <c r="D264" t="s">
        <v>879</v>
      </c>
      <c r="E264" t="s">
        <v>20</v>
      </c>
      <c r="F264" t="s">
        <v>880</v>
      </c>
      <c r="G264" t="s">
        <v>73</v>
      </c>
      <c r="H264" t="s">
        <v>23</v>
      </c>
      <c r="I264" t="s">
        <v>172</v>
      </c>
      <c r="J264" t="s">
        <v>52</v>
      </c>
      <c r="K264">
        <v>75081</v>
      </c>
      <c r="L264" t="s">
        <v>44</v>
      </c>
      <c r="M264" t="s">
        <v>881</v>
      </c>
      <c r="N264" t="s">
        <v>46</v>
      </c>
      <c r="O264" t="s">
        <v>141</v>
      </c>
      <c r="P264" t="s">
        <v>882</v>
      </c>
      <c r="Q264">
        <v>6.976</v>
      </c>
      <c r="R264">
        <v>4</v>
      </c>
      <c r="S264">
        <v>0.2</v>
      </c>
      <c r="T264">
        <v>-1.3952</v>
      </c>
    </row>
    <row r="265" spans="1:20" x14ac:dyDescent="0.3">
      <c r="A265" s="1">
        <v>43892</v>
      </c>
      <c r="B265" s="1" t="str">
        <f t="shared" si="4"/>
        <v>Mar</v>
      </c>
      <c r="C265">
        <v>1771</v>
      </c>
      <c r="D265" t="s">
        <v>879</v>
      </c>
      <c r="E265" t="s">
        <v>20</v>
      </c>
      <c r="F265" t="s">
        <v>880</v>
      </c>
      <c r="G265" t="s">
        <v>73</v>
      </c>
      <c r="H265" t="s">
        <v>23</v>
      </c>
      <c r="I265" t="s">
        <v>172</v>
      </c>
      <c r="J265" t="s">
        <v>52</v>
      </c>
      <c r="K265">
        <v>75081</v>
      </c>
      <c r="L265" t="s">
        <v>44</v>
      </c>
      <c r="M265" t="s">
        <v>348</v>
      </c>
      <c r="N265" t="s">
        <v>46</v>
      </c>
      <c r="O265" t="s">
        <v>47</v>
      </c>
      <c r="P265" t="s">
        <v>349</v>
      </c>
      <c r="Q265">
        <v>12.222</v>
      </c>
      <c r="R265">
        <v>7</v>
      </c>
      <c r="S265">
        <v>0.8</v>
      </c>
      <c r="T265">
        <v>-20.1663</v>
      </c>
    </row>
    <row r="266" spans="1:20" x14ac:dyDescent="0.3">
      <c r="A266" s="1">
        <v>43892</v>
      </c>
      <c r="B266" s="1" t="str">
        <f t="shared" si="4"/>
        <v>Mar</v>
      </c>
      <c r="C266">
        <v>2509</v>
      </c>
      <c r="D266" t="s">
        <v>883</v>
      </c>
      <c r="E266" t="s">
        <v>20</v>
      </c>
      <c r="F266" t="s">
        <v>884</v>
      </c>
      <c r="G266" t="s">
        <v>73</v>
      </c>
      <c r="H266" t="s">
        <v>23</v>
      </c>
      <c r="I266" t="s">
        <v>33</v>
      </c>
      <c r="J266" t="s">
        <v>34</v>
      </c>
      <c r="K266">
        <v>90045</v>
      </c>
      <c r="L266" t="s">
        <v>35</v>
      </c>
      <c r="M266" t="s">
        <v>885</v>
      </c>
      <c r="N266" t="s">
        <v>78</v>
      </c>
      <c r="O266" t="s">
        <v>193</v>
      </c>
      <c r="P266" t="s">
        <v>886</v>
      </c>
      <c r="Q266">
        <v>196.77600000000001</v>
      </c>
      <c r="R266">
        <v>3</v>
      </c>
      <c r="S266">
        <v>0.2</v>
      </c>
      <c r="T266">
        <v>14.7582</v>
      </c>
    </row>
    <row r="267" spans="1:20" x14ac:dyDescent="0.3">
      <c r="A267" s="1">
        <v>43892</v>
      </c>
      <c r="B267" s="1" t="str">
        <f t="shared" si="4"/>
        <v>Mar</v>
      </c>
      <c r="C267">
        <v>2510</v>
      </c>
      <c r="D267" t="s">
        <v>883</v>
      </c>
      <c r="E267" t="s">
        <v>20</v>
      </c>
      <c r="F267" t="s">
        <v>884</v>
      </c>
      <c r="G267" t="s">
        <v>73</v>
      </c>
      <c r="H267" t="s">
        <v>23</v>
      </c>
      <c r="I267" t="s">
        <v>33</v>
      </c>
      <c r="J267" t="s">
        <v>34</v>
      </c>
      <c r="K267">
        <v>90045</v>
      </c>
      <c r="L267" t="s">
        <v>35</v>
      </c>
      <c r="M267" t="s">
        <v>469</v>
      </c>
      <c r="N267" t="s">
        <v>78</v>
      </c>
      <c r="O267" t="s">
        <v>101</v>
      </c>
      <c r="P267" t="s">
        <v>470</v>
      </c>
      <c r="Q267">
        <v>479.94</v>
      </c>
      <c r="R267">
        <v>6</v>
      </c>
      <c r="S267">
        <v>0</v>
      </c>
      <c r="T267">
        <v>52.793399999999998</v>
      </c>
    </row>
    <row r="268" spans="1:20" x14ac:dyDescent="0.3">
      <c r="A268" s="1">
        <v>43892</v>
      </c>
      <c r="B268" s="1" t="str">
        <f t="shared" si="4"/>
        <v>Mar</v>
      </c>
      <c r="C268">
        <v>7638</v>
      </c>
      <c r="D268" t="s">
        <v>887</v>
      </c>
      <c r="E268" t="s">
        <v>20</v>
      </c>
      <c r="F268" t="s">
        <v>888</v>
      </c>
      <c r="G268" t="s">
        <v>73</v>
      </c>
      <c r="H268" t="s">
        <v>23</v>
      </c>
      <c r="I268" t="s">
        <v>889</v>
      </c>
      <c r="J268" t="s">
        <v>890</v>
      </c>
      <c r="K268">
        <v>19711</v>
      </c>
      <c r="L268" t="s">
        <v>26</v>
      </c>
      <c r="M268" t="s">
        <v>891</v>
      </c>
      <c r="N268" t="s">
        <v>46</v>
      </c>
      <c r="O268" t="s">
        <v>62</v>
      </c>
      <c r="P268" t="s">
        <v>892</v>
      </c>
      <c r="Q268">
        <v>59.52</v>
      </c>
      <c r="R268">
        <v>3</v>
      </c>
      <c r="S268">
        <v>0</v>
      </c>
      <c r="T268">
        <v>15.475199999999999</v>
      </c>
    </row>
    <row r="269" spans="1:20" x14ac:dyDescent="0.3">
      <c r="A269" s="1">
        <v>43892</v>
      </c>
      <c r="B269" s="1" t="str">
        <f t="shared" si="4"/>
        <v>Mar</v>
      </c>
      <c r="C269">
        <v>7639</v>
      </c>
      <c r="D269" t="s">
        <v>887</v>
      </c>
      <c r="E269" t="s">
        <v>20</v>
      </c>
      <c r="F269" t="s">
        <v>888</v>
      </c>
      <c r="G269" t="s">
        <v>73</v>
      </c>
      <c r="H269" t="s">
        <v>23</v>
      </c>
      <c r="I269" t="s">
        <v>889</v>
      </c>
      <c r="J269" t="s">
        <v>890</v>
      </c>
      <c r="K269">
        <v>19711</v>
      </c>
      <c r="L269" t="s">
        <v>26</v>
      </c>
      <c r="M269" t="s">
        <v>893</v>
      </c>
      <c r="N269" t="s">
        <v>46</v>
      </c>
      <c r="O269" t="s">
        <v>168</v>
      </c>
      <c r="P269" t="s">
        <v>169</v>
      </c>
      <c r="Q269">
        <v>57.96</v>
      </c>
      <c r="R269">
        <v>7</v>
      </c>
      <c r="S269">
        <v>0</v>
      </c>
      <c r="T269">
        <v>27.241199999999999</v>
      </c>
    </row>
    <row r="270" spans="1:20" x14ac:dyDescent="0.3">
      <c r="A270" s="1">
        <v>43892</v>
      </c>
      <c r="B270" s="1" t="str">
        <f t="shared" si="4"/>
        <v>Mar</v>
      </c>
      <c r="C270">
        <v>7640</v>
      </c>
      <c r="D270" t="s">
        <v>887</v>
      </c>
      <c r="E270" t="s">
        <v>20</v>
      </c>
      <c r="F270" t="s">
        <v>888</v>
      </c>
      <c r="G270" t="s">
        <v>73</v>
      </c>
      <c r="H270" t="s">
        <v>23</v>
      </c>
      <c r="I270" t="s">
        <v>889</v>
      </c>
      <c r="J270" t="s">
        <v>890</v>
      </c>
      <c r="K270">
        <v>19711</v>
      </c>
      <c r="L270" t="s">
        <v>26</v>
      </c>
      <c r="M270" t="s">
        <v>894</v>
      </c>
      <c r="N270" t="s">
        <v>28</v>
      </c>
      <c r="O270" t="s">
        <v>186</v>
      </c>
      <c r="P270" t="s">
        <v>895</v>
      </c>
      <c r="Q270">
        <v>441.96</v>
      </c>
      <c r="R270">
        <v>2</v>
      </c>
      <c r="S270">
        <v>0</v>
      </c>
      <c r="T270">
        <v>101.6508</v>
      </c>
    </row>
    <row r="271" spans="1:20" x14ac:dyDescent="0.3">
      <c r="A271" s="1">
        <v>43892</v>
      </c>
      <c r="B271" s="1" t="str">
        <f t="shared" si="4"/>
        <v>Mar</v>
      </c>
      <c r="C271">
        <v>7641</v>
      </c>
      <c r="D271" t="s">
        <v>887</v>
      </c>
      <c r="E271" t="s">
        <v>20</v>
      </c>
      <c r="F271" t="s">
        <v>888</v>
      </c>
      <c r="G271" t="s">
        <v>73</v>
      </c>
      <c r="H271" t="s">
        <v>23</v>
      </c>
      <c r="I271" t="s">
        <v>889</v>
      </c>
      <c r="J271" t="s">
        <v>890</v>
      </c>
      <c r="K271">
        <v>19711</v>
      </c>
      <c r="L271" t="s">
        <v>26</v>
      </c>
      <c r="M271" t="s">
        <v>896</v>
      </c>
      <c r="N271" t="s">
        <v>46</v>
      </c>
      <c r="O271" t="s">
        <v>107</v>
      </c>
      <c r="P271" t="s">
        <v>897</v>
      </c>
      <c r="Q271">
        <v>68.040000000000006</v>
      </c>
      <c r="R271">
        <v>6</v>
      </c>
      <c r="S271">
        <v>0</v>
      </c>
      <c r="T271">
        <v>33.339599999999997</v>
      </c>
    </row>
    <row r="272" spans="1:20" x14ac:dyDescent="0.3">
      <c r="A272" s="1">
        <v>43892</v>
      </c>
      <c r="B272" s="1" t="str">
        <f t="shared" si="4"/>
        <v>Mar</v>
      </c>
      <c r="C272">
        <v>7861</v>
      </c>
      <c r="D272" t="s">
        <v>898</v>
      </c>
      <c r="E272" t="s">
        <v>20</v>
      </c>
      <c r="F272" t="s">
        <v>899</v>
      </c>
      <c r="G272" t="s">
        <v>22</v>
      </c>
      <c r="H272" t="s">
        <v>23</v>
      </c>
      <c r="I272" t="s">
        <v>900</v>
      </c>
      <c r="J272" t="s">
        <v>25</v>
      </c>
      <c r="K272">
        <v>44221</v>
      </c>
      <c r="L272" t="s">
        <v>26</v>
      </c>
      <c r="M272" t="s">
        <v>901</v>
      </c>
      <c r="N272" t="s">
        <v>46</v>
      </c>
      <c r="O272" t="s">
        <v>47</v>
      </c>
      <c r="P272" t="s">
        <v>902</v>
      </c>
      <c r="Q272">
        <v>18.527999999999999</v>
      </c>
      <c r="R272">
        <v>4</v>
      </c>
      <c r="S272">
        <v>0.7</v>
      </c>
      <c r="T272">
        <v>-12.352</v>
      </c>
    </row>
    <row r="273" spans="1:20" x14ac:dyDescent="0.3">
      <c r="A273" s="1">
        <v>43892</v>
      </c>
      <c r="B273" s="1" t="str">
        <f t="shared" si="4"/>
        <v>Mar</v>
      </c>
      <c r="C273">
        <v>9252</v>
      </c>
      <c r="D273" t="s">
        <v>903</v>
      </c>
      <c r="E273" t="s">
        <v>20</v>
      </c>
      <c r="F273" t="s">
        <v>904</v>
      </c>
      <c r="G273" t="s">
        <v>73</v>
      </c>
      <c r="H273" t="s">
        <v>23</v>
      </c>
      <c r="I273" t="s">
        <v>33</v>
      </c>
      <c r="J273" t="s">
        <v>34</v>
      </c>
      <c r="K273">
        <v>90008</v>
      </c>
      <c r="L273" t="s">
        <v>35</v>
      </c>
      <c r="M273" t="s">
        <v>905</v>
      </c>
      <c r="N273" t="s">
        <v>46</v>
      </c>
      <c r="O273" t="s">
        <v>47</v>
      </c>
      <c r="P273" t="s">
        <v>906</v>
      </c>
      <c r="Q273">
        <v>107.648</v>
      </c>
      <c r="R273">
        <v>2</v>
      </c>
      <c r="S273">
        <v>0.2</v>
      </c>
      <c r="T273">
        <v>33.64</v>
      </c>
    </row>
    <row r="274" spans="1:20" x14ac:dyDescent="0.3">
      <c r="A274" s="1">
        <v>43892</v>
      </c>
      <c r="B274" s="1" t="str">
        <f t="shared" si="4"/>
        <v>Mar</v>
      </c>
      <c r="C274">
        <v>9293</v>
      </c>
      <c r="D274" t="s">
        <v>907</v>
      </c>
      <c r="E274" t="s">
        <v>269</v>
      </c>
      <c r="F274" t="s">
        <v>908</v>
      </c>
      <c r="G274" t="s">
        <v>73</v>
      </c>
      <c r="H274" t="s">
        <v>23</v>
      </c>
      <c r="I274" t="s">
        <v>609</v>
      </c>
      <c r="J274" t="s">
        <v>52</v>
      </c>
      <c r="K274">
        <v>76706</v>
      </c>
      <c r="L274" t="s">
        <v>44</v>
      </c>
      <c r="M274" t="s">
        <v>909</v>
      </c>
      <c r="N274" t="s">
        <v>46</v>
      </c>
      <c r="O274" t="s">
        <v>47</v>
      </c>
      <c r="P274" t="s">
        <v>910</v>
      </c>
      <c r="Q274">
        <v>0.55600000000000005</v>
      </c>
      <c r="R274">
        <v>1</v>
      </c>
      <c r="S274">
        <v>0.8</v>
      </c>
      <c r="T274">
        <v>-0.94520000000000004</v>
      </c>
    </row>
    <row r="275" spans="1:20" x14ac:dyDescent="0.3">
      <c r="A275" s="1">
        <v>43893</v>
      </c>
      <c r="B275" s="1" t="str">
        <f t="shared" si="4"/>
        <v>Mar</v>
      </c>
      <c r="C275">
        <v>1323</v>
      </c>
      <c r="D275" t="s">
        <v>911</v>
      </c>
      <c r="E275" t="s">
        <v>20</v>
      </c>
      <c r="F275" t="s">
        <v>543</v>
      </c>
      <c r="G275" t="s">
        <v>22</v>
      </c>
      <c r="H275" t="s">
        <v>23</v>
      </c>
      <c r="I275" t="s">
        <v>912</v>
      </c>
      <c r="J275" t="s">
        <v>913</v>
      </c>
      <c r="K275">
        <v>42071</v>
      </c>
      <c r="L275" t="s">
        <v>76</v>
      </c>
      <c r="M275" t="s">
        <v>914</v>
      </c>
      <c r="N275" t="s">
        <v>46</v>
      </c>
      <c r="O275" t="s">
        <v>69</v>
      </c>
      <c r="P275" t="s">
        <v>915</v>
      </c>
      <c r="Q275">
        <v>72.8</v>
      </c>
      <c r="R275">
        <v>5</v>
      </c>
      <c r="S275">
        <v>0</v>
      </c>
      <c r="T275">
        <v>19.655999999999999</v>
      </c>
    </row>
    <row r="276" spans="1:20" x14ac:dyDescent="0.3">
      <c r="A276" s="1">
        <v>43893</v>
      </c>
      <c r="B276" s="1" t="str">
        <f t="shared" si="4"/>
        <v>Mar</v>
      </c>
      <c r="C276">
        <v>3062</v>
      </c>
      <c r="D276" t="s">
        <v>916</v>
      </c>
      <c r="E276" t="s">
        <v>20</v>
      </c>
      <c r="F276" t="s">
        <v>917</v>
      </c>
      <c r="G276" t="s">
        <v>22</v>
      </c>
      <c r="H276" t="s">
        <v>23</v>
      </c>
      <c r="I276" t="s">
        <v>172</v>
      </c>
      <c r="J276" t="s">
        <v>52</v>
      </c>
      <c r="K276">
        <v>75081</v>
      </c>
      <c r="L276" t="s">
        <v>44</v>
      </c>
      <c r="M276" t="s">
        <v>918</v>
      </c>
      <c r="N276" t="s">
        <v>46</v>
      </c>
      <c r="O276" t="s">
        <v>107</v>
      </c>
      <c r="P276" t="s">
        <v>919</v>
      </c>
      <c r="Q276">
        <v>26.88</v>
      </c>
      <c r="R276">
        <v>8</v>
      </c>
      <c r="S276">
        <v>0.2</v>
      </c>
      <c r="T276">
        <v>9.7439999999999998</v>
      </c>
    </row>
    <row r="277" spans="1:20" x14ac:dyDescent="0.3">
      <c r="A277" s="1">
        <v>43893</v>
      </c>
      <c r="B277" s="1" t="str">
        <f t="shared" si="4"/>
        <v>Mar</v>
      </c>
      <c r="C277">
        <v>3474</v>
      </c>
      <c r="D277" t="s">
        <v>920</v>
      </c>
      <c r="E277" t="s">
        <v>20</v>
      </c>
      <c r="F277" t="s">
        <v>921</v>
      </c>
      <c r="G277" t="s">
        <v>22</v>
      </c>
      <c r="H277" t="s">
        <v>23</v>
      </c>
      <c r="I277" t="s">
        <v>922</v>
      </c>
      <c r="J277" t="s">
        <v>124</v>
      </c>
      <c r="K277">
        <v>48127</v>
      </c>
      <c r="L277" t="s">
        <v>44</v>
      </c>
      <c r="M277" t="s">
        <v>923</v>
      </c>
      <c r="N277" t="s">
        <v>28</v>
      </c>
      <c r="O277" t="s">
        <v>59</v>
      </c>
      <c r="P277" t="s">
        <v>924</v>
      </c>
      <c r="Q277">
        <v>180.98</v>
      </c>
      <c r="R277">
        <v>1</v>
      </c>
      <c r="S277">
        <v>0</v>
      </c>
      <c r="T277">
        <v>47.0548</v>
      </c>
    </row>
    <row r="278" spans="1:20" x14ac:dyDescent="0.3">
      <c r="A278" s="1">
        <v>43893</v>
      </c>
      <c r="B278" s="1" t="str">
        <f t="shared" si="4"/>
        <v>Mar</v>
      </c>
      <c r="C278">
        <v>3475</v>
      </c>
      <c r="D278" t="s">
        <v>920</v>
      </c>
      <c r="E278" t="s">
        <v>20</v>
      </c>
      <c r="F278" t="s">
        <v>921</v>
      </c>
      <c r="G278" t="s">
        <v>22</v>
      </c>
      <c r="H278" t="s">
        <v>23</v>
      </c>
      <c r="I278" t="s">
        <v>922</v>
      </c>
      <c r="J278" t="s">
        <v>124</v>
      </c>
      <c r="K278">
        <v>48127</v>
      </c>
      <c r="L278" t="s">
        <v>44</v>
      </c>
      <c r="M278" t="s">
        <v>925</v>
      </c>
      <c r="N278" t="s">
        <v>78</v>
      </c>
      <c r="O278" t="s">
        <v>101</v>
      </c>
      <c r="P278" t="s">
        <v>926</v>
      </c>
      <c r="Q278">
        <v>99.98</v>
      </c>
      <c r="R278">
        <v>2</v>
      </c>
      <c r="S278">
        <v>0</v>
      </c>
      <c r="T278">
        <v>42.991399999999999</v>
      </c>
    </row>
    <row r="279" spans="1:20" x14ac:dyDescent="0.3">
      <c r="A279" s="1">
        <v>43893</v>
      </c>
      <c r="B279" s="1" t="str">
        <f t="shared" si="4"/>
        <v>Mar</v>
      </c>
      <c r="C279">
        <v>6576</v>
      </c>
      <c r="D279" t="s">
        <v>927</v>
      </c>
      <c r="E279" t="s">
        <v>20</v>
      </c>
      <c r="F279" t="s">
        <v>928</v>
      </c>
      <c r="G279" t="s">
        <v>22</v>
      </c>
      <c r="H279" t="s">
        <v>23</v>
      </c>
      <c r="I279" t="s">
        <v>33</v>
      </c>
      <c r="J279" t="s">
        <v>34</v>
      </c>
      <c r="K279">
        <v>90008</v>
      </c>
      <c r="L279" t="s">
        <v>35</v>
      </c>
      <c r="M279" t="s">
        <v>929</v>
      </c>
      <c r="N279" t="s">
        <v>78</v>
      </c>
      <c r="O279" t="s">
        <v>101</v>
      </c>
      <c r="P279" t="s">
        <v>930</v>
      </c>
      <c r="Q279">
        <v>1049.44</v>
      </c>
      <c r="R279">
        <v>8</v>
      </c>
      <c r="S279">
        <v>0</v>
      </c>
      <c r="T279">
        <v>440.76479999999998</v>
      </c>
    </row>
    <row r="280" spans="1:20" x14ac:dyDescent="0.3">
      <c r="A280" s="1">
        <v>43893</v>
      </c>
      <c r="B280" s="1" t="str">
        <f t="shared" si="4"/>
        <v>Mar</v>
      </c>
      <c r="C280">
        <v>6577</v>
      </c>
      <c r="D280" t="s">
        <v>927</v>
      </c>
      <c r="E280" t="s">
        <v>20</v>
      </c>
      <c r="F280" t="s">
        <v>928</v>
      </c>
      <c r="G280" t="s">
        <v>22</v>
      </c>
      <c r="H280" t="s">
        <v>23</v>
      </c>
      <c r="I280" t="s">
        <v>33</v>
      </c>
      <c r="J280" t="s">
        <v>34</v>
      </c>
      <c r="K280">
        <v>90008</v>
      </c>
      <c r="L280" t="s">
        <v>35</v>
      </c>
      <c r="M280" t="s">
        <v>931</v>
      </c>
      <c r="N280" t="s">
        <v>28</v>
      </c>
      <c r="O280" t="s">
        <v>59</v>
      </c>
      <c r="P280" t="s">
        <v>932</v>
      </c>
      <c r="Q280">
        <v>170.352</v>
      </c>
      <c r="R280">
        <v>3</v>
      </c>
      <c r="S280">
        <v>0.2</v>
      </c>
      <c r="T280">
        <v>-17.0352</v>
      </c>
    </row>
    <row r="281" spans="1:20" x14ac:dyDescent="0.3">
      <c r="A281" s="1">
        <v>43893</v>
      </c>
      <c r="B281" s="1" t="str">
        <f t="shared" si="4"/>
        <v>Mar</v>
      </c>
      <c r="C281">
        <v>8619</v>
      </c>
      <c r="D281" t="s">
        <v>933</v>
      </c>
      <c r="E281" t="s">
        <v>20</v>
      </c>
      <c r="F281" t="s">
        <v>934</v>
      </c>
      <c r="G281" t="s">
        <v>73</v>
      </c>
      <c r="H281" t="s">
        <v>23</v>
      </c>
      <c r="I281" t="s">
        <v>33</v>
      </c>
      <c r="J281" t="s">
        <v>34</v>
      </c>
      <c r="K281">
        <v>90004</v>
      </c>
      <c r="L281" t="s">
        <v>35</v>
      </c>
      <c r="M281" t="s">
        <v>273</v>
      </c>
      <c r="N281" t="s">
        <v>28</v>
      </c>
      <c r="O281" t="s">
        <v>94</v>
      </c>
      <c r="P281" t="s">
        <v>274</v>
      </c>
      <c r="Q281">
        <v>399.67200000000003</v>
      </c>
      <c r="R281">
        <v>7</v>
      </c>
      <c r="S281">
        <v>0.2</v>
      </c>
      <c r="T281">
        <v>-14.9877</v>
      </c>
    </row>
    <row r="282" spans="1:20" x14ac:dyDescent="0.3">
      <c r="A282" s="1">
        <v>43894</v>
      </c>
      <c r="B282" s="1" t="str">
        <f t="shared" si="4"/>
        <v>Mar</v>
      </c>
      <c r="C282">
        <v>420</v>
      </c>
      <c r="D282" t="s">
        <v>935</v>
      </c>
      <c r="E282" t="s">
        <v>20</v>
      </c>
      <c r="F282" t="s">
        <v>936</v>
      </c>
      <c r="G282" t="s">
        <v>73</v>
      </c>
      <c r="H282" t="s">
        <v>23</v>
      </c>
      <c r="I282" t="s">
        <v>33</v>
      </c>
      <c r="J282" t="s">
        <v>34</v>
      </c>
      <c r="K282">
        <v>90045</v>
      </c>
      <c r="L282" t="s">
        <v>35</v>
      </c>
      <c r="M282" t="s">
        <v>937</v>
      </c>
      <c r="N282" t="s">
        <v>46</v>
      </c>
      <c r="O282" t="s">
        <v>62</v>
      </c>
      <c r="P282" t="s">
        <v>938</v>
      </c>
      <c r="Q282">
        <v>9.32</v>
      </c>
      <c r="R282">
        <v>4</v>
      </c>
      <c r="S282">
        <v>0</v>
      </c>
      <c r="T282">
        <v>2.7027999999999999</v>
      </c>
    </row>
    <row r="283" spans="1:20" x14ac:dyDescent="0.3">
      <c r="A283" s="1">
        <v>43894</v>
      </c>
      <c r="B283" s="1" t="str">
        <f t="shared" si="4"/>
        <v>Mar</v>
      </c>
      <c r="C283">
        <v>421</v>
      </c>
      <c r="D283" t="s">
        <v>935</v>
      </c>
      <c r="E283" t="s">
        <v>20</v>
      </c>
      <c r="F283" t="s">
        <v>936</v>
      </c>
      <c r="G283" t="s">
        <v>73</v>
      </c>
      <c r="H283" t="s">
        <v>23</v>
      </c>
      <c r="I283" t="s">
        <v>33</v>
      </c>
      <c r="J283" t="s">
        <v>34</v>
      </c>
      <c r="K283">
        <v>90045</v>
      </c>
      <c r="L283" t="s">
        <v>35</v>
      </c>
      <c r="M283" t="s">
        <v>939</v>
      </c>
      <c r="N283" t="s">
        <v>46</v>
      </c>
      <c r="O283" t="s">
        <v>168</v>
      </c>
      <c r="P283" t="s">
        <v>940</v>
      </c>
      <c r="Q283">
        <v>15.25</v>
      </c>
      <c r="R283">
        <v>1</v>
      </c>
      <c r="S283">
        <v>0</v>
      </c>
      <c r="T283">
        <v>7.0149999999999997</v>
      </c>
    </row>
    <row r="284" spans="1:20" x14ac:dyDescent="0.3">
      <c r="A284" s="1">
        <v>43894</v>
      </c>
      <c r="B284" s="1" t="str">
        <f t="shared" si="4"/>
        <v>Mar</v>
      </c>
      <c r="C284">
        <v>5296</v>
      </c>
      <c r="D284" t="s">
        <v>941</v>
      </c>
      <c r="E284" t="s">
        <v>20</v>
      </c>
      <c r="F284" t="s">
        <v>942</v>
      </c>
      <c r="G284" t="s">
        <v>22</v>
      </c>
      <c r="H284" t="s">
        <v>23</v>
      </c>
      <c r="I284" t="s">
        <v>441</v>
      </c>
      <c r="J284" t="s">
        <v>52</v>
      </c>
      <c r="K284">
        <v>77041</v>
      </c>
      <c r="L284" t="s">
        <v>44</v>
      </c>
      <c r="M284" t="s">
        <v>477</v>
      </c>
      <c r="N284" t="s">
        <v>46</v>
      </c>
      <c r="O284" t="s">
        <v>107</v>
      </c>
      <c r="P284" t="s">
        <v>478</v>
      </c>
      <c r="Q284">
        <v>89.567999999999998</v>
      </c>
      <c r="R284">
        <v>2</v>
      </c>
      <c r="S284">
        <v>0.2</v>
      </c>
      <c r="T284">
        <v>32.468400000000003</v>
      </c>
    </row>
    <row r="285" spans="1:20" x14ac:dyDescent="0.3">
      <c r="A285" s="1">
        <v>43894</v>
      </c>
      <c r="B285" s="1" t="str">
        <f t="shared" si="4"/>
        <v>Mar</v>
      </c>
      <c r="C285">
        <v>6447</v>
      </c>
      <c r="D285" t="s">
        <v>943</v>
      </c>
      <c r="E285" t="s">
        <v>86</v>
      </c>
      <c r="F285" t="s">
        <v>254</v>
      </c>
      <c r="G285" t="s">
        <v>41</v>
      </c>
      <c r="H285" t="s">
        <v>23</v>
      </c>
      <c r="I285" t="s">
        <v>441</v>
      </c>
      <c r="J285" t="s">
        <v>52</v>
      </c>
      <c r="K285">
        <v>77095</v>
      </c>
      <c r="L285" t="s">
        <v>44</v>
      </c>
      <c r="M285" t="s">
        <v>944</v>
      </c>
      <c r="N285" t="s">
        <v>28</v>
      </c>
      <c r="O285" t="s">
        <v>29</v>
      </c>
      <c r="P285" t="s">
        <v>945</v>
      </c>
      <c r="Q285">
        <v>103.5</v>
      </c>
      <c r="R285">
        <v>5</v>
      </c>
      <c r="S285">
        <v>0.6</v>
      </c>
      <c r="T285">
        <v>-77.625</v>
      </c>
    </row>
    <row r="286" spans="1:20" x14ac:dyDescent="0.3">
      <c r="A286" s="1">
        <v>43894</v>
      </c>
      <c r="B286" s="1" t="str">
        <f t="shared" si="4"/>
        <v>Mar</v>
      </c>
      <c r="C286">
        <v>6448</v>
      </c>
      <c r="D286" t="s">
        <v>943</v>
      </c>
      <c r="E286" t="s">
        <v>86</v>
      </c>
      <c r="F286" t="s">
        <v>254</v>
      </c>
      <c r="G286" t="s">
        <v>41</v>
      </c>
      <c r="H286" t="s">
        <v>23</v>
      </c>
      <c r="I286" t="s">
        <v>441</v>
      </c>
      <c r="J286" t="s">
        <v>52</v>
      </c>
      <c r="K286">
        <v>77095</v>
      </c>
      <c r="L286" t="s">
        <v>44</v>
      </c>
      <c r="M286" t="s">
        <v>946</v>
      </c>
      <c r="N286" t="s">
        <v>46</v>
      </c>
      <c r="O286" t="s">
        <v>288</v>
      </c>
      <c r="P286" t="s">
        <v>947</v>
      </c>
      <c r="Q286">
        <v>2.464</v>
      </c>
      <c r="R286">
        <v>1</v>
      </c>
      <c r="S286">
        <v>0.2</v>
      </c>
      <c r="T286">
        <v>0.86240000000000006</v>
      </c>
    </row>
    <row r="287" spans="1:20" x14ac:dyDescent="0.3">
      <c r="A287" s="1">
        <v>43894</v>
      </c>
      <c r="B287" s="1" t="str">
        <f t="shared" si="4"/>
        <v>Mar</v>
      </c>
      <c r="C287">
        <v>6449</v>
      </c>
      <c r="D287" t="s">
        <v>943</v>
      </c>
      <c r="E287" t="s">
        <v>86</v>
      </c>
      <c r="F287" t="s">
        <v>254</v>
      </c>
      <c r="G287" t="s">
        <v>41</v>
      </c>
      <c r="H287" t="s">
        <v>23</v>
      </c>
      <c r="I287" t="s">
        <v>441</v>
      </c>
      <c r="J287" t="s">
        <v>52</v>
      </c>
      <c r="K287">
        <v>77095</v>
      </c>
      <c r="L287" t="s">
        <v>44</v>
      </c>
      <c r="M287" t="s">
        <v>948</v>
      </c>
      <c r="N287" t="s">
        <v>46</v>
      </c>
      <c r="O287" t="s">
        <v>54</v>
      </c>
      <c r="P287" t="s">
        <v>949</v>
      </c>
      <c r="Q287">
        <v>8.7200000000000006</v>
      </c>
      <c r="R287">
        <v>1</v>
      </c>
      <c r="S287">
        <v>0.2</v>
      </c>
      <c r="T287">
        <v>0.65400000000000003</v>
      </c>
    </row>
    <row r="288" spans="1:20" x14ac:dyDescent="0.3">
      <c r="A288" s="1">
        <v>43895</v>
      </c>
      <c r="B288" s="1" t="str">
        <f t="shared" si="4"/>
        <v>Mar</v>
      </c>
      <c r="C288">
        <v>3813</v>
      </c>
      <c r="D288" t="s">
        <v>950</v>
      </c>
      <c r="E288" t="s">
        <v>269</v>
      </c>
      <c r="F288" t="s">
        <v>951</v>
      </c>
      <c r="G288" t="s">
        <v>22</v>
      </c>
      <c r="H288" t="s">
        <v>23</v>
      </c>
      <c r="I288" t="s">
        <v>952</v>
      </c>
      <c r="J288" t="s">
        <v>43</v>
      </c>
      <c r="K288">
        <v>53209</v>
      </c>
      <c r="L288" t="s">
        <v>44</v>
      </c>
      <c r="M288" t="s">
        <v>953</v>
      </c>
      <c r="N288" t="s">
        <v>46</v>
      </c>
      <c r="O288" t="s">
        <v>288</v>
      </c>
      <c r="P288" t="s">
        <v>954</v>
      </c>
      <c r="Q288">
        <v>25.06</v>
      </c>
      <c r="R288">
        <v>2</v>
      </c>
      <c r="S288">
        <v>0</v>
      </c>
      <c r="T288">
        <v>11.7782</v>
      </c>
    </row>
    <row r="289" spans="1:20" x14ac:dyDescent="0.3">
      <c r="A289" s="1">
        <v>43895</v>
      </c>
      <c r="B289" s="1" t="str">
        <f t="shared" si="4"/>
        <v>Mar</v>
      </c>
      <c r="C289">
        <v>4744</v>
      </c>
      <c r="D289" t="s">
        <v>955</v>
      </c>
      <c r="E289" t="s">
        <v>269</v>
      </c>
      <c r="F289" t="s">
        <v>956</v>
      </c>
      <c r="G289" t="s">
        <v>22</v>
      </c>
      <c r="H289" t="s">
        <v>23</v>
      </c>
      <c r="I289" t="s">
        <v>604</v>
      </c>
      <c r="J289" t="s">
        <v>700</v>
      </c>
      <c r="K289">
        <v>55901</v>
      </c>
      <c r="L289" t="s">
        <v>44</v>
      </c>
      <c r="M289" t="s">
        <v>957</v>
      </c>
      <c r="N289" t="s">
        <v>46</v>
      </c>
      <c r="O289" t="s">
        <v>144</v>
      </c>
      <c r="P289" t="s">
        <v>958</v>
      </c>
      <c r="Q289">
        <v>7.9</v>
      </c>
      <c r="R289">
        <v>2</v>
      </c>
      <c r="S289">
        <v>0</v>
      </c>
      <c r="T289">
        <v>2.528</v>
      </c>
    </row>
    <row r="290" spans="1:20" x14ac:dyDescent="0.3">
      <c r="A290" s="1">
        <v>43895</v>
      </c>
      <c r="B290" s="1" t="str">
        <f t="shared" si="4"/>
        <v>Mar</v>
      </c>
      <c r="C290">
        <v>4745</v>
      </c>
      <c r="D290" t="s">
        <v>955</v>
      </c>
      <c r="E290" t="s">
        <v>269</v>
      </c>
      <c r="F290" t="s">
        <v>956</v>
      </c>
      <c r="G290" t="s">
        <v>22</v>
      </c>
      <c r="H290" t="s">
        <v>23</v>
      </c>
      <c r="I290" t="s">
        <v>604</v>
      </c>
      <c r="J290" t="s">
        <v>700</v>
      </c>
      <c r="K290">
        <v>55901</v>
      </c>
      <c r="L290" t="s">
        <v>44</v>
      </c>
      <c r="M290" t="s">
        <v>959</v>
      </c>
      <c r="N290" t="s">
        <v>46</v>
      </c>
      <c r="O290" t="s">
        <v>54</v>
      </c>
      <c r="P290" t="s">
        <v>960</v>
      </c>
      <c r="Q290">
        <v>221.16</v>
      </c>
      <c r="R290">
        <v>4</v>
      </c>
      <c r="S290">
        <v>0</v>
      </c>
      <c r="T290">
        <v>57.501600000000003</v>
      </c>
    </row>
    <row r="291" spans="1:20" x14ac:dyDescent="0.3">
      <c r="A291" s="1">
        <v>43895</v>
      </c>
      <c r="B291" s="1" t="str">
        <f t="shared" si="4"/>
        <v>Mar</v>
      </c>
      <c r="C291">
        <v>4746</v>
      </c>
      <c r="D291" t="s">
        <v>955</v>
      </c>
      <c r="E291" t="s">
        <v>269</v>
      </c>
      <c r="F291" t="s">
        <v>956</v>
      </c>
      <c r="G291" t="s">
        <v>22</v>
      </c>
      <c r="H291" t="s">
        <v>23</v>
      </c>
      <c r="I291" t="s">
        <v>604</v>
      </c>
      <c r="J291" t="s">
        <v>700</v>
      </c>
      <c r="K291">
        <v>55901</v>
      </c>
      <c r="L291" t="s">
        <v>44</v>
      </c>
      <c r="M291" t="s">
        <v>961</v>
      </c>
      <c r="N291" t="s">
        <v>46</v>
      </c>
      <c r="O291" t="s">
        <v>47</v>
      </c>
      <c r="P291" t="s">
        <v>962</v>
      </c>
      <c r="Q291">
        <v>127.96</v>
      </c>
      <c r="R291">
        <v>2</v>
      </c>
      <c r="S291">
        <v>0</v>
      </c>
      <c r="T291">
        <v>62.700400000000002</v>
      </c>
    </row>
    <row r="292" spans="1:20" x14ac:dyDescent="0.3">
      <c r="A292" s="1">
        <v>43895</v>
      </c>
      <c r="B292" s="1" t="str">
        <f t="shared" si="4"/>
        <v>Mar</v>
      </c>
      <c r="C292">
        <v>4747</v>
      </c>
      <c r="D292" t="s">
        <v>955</v>
      </c>
      <c r="E292" t="s">
        <v>269</v>
      </c>
      <c r="F292" t="s">
        <v>956</v>
      </c>
      <c r="G292" t="s">
        <v>22</v>
      </c>
      <c r="H292" t="s">
        <v>23</v>
      </c>
      <c r="I292" t="s">
        <v>604</v>
      </c>
      <c r="J292" t="s">
        <v>700</v>
      </c>
      <c r="K292">
        <v>55901</v>
      </c>
      <c r="L292" t="s">
        <v>44</v>
      </c>
      <c r="M292" t="s">
        <v>963</v>
      </c>
      <c r="N292" t="s">
        <v>46</v>
      </c>
      <c r="O292" t="s">
        <v>47</v>
      </c>
      <c r="P292" t="s">
        <v>964</v>
      </c>
      <c r="Q292">
        <v>18.690000000000001</v>
      </c>
      <c r="R292">
        <v>3</v>
      </c>
      <c r="S292">
        <v>0</v>
      </c>
      <c r="T292">
        <v>9.1580999999999992</v>
      </c>
    </row>
    <row r="293" spans="1:20" x14ac:dyDescent="0.3">
      <c r="A293" s="1">
        <v>43895</v>
      </c>
      <c r="B293" s="1" t="str">
        <f t="shared" si="4"/>
        <v>Mar</v>
      </c>
      <c r="C293">
        <v>5949</v>
      </c>
      <c r="D293" t="s">
        <v>965</v>
      </c>
      <c r="E293" t="s">
        <v>269</v>
      </c>
      <c r="F293" t="s">
        <v>966</v>
      </c>
      <c r="G293" t="s">
        <v>73</v>
      </c>
      <c r="H293" t="s">
        <v>23</v>
      </c>
      <c r="I293" t="s">
        <v>967</v>
      </c>
      <c r="J293" t="s">
        <v>968</v>
      </c>
      <c r="K293">
        <v>38671</v>
      </c>
      <c r="L293" t="s">
        <v>76</v>
      </c>
      <c r="M293" t="s">
        <v>969</v>
      </c>
      <c r="N293" t="s">
        <v>46</v>
      </c>
      <c r="O293" t="s">
        <v>168</v>
      </c>
      <c r="P293" t="s">
        <v>970</v>
      </c>
      <c r="Q293">
        <v>42.68</v>
      </c>
      <c r="R293">
        <v>4</v>
      </c>
      <c r="S293">
        <v>0</v>
      </c>
      <c r="T293">
        <v>19.6328</v>
      </c>
    </row>
    <row r="294" spans="1:20" x14ac:dyDescent="0.3">
      <c r="A294" s="1">
        <v>43895</v>
      </c>
      <c r="B294" s="1" t="str">
        <f t="shared" si="4"/>
        <v>Mar</v>
      </c>
      <c r="C294">
        <v>5950</v>
      </c>
      <c r="D294" t="s">
        <v>965</v>
      </c>
      <c r="E294" t="s">
        <v>269</v>
      </c>
      <c r="F294" t="s">
        <v>966</v>
      </c>
      <c r="G294" t="s">
        <v>73</v>
      </c>
      <c r="H294" t="s">
        <v>23</v>
      </c>
      <c r="I294" t="s">
        <v>967</v>
      </c>
      <c r="J294" t="s">
        <v>968</v>
      </c>
      <c r="K294">
        <v>38671</v>
      </c>
      <c r="L294" t="s">
        <v>76</v>
      </c>
      <c r="M294" t="s">
        <v>971</v>
      </c>
      <c r="N294" t="s">
        <v>78</v>
      </c>
      <c r="O294" t="s">
        <v>101</v>
      </c>
      <c r="P294" t="s">
        <v>972</v>
      </c>
      <c r="Q294">
        <v>299.97000000000003</v>
      </c>
      <c r="R294">
        <v>3</v>
      </c>
      <c r="S294">
        <v>0</v>
      </c>
      <c r="T294">
        <v>125.98739999999999</v>
      </c>
    </row>
    <row r="295" spans="1:20" x14ac:dyDescent="0.3">
      <c r="A295" s="1">
        <v>43895</v>
      </c>
      <c r="B295" s="1" t="str">
        <f t="shared" si="4"/>
        <v>Mar</v>
      </c>
      <c r="C295">
        <v>5951</v>
      </c>
      <c r="D295" t="s">
        <v>965</v>
      </c>
      <c r="E295" t="s">
        <v>269</v>
      </c>
      <c r="F295" t="s">
        <v>966</v>
      </c>
      <c r="G295" t="s">
        <v>73</v>
      </c>
      <c r="H295" t="s">
        <v>23</v>
      </c>
      <c r="I295" t="s">
        <v>967</v>
      </c>
      <c r="J295" t="s">
        <v>968</v>
      </c>
      <c r="K295">
        <v>38671</v>
      </c>
      <c r="L295" t="s">
        <v>76</v>
      </c>
      <c r="M295" t="s">
        <v>973</v>
      </c>
      <c r="N295" t="s">
        <v>46</v>
      </c>
      <c r="O295" t="s">
        <v>69</v>
      </c>
      <c r="P295" t="s">
        <v>974</v>
      </c>
      <c r="Q295">
        <v>262.24</v>
      </c>
      <c r="R295">
        <v>2</v>
      </c>
      <c r="S295">
        <v>0</v>
      </c>
      <c r="T295">
        <v>78.671999999999997</v>
      </c>
    </row>
    <row r="296" spans="1:20" x14ac:dyDescent="0.3">
      <c r="A296" s="1">
        <v>43895</v>
      </c>
      <c r="B296" s="1" t="str">
        <f t="shared" si="4"/>
        <v>Mar</v>
      </c>
      <c r="C296">
        <v>5952</v>
      </c>
      <c r="D296" t="s">
        <v>965</v>
      </c>
      <c r="E296" t="s">
        <v>269</v>
      </c>
      <c r="F296" t="s">
        <v>966</v>
      </c>
      <c r="G296" t="s">
        <v>73</v>
      </c>
      <c r="H296" t="s">
        <v>23</v>
      </c>
      <c r="I296" t="s">
        <v>967</v>
      </c>
      <c r="J296" t="s">
        <v>968</v>
      </c>
      <c r="K296">
        <v>38671</v>
      </c>
      <c r="L296" t="s">
        <v>76</v>
      </c>
      <c r="M296" t="s">
        <v>975</v>
      </c>
      <c r="N296" t="s">
        <v>46</v>
      </c>
      <c r="O296" t="s">
        <v>47</v>
      </c>
      <c r="P296" t="s">
        <v>976</v>
      </c>
      <c r="Q296">
        <v>234.36</v>
      </c>
      <c r="R296">
        <v>6</v>
      </c>
      <c r="S296">
        <v>0</v>
      </c>
      <c r="T296">
        <v>112.4928</v>
      </c>
    </row>
    <row r="297" spans="1:20" x14ac:dyDescent="0.3">
      <c r="A297" s="1">
        <v>43896</v>
      </c>
      <c r="B297" s="1" t="str">
        <f t="shared" si="4"/>
        <v>Mar</v>
      </c>
      <c r="C297">
        <v>3735</v>
      </c>
      <c r="D297" t="s">
        <v>977</v>
      </c>
      <c r="E297" t="s">
        <v>86</v>
      </c>
      <c r="F297" t="s">
        <v>978</v>
      </c>
      <c r="G297" t="s">
        <v>22</v>
      </c>
      <c r="H297" t="s">
        <v>23</v>
      </c>
      <c r="I297" t="s">
        <v>314</v>
      </c>
      <c r="J297" t="s">
        <v>315</v>
      </c>
      <c r="K297">
        <v>10011</v>
      </c>
      <c r="L297" t="s">
        <v>26</v>
      </c>
      <c r="M297" t="s">
        <v>979</v>
      </c>
      <c r="N297" t="s">
        <v>46</v>
      </c>
      <c r="O297" t="s">
        <v>107</v>
      </c>
      <c r="P297" t="s">
        <v>980</v>
      </c>
      <c r="Q297">
        <v>26.38</v>
      </c>
      <c r="R297">
        <v>1</v>
      </c>
      <c r="S297">
        <v>0</v>
      </c>
      <c r="T297">
        <v>12.1348</v>
      </c>
    </row>
    <row r="298" spans="1:20" x14ac:dyDescent="0.3">
      <c r="A298" s="1">
        <v>43896</v>
      </c>
      <c r="B298" s="1" t="str">
        <f t="shared" si="4"/>
        <v>Mar</v>
      </c>
      <c r="C298">
        <v>3736</v>
      </c>
      <c r="D298" t="s">
        <v>977</v>
      </c>
      <c r="E298" t="s">
        <v>86</v>
      </c>
      <c r="F298" t="s">
        <v>978</v>
      </c>
      <c r="G298" t="s">
        <v>22</v>
      </c>
      <c r="H298" t="s">
        <v>23</v>
      </c>
      <c r="I298" t="s">
        <v>314</v>
      </c>
      <c r="J298" t="s">
        <v>315</v>
      </c>
      <c r="K298">
        <v>10011</v>
      </c>
      <c r="L298" t="s">
        <v>26</v>
      </c>
      <c r="M298" t="s">
        <v>981</v>
      </c>
      <c r="N298" t="s">
        <v>28</v>
      </c>
      <c r="O298" t="s">
        <v>29</v>
      </c>
      <c r="P298" t="s">
        <v>982</v>
      </c>
      <c r="Q298">
        <v>71.97</v>
      </c>
      <c r="R298">
        <v>3</v>
      </c>
      <c r="S298">
        <v>0</v>
      </c>
      <c r="T298">
        <v>16.553100000000001</v>
      </c>
    </row>
    <row r="299" spans="1:20" x14ac:dyDescent="0.3">
      <c r="A299" s="1">
        <v>43896</v>
      </c>
      <c r="B299" s="1" t="str">
        <f t="shared" si="4"/>
        <v>Mar</v>
      </c>
      <c r="C299">
        <v>4180</v>
      </c>
      <c r="D299" t="s">
        <v>983</v>
      </c>
      <c r="E299" t="s">
        <v>20</v>
      </c>
      <c r="F299" t="s">
        <v>984</v>
      </c>
      <c r="G299" t="s">
        <v>41</v>
      </c>
      <c r="H299" t="s">
        <v>23</v>
      </c>
      <c r="I299" t="s">
        <v>111</v>
      </c>
      <c r="J299" t="s">
        <v>34</v>
      </c>
      <c r="K299">
        <v>94109</v>
      </c>
      <c r="L299" t="s">
        <v>35</v>
      </c>
      <c r="M299" t="s">
        <v>985</v>
      </c>
      <c r="N299" t="s">
        <v>46</v>
      </c>
      <c r="O299" t="s">
        <v>47</v>
      </c>
      <c r="P299" t="s">
        <v>986</v>
      </c>
      <c r="Q299">
        <v>14.976000000000001</v>
      </c>
      <c r="R299">
        <v>9</v>
      </c>
      <c r="S299">
        <v>0.2</v>
      </c>
      <c r="T299">
        <v>5.4287999999999998</v>
      </c>
    </row>
    <row r="300" spans="1:20" x14ac:dyDescent="0.3">
      <c r="A300" s="1">
        <v>43896</v>
      </c>
      <c r="B300" s="1" t="str">
        <f t="shared" si="4"/>
        <v>Mar</v>
      </c>
      <c r="C300">
        <v>5151</v>
      </c>
      <c r="D300" t="s">
        <v>987</v>
      </c>
      <c r="E300" t="s">
        <v>86</v>
      </c>
      <c r="F300" t="s">
        <v>988</v>
      </c>
      <c r="G300" t="s">
        <v>73</v>
      </c>
      <c r="H300" t="s">
        <v>23</v>
      </c>
      <c r="I300" t="s">
        <v>111</v>
      </c>
      <c r="J300" t="s">
        <v>34</v>
      </c>
      <c r="K300">
        <v>94109</v>
      </c>
      <c r="L300" t="s">
        <v>35</v>
      </c>
      <c r="M300" t="s">
        <v>989</v>
      </c>
      <c r="N300" t="s">
        <v>46</v>
      </c>
      <c r="O300" t="s">
        <v>54</v>
      </c>
      <c r="P300" t="s">
        <v>990</v>
      </c>
      <c r="Q300">
        <v>67.78</v>
      </c>
      <c r="R300">
        <v>2</v>
      </c>
      <c r="S300">
        <v>0</v>
      </c>
      <c r="T300">
        <v>16.945</v>
      </c>
    </row>
    <row r="301" spans="1:20" x14ac:dyDescent="0.3">
      <c r="A301" s="1">
        <v>43896</v>
      </c>
      <c r="B301" s="1" t="str">
        <f t="shared" si="4"/>
        <v>Mar</v>
      </c>
      <c r="C301">
        <v>6512</v>
      </c>
      <c r="D301" t="s">
        <v>991</v>
      </c>
      <c r="E301" t="s">
        <v>20</v>
      </c>
      <c r="F301" t="s">
        <v>992</v>
      </c>
      <c r="G301" t="s">
        <v>41</v>
      </c>
      <c r="H301" t="s">
        <v>23</v>
      </c>
      <c r="I301" t="s">
        <v>111</v>
      </c>
      <c r="J301" t="s">
        <v>34</v>
      </c>
      <c r="K301">
        <v>94109</v>
      </c>
      <c r="L301" t="s">
        <v>35</v>
      </c>
      <c r="M301" t="s">
        <v>61</v>
      </c>
      <c r="N301" t="s">
        <v>46</v>
      </c>
      <c r="O301" t="s">
        <v>62</v>
      </c>
      <c r="P301" t="s">
        <v>63</v>
      </c>
      <c r="Q301">
        <v>23.88</v>
      </c>
      <c r="R301">
        <v>6</v>
      </c>
      <c r="S301">
        <v>0</v>
      </c>
      <c r="T301">
        <v>8.1191999999999993</v>
      </c>
    </row>
    <row r="302" spans="1:20" x14ac:dyDescent="0.3">
      <c r="A302" s="1">
        <v>43896</v>
      </c>
      <c r="B302" s="1" t="str">
        <f t="shared" si="4"/>
        <v>Mar</v>
      </c>
      <c r="C302">
        <v>6513</v>
      </c>
      <c r="D302" t="s">
        <v>991</v>
      </c>
      <c r="E302" t="s">
        <v>20</v>
      </c>
      <c r="F302" t="s">
        <v>992</v>
      </c>
      <c r="G302" t="s">
        <v>41</v>
      </c>
      <c r="H302" t="s">
        <v>23</v>
      </c>
      <c r="I302" t="s">
        <v>111</v>
      </c>
      <c r="J302" t="s">
        <v>34</v>
      </c>
      <c r="K302">
        <v>94109</v>
      </c>
      <c r="L302" t="s">
        <v>35</v>
      </c>
      <c r="M302" t="s">
        <v>993</v>
      </c>
      <c r="N302" t="s">
        <v>46</v>
      </c>
      <c r="O302" t="s">
        <v>288</v>
      </c>
      <c r="P302" t="s">
        <v>994</v>
      </c>
      <c r="Q302">
        <v>11.52</v>
      </c>
      <c r="R302">
        <v>4</v>
      </c>
      <c r="S302">
        <v>0</v>
      </c>
      <c r="T302">
        <v>5.6448</v>
      </c>
    </row>
    <row r="303" spans="1:20" x14ac:dyDescent="0.3">
      <c r="A303" s="1">
        <v>43896</v>
      </c>
      <c r="B303" s="1" t="str">
        <f t="shared" si="4"/>
        <v>Mar</v>
      </c>
      <c r="C303">
        <v>6514</v>
      </c>
      <c r="D303" t="s">
        <v>991</v>
      </c>
      <c r="E303" t="s">
        <v>20</v>
      </c>
      <c r="F303" t="s">
        <v>992</v>
      </c>
      <c r="G303" t="s">
        <v>41</v>
      </c>
      <c r="H303" t="s">
        <v>23</v>
      </c>
      <c r="I303" t="s">
        <v>111</v>
      </c>
      <c r="J303" t="s">
        <v>34</v>
      </c>
      <c r="K303">
        <v>94109</v>
      </c>
      <c r="L303" t="s">
        <v>35</v>
      </c>
      <c r="M303" t="s">
        <v>596</v>
      </c>
      <c r="N303" t="s">
        <v>46</v>
      </c>
      <c r="O303" t="s">
        <v>107</v>
      </c>
      <c r="P303" t="s">
        <v>597</v>
      </c>
      <c r="Q303">
        <v>286.93</v>
      </c>
      <c r="R303">
        <v>7</v>
      </c>
      <c r="S303">
        <v>0</v>
      </c>
      <c r="T303">
        <v>140.59569999999999</v>
      </c>
    </row>
    <row r="304" spans="1:20" x14ac:dyDescent="0.3">
      <c r="A304" s="1">
        <v>43896</v>
      </c>
      <c r="B304" s="1" t="str">
        <f t="shared" si="4"/>
        <v>Mar</v>
      </c>
      <c r="C304">
        <v>6515</v>
      </c>
      <c r="D304" t="s">
        <v>991</v>
      </c>
      <c r="E304" t="s">
        <v>20</v>
      </c>
      <c r="F304" t="s">
        <v>992</v>
      </c>
      <c r="G304" t="s">
        <v>41</v>
      </c>
      <c r="H304" t="s">
        <v>23</v>
      </c>
      <c r="I304" t="s">
        <v>111</v>
      </c>
      <c r="J304" t="s">
        <v>34</v>
      </c>
      <c r="K304">
        <v>94109</v>
      </c>
      <c r="L304" t="s">
        <v>35</v>
      </c>
      <c r="M304" t="s">
        <v>995</v>
      </c>
      <c r="N304" t="s">
        <v>78</v>
      </c>
      <c r="O304" t="s">
        <v>193</v>
      </c>
      <c r="P304" t="s">
        <v>996</v>
      </c>
      <c r="Q304">
        <v>206.38399999999999</v>
      </c>
      <c r="R304">
        <v>2</v>
      </c>
      <c r="S304">
        <v>0.2</v>
      </c>
      <c r="T304">
        <v>23.2182</v>
      </c>
    </row>
    <row r="305" spans="1:20" x14ac:dyDescent="0.3">
      <c r="A305" s="1">
        <v>43896</v>
      </c>
      <c r="B305" s="1" t="str">
        <f t="shared" si="4"/>
        <v>Mar</v>
      </c>
      <c r="C305">
        <v>9312</v>
      </c>
      <c r="D305" t="s">
        <v>997</v>
      </c>
      <c r="E305" t="s">
        <v>20</v>
      </c>
      <c r="F305" t="s">
        <v>998</v>
      </c>
      <c r="G305" t="s">
        <v>22</v>
      </c>
      <c r="H305" t="s">
        <v>23</v>
      </c>
      <c r="I305" t="s">
        <v>172</v>
      </c>
      <c r="J305" t="s">
        <v>52</v>
      </c>
      <c r="K305">
        <v>75220</v>
      </c>
      <c r="L305" t="s">
        <v>44</v>
      </c>
      <c r="M305" t="s">
        <v>999</v>
      </c>
      <c r="N305" t="s">
        <v>46</v>
      </c>
      <c r="O305" t="s">
        <v>288</v>
      </c>
      <c r="P305" t="s">
        <v>1000</v>
      </c>
      <c r="Q305">
        <v>4.9279999999999999</v>
      </c>
      <c r="R305">
        <v>2</v>
      </c>
      <c r="S305">
        <v>0.2</v>
      </c>
      <c r="T305">
        <v>1.7248000000000001</v>
      </c>
    </row>
    <row r="306" spans="1:20" x14ac:dyDescent="0.3">
      <c r="A306" s="1">
        <v>43896</v>
      </c>
      <c r="B306" s="1" t="str">
        <f t="shared" si="4"/>
        <v>Mar</v>
      </c>
      <c r="C306">
        <v>9313</v>
      </c>
      <c r="D306" t="s">
        <v>997</v>
      </c>
      <c r="E306" t="s">
        <v>20</v>
      </c>
      <c r="F306" t="s">
        <v>998</v>
      </c>
      <c r="G306" t="s">
        <v>22</v>
      </c>
      <c r="H306" t="s">
        <v>23</v>
      </c>
      <c r="I306" t="s">
        <v>172</v>
      </c>
      <c r="J306" t="s">
        <v>52</v>
      </c>
      <c r="K306">
        <v>75220</v>
      </c>
      <c r="L306" t="s">
        <v>44</v>
      </c>
      <c r="M306" t="s">
        <v>1001</v>
      </c>
      <c r="N306" t="s">
        <v>46</v>
      </c>
      <c r="O306" t="s">
        <v>62</v>
      </c>
      <c r="P306" t="s">
        <v>1002</v>
      </c>
      <c r="Q306">
        <v>63.488</v>
      </c>
      <c r="R306">
        <v>4</v>
      </c>
      <c r="S306">
        <v>0.2</v>
      </c>
      <c r="T306">
        <v>4.7615999999999996</v>
      </c>
    </row>
    <row r="307" spans="1:20" x14ac:dyDescent="0.3">
      <c r="A307" s="1">
        <v>43897</v>
      </c>
      <c r="B307" s="1" t="str">
        <f t="shared" si="4"/>
        <v>Mar</v>
      </c>
      <c r="C307">
        <v>1372</v>
      </c>
      <c r="D307" t="s">
        <v>1003</v>
      </c>
      <c r="E307" t="s">
        <v>20</v>
      </c>
      <c r="F307" t="s">
        <v>1004</v>
      </c>
      <c r="G307" t="s">
        <v>41</v>
      </c>
      <c r="H307" t="s">
        <v>23</v>
      </c>
      <c r="I307" t="s">
        <v>658</v>
      </c>
      <c r="J307" t="s">
        <v>659</v>
      </c>
      <c r="K307">
        <v>20735</v>
      </c>
      <c r="L307" t="s">
        <v>26</v>
      </c>
      <c r="M307" t="s">
        <v>1005</v>
      </c>
      <c r="N307" t="s">
        <v>78</v>
      </c>
      <c r="O307" t="s">
        <v>101</v>
      </c>
      <c r="P307" t="s">
        <v>1006</v>
      </c>
      <c r="Q307">
        <v>49.08</v>
      </c>
      <c r="R307">
        <v>3</v>
      </c>
      <c r="S307">
        <v>0</v>
      </c>
      <c r="T307">
        <v>4.9080000000000004</v>
      </c>
    </row>
    <row r="308" spans="1:20" x14ac:dyDescent="0.3">
      <c r="A308" s="1">
        <v>43897</v>
      </c>
      <c r="B308" s="1" t="str">
        <f t="shared" si="4"/>
        <v>Mar</v>
      </c>
      <c r="C308">
        <v>4903</v>
      </c>
      <c r="D308" t="s">
        <v>1007</v>
      </c>
      <c r="E308" t="s">
        <v>20</v>
      </c>
      <c r="F308" t="s">
        <v>1008</v>
      </c>
      <c r="G308" t="s">
        <v>22</v>
      </c>
      <c r="H308" t="s">
        <v>23</v>
      </c>
      <c r="I308" t="s">
        <v>314</v>
      </c>
      <c r="J308" t="s">
        <v>315</v>
      </c>
      <c r="K308">
        <v>10035</v>
      </c>
      <c r="L308" t="s">
        <v>26</v>
      </c>
      <c r="M308" t="s">
        <v>1009</v>
      </c>
      <c r="N308" t="s">
        <v>46</v>
      </c>
      <c r="O308" t="s">
        <v>47</v>
      </c>
      <c r="P308" t="s">
        <v>1010</v>
      </c>
      <c r="Q308">
        <v>25.92</v>
      </c>
      <c r="R308">
        <v>6</v>
      </c>
      <c r="S308">
        <v>0.2</v>
      </c>
      <c r="T308">
        <v>9.0719999999999992</v>
      </c>
    </row>
    <row r="309" spans="1:20" x14ac:dyDescent="0.3">
      <c r="A309" s="1">
        <v>43897</v>
      </c>
      <c r="B309" s="1" t="str">
        <f t="shared" si="4"/>
        <v>Mar</v>
      </c>
      <c r="C309">
        <v>4904</v>
      </c>
      <c r="D309" t="s">
        <v>1007</v>
      </c>
      <c r="E309" t="s">
        <v>20</v>
      </c>
      <c r="F309" t="s">
        <v>1008</v>
      </c>
      <c r="G309" t="s">
        <v>22</v>
      </c>
      <c r="H309" t="s">
        <v>23</v>
      </c>
      <c r="I309" t="s">
        <v>314</v>
      </c>
      <c r="J309" t="s">
        <v>315</v>
      </c>
      <c r="K309">
        <v>10035</v>
      </c>
      <c r="L309" t="s">
        <v>26</v>
      </c>
      <c r="M309" t="s">
        <v>1011</v>
      </c>
      <c r="N309" t="s">
        <v>46</v>
      </c>
      <c r="O309" t="s">
        <v>288</v>
      </c>
      <c r="P309" t="s">
        <v>1012</v>
      </c>
      <c r="Q309">
        <v>91.59</v>
      </c>
      <c r="R309">
        <v>3</v>
      </c>
      <c r="S309">
        <v>0</v>
      </c>
      <c r="T309">
        <v>42.131399999999999</v>
      </c>
    </row>
    <row r="310" spans="1:20" x14ac:dyDescent="0.3">
      <c r="A310" s="1">
        <v>43898</v>
      </c>
      <c r="B310" s="1" t="str">
        <f t="shared" si="4"/>
        <v>Mar</v>
      </c>
      <c r="C310">
        <v>360</v>
      </c>
      <c r="D310" t="s">
        <v>1013</v>
      </c>
      <c r="E310" t="s">
        <v>39</v>
      </c>
      <c r="F310" t="s">
        <v>1014</v>
      </c>
      <c r="G310" t="s">
        <v>73</v>
      </c>
      <c r="H310" t="s">
        <v>23</v>
      </c>
      <c r="I310" t="s">
        <v>450</v>
      </c>
      <c r="J310" t="s">
        <v>420</v>
      </c>
      <c r="K310">
        <v>31907</v>
      </c>
      <c r="L310" t="s">
        <v>76</v>
      </c>
      <c r="M310" t="s">
        <v>1015</v>
      </c>
      <c r="N310" t="s">
        <v>46</v>
      </c>
      <c r="O310" t="s">
        <v>69</v>
      </c>
      <c r="P310" t="s">
        <v>1016</v>
      </c>
      <c r="Q310">
        <v>647.84</v>
      </c>
      <c r="R310">
        <v>8</v>
      </c>
      <c r="S310">
        <v>0</v>
      </c>
      <c r="T310">
        <v>168.4384</v>
      </c>
    </row>
    <row r="311" spans="1:20" x14ac:dyDescent="0.3">
      <c r="A311" s="1">
        <v>43898</v>
      </c>
      <c r="B311" s="1" t="str">
        <f t="shared" si="4"/>
        <v>Mar</v>
      </c>
      <c r="C311">
        <v>361</v>
      </c>
      <c r="D311" t="s">
        <v>1013</v>
      </c>
      <c r="E311" t="s">
        <v>39</v>
      </c>
      <c r="F311" t="s">
        <v>1014</v>
      </c>
      <c r="G311" t="s">
        <v>73</v>
      </c>
      <c r="H311" t="s">
        <v>23</v>
      </c>
      <c r="I311" t="s">
        <v>450</v>
      </c>
      <c r="J311" t="s">
        <v>420</v>
      </c>
      <c r="K311">
        <v>31907</v>
      </c>
      <c r="L311" t="s">
        <v>76</v>
      </c>
      <c r="M311" t="s">
        <v>1017</v>
      </c>
      <c r="N311" t="s">
        <v>46</v>
      </c>
      <c r="O311" t="s">
        <v>288</v>
      </c>
      <c r="P311" t="s">
        <v>1018</v>
      </c>
      <c r="Q311">
        <v>20.7</v>
      </c>
      <c r="R311">
        <v>2</v>
      </c>
      <c r="S311">
        <v>0</v>
      </c>
      <c r="T311">
        <v>9.9359999999999999</v>
      </c>
    </row>
    <row r="312" spans="1:20" x14ac:dyDescent="0.3">
      <c r="A312" s="1">
        <v>43898</v>
      </c>
      <c r="B312" s="1" t="str">
        <f t="shared" si="4"/>
        <v>Mar</v>
      </c>
      <c r="C312">
        <v>4884</v>
      </c>
      <c r="D312" t="s">
        <v>1019</v>
      </c>
      <c r="E312" t="s">
        <v>20</v>
      </c>
      <c r="F312" t="s">
        <v>1020</v>
      </c>
      <c r="G312" t="s">
        <v>22</v>
      </c>
      <c r="H312" t="s">
        <v>23</v>
      </c>
      <c r="I312" t="s">
        <v>1021</v>
      </c>
      <c r="J312" t="s">
        <v>34</v>
      </c>
      <c r="K312">
        <v>92804</v>
      </c>
      <c r="L312" t="s">
        <v>35</v>
      </c>
      <c r="M312" t="s">
        <v>1022</v>
      </c>
      <c r="N312" t="s">
        <v>46</v>
      </c>
      <c r="O312" t="s">
        <v>47</v>
      </c>
      <c r="P312" t="s">
        <v>1023</v>
      </c>
      <c r="Q312">
        <v>171.2</v>
      </c>
      <c r="R312">
        <v>5</v>
      </c>
      <c r="S312">
        <v>0.2</v>
      </c>
      <c r="T312">
        <v>64.2</v>
      </c>
    </row>
    <row r="313" spans="1:20" x14ac:dyDescent="0.3">
      <c r="A313" s="1">
        <v>43898</v>
      </c>
      <c r="B313" s="1" t="str">
        <f t="shared" si="4"/>
        <v>Mar</v>
      </c>
      <c r="C313">
        <v>4885</v>
      </c>
      <c r="D313" t="s">
        <v>1019</v>
      </c>
      <c r="E313" t="s">
        <v>20</v>
      </c>
      <c r="F313" t="s">
        <v>1020</v>
      </c>
      <c r="G313" t="s">
        <v>22</v>
      </c>
      <c r="H313" t="s">
        <v>23</v>
      </c>
      <c r="I313" t="s">
        <v>1021</v>
      </c>
      <c r="J313" t="s">
        <v>34</v>
      </c>
      <c r="K313">
        <v>92804</v>
      </c>
      <c r="L313" t="s">
        <v>35</v>
      </c>
      <c r="M313" t="s">
        <v>1024</v>
      </c>
      <c r="N313" t="s">
        <v>46</v>
      </c>
      <c r="O313" t="s">
        <v>62</v>
      </c>
      <c r="P313" t="s">
        <v>1025</v>
      </c>
      <c r="Q313">
        <v>3.36</v>
      </c>
      <c r="R313">
        <v>2</v>
      </c>
      <c r="S313">
        <v>0</v>
      </c>
      <c r="T313">
        <v>0.87360000000000004</v>
      </c>
    </row>
    <row r="314" spans="1:20" x14ac:dyDescent="0.3">
      <c r="A314" s="1">
        <v>43899</v>
      </c>
      <c r="B314" s="1" t="str">
        <f t="shared" si="4"/>
        <v>Mar</v>
      </c>
      <c r="C314">
        <v>1926</v>
      </c>
      <c r="D314" t="s">
        <v>1026</v>
      </c>
      <c r="E314" t="s">
        <v>20</v>
      </c>
      <c r="F314" t="s">
        <v>1027</v>
      </c>
      <c r="G314" t="s">
        <v>73</v>
      </c>
      <c r="H314" t="s">
        <v>23</v>
      </c>
      <c r="I314" t="s">
        <v>111</v>
      </c>
      <c r="J314" t="s">
        <v>34</v>
      </c>
      <c r="K314">
        <v>94110</v>
      </c>
      <c r="L314" t="s">
        <v>35</v>
      </c>
      <c r="M314" t="s">
        <v>1028</v>
      </c>
      <c r="N314" t="s">
        <v>78</v>
      </c>
      <c r="O314" t="s">
        <v>101</v>
      </c>
      <c r="P314" t="s">
        <v>1029</v>
      </c>
      <c r="Q314">
        <v>199.98</v>
      </c>
      <c r="R314">
        <v>2</v>
      </c>
      <c r="S314">
        <v>0</v>
      </c>
      <c r="T314">
        <v>69.992999999999995</v>
      </c>
    </row>
    <row r="315" spans="1:20" x14ac:dyDescent="0.3">
      <c r="A315" s="1">
        <v>43899</v>
      </c>
      <c r="B315" s="1" t="str">
        <f t="shared" si="4"/>
        <v>Mar</v>
      </c>
      <c r="C315">
        <v>8540</v>
      </c>
      <c r="D315" t="s">
        <v>1030</v>
      </c>
      <c r="E315" t="s">
        <v>20</v>
      </c>
      <c r="F315" t="s">
        <v>1031</v>
      </c>
      <c r="G315" t="s">
        <v>22</v>
      </c>
      <c r="H315" t="s">
        <v>23</v>
      </c>
      <c r="I315" t="s">
        <v>33</v>
      </c>
      <c r="J315" t="s">
        <v>34</v>
      </c>
      <c r="K315">
        <v>90008</v>
      </c>
      <c r="L315" t="s">
        <v>35</v>
      </c>
      <c r="M315" t="s">
        <v>1032</v>
      </c>
      <c r="N315" t="s">
        <v>78</v>
      </c>
      <c r="O315" t="s">
        <v>382</v>
      </c>
      <c r="P315" t="s">
        <v>1033</v>
      </c>
      <c r="Q315">
        <v>479.98399999999998</v>
      </c>
      <c r="R315">
        <v>2</v>
      </c>
      <c r="S315">
        <v>0.2</v>
      </c>
      <c r="T315">
        <v>59.997999999999998</v>
      </c>
    </row>
    <row r="316" spans="1:20" x14ac:dyDescent="0.3">
      <c r="A316" s="1">
        <v>43899</v>
      </c>
      <c r="B316" s="1" t="str">
        <f t="shared" si="4"/>
        <v>Mar</v>
      </c>
      <c r="C316">
        <v>8541</v>
      </c>
      <c r="D316" t="s">
        <v>1030</v>
      </c>
      <c r="E316" t="s">
        <v>20</v>
      </c>
      <c r="F316" t="s">
        <v>1031</v>
      </c>
      <c r="G316" t="s">
        <v>22</v>
      </c>
      <c r="H316" t="s">
        <v>23</v>
      </c>
      <c r="I316" t="s">
        <v>33</v>
      </c>
      <c r="J316" t="s">
        <v>34</v>
      </c>
      <c r="K316">
        <v>90008</v>
      </c>
      <c r="L316" t="s">
        <v>35</v>
      </c>
      <c r="M316" t="s">
        <v>519</v>
      </c>
      <c r="N316" t="s">
        <v>46</v>
      </c>
      <c r="O316" t="s">
        <v>47</v>
      </c>
      <c r="P316" t="s">
        <v>520</v>
      </c>
      <c r="Q316">
        <v>30.84</v>
      </c>
      <c r="R316">
        <v>5</v>
      </c>
      <c r="S316">
        <v>0.2</v>
      </c>
      <c r="T316">
        <v>9.6374999999999993</v>
      </c>
    </row>
    <row r="317" spans="1:20" x14ac:dyDescent="0.3">
      <c r="A317" s="1">
        <v>43900</v>
      </c>
      <c r="B317" s="1" t="str">
        <f t="shared" si="4"/>
        <v>Mar</v>
      </c>
      <c r="C317">
        <v>1254</v>
      </c>
      <c r="D317" t="s">
        <v>1034</v>
      </c>
      <c r="E317" t="s">
        <v>20</v>
      </c>
      <c r="F317" t="s">
        <v>362</v>
      </c>
      <c r="G317" t="s">
        <v>41</v>
      </c>
      <c r="H317" t="s">
        <v>23</v>
      </c>
      <c r="I317" t="s">
        <v>1035</v>
      </c>
      <c r="J317" t="s">
        <v>155</v>
      </c>
      <c r="K317">
        <v>19013</v>
      </c>
      <c r="L317" t="s">
        <v>26</v>
      </c>
      <c r="M317" t="s">
        <v>1036</v>
      </c>
      <c r="N317" t="s">
        <v>46</v>
      </c>
      <c r="O317" t="s">
        <v>62</v>
      </c>
      <c r="P317" t="s">
        <v>1037</v>
      </c>
      <c r="Q317">
        <v>5.2480000000000002</v>
      </c>
      <c r="R317">
        <v>2</v>
      </c>
      <c r="S317">
        <v>0.2</v>
      </c>
      <c r="T317">
        <v>0.59040000000000004</v>
      </c>
    </row>
    <row r="318" spans="1:20" x14ac:dyDescent="0.3">
      <c r="A318" s="1">
        <v>43900</v>
      </c>
      <c r="B318" s="1" t="str">
        <f t="shared" si="4"/>
        <v>Mar</v>
      </c>
      <c r="C318">
        <v>1255</v>
      </c>
      <c r="D318" t="s">
        <v>1034</v>
      </c>
      <c r="E318" t="s">
        <v>20</v>
      </c>
      <c r="F318" t="s">
        <v>362</v>
      </c>
      <c r="G318" t="s">
        <v>41</v>
      </c>
      <c r="H318" t="s">
        <v>23</v>
      </c>
      <c r="I318" t="s">
        <v>1035</v>
      </c>
      <c r="J318" t="s">
        <v>155</v>
      </c>
      <c r="K318">
        <v>19013</v>
      </c>
      <c r="L318" t="s">
        <v>26</v>
      </c>
      <c r="M318" t="s">
        <v>1038</v>
      </c>
      <c r="N318" t="s">
        <v>78</v>
      </c>
      <c r="O318" t="s">
        <v>193</v>
      </c>
      <c r="P318" t="s">
        <v>1039</v>
      </c>
      <c r="Q318">
        <v>35.909999999999997</v>
      </c>
      <c r="R318">
        <v>3</v>
      </c>
      <c r="S318">
        <v>0.4</v>
      </c>
      <c r="T318">
        <v>-8.3789999999999996</v>
      </c>
    </row>
    <row r="319" spans="1:20" x14ac:dyDescent="0.3">
      <c r="A319" s="1">
        <v>43900</v>
      </c>
      <c r="B319" s="1" t="str">
        <f t="shared" si="4"/>
        <v>Mar</v>
      </c>
      <c r="C319">
        <v>1256</v>
      </c>
      <c r="D319" t="s">
        <v>1034</v>
      </c>
      <c r="E319" t="s">
        <v>20</v>
      </c>
      <c r="F319" t="s">
        <v>362</v>
      </c>
      <c r="G319" t="s">
        <v>41</v>
      </c>
      <c r="H319" t="s">
        <v>23</v>
      </c>
      <c r="I319" t="s">
        <v>1035</v>
      </c>
      <c r="J319" t="s">
        <v>155</v>
      </c>
      <c r="K319">
        <v>19013</v>
      </c>
      <c r="L319" t="s">
        <v>26</v>
      </c>
      <c r="M319" t="s">
        <v>1040</v>
      </c>
      <c r="N319" t="s">
        <v>28</v>
      </c>
      <c r="O319" t="s">
        <v>29</v>
      </c>
      <c r="P319" t="s">
        <v>1041</v>
      </c>
      <c r="Q319">
        <v>6.6959999999999997</v>
      </c>
      <c r="R319">
        <v>1</v>
      </c>
      <c r="S319">
        <v>0.2</v>
      </c>
      <c r="T319">
        <v>0.50219999999999998</v>
      </c>
    </row>
    <row r="320" spans="1:20" x14ac:dyDescent="0.3">
      <c r="A320" s="1">
        <v>43900</v>
      </c>
      <c r="B320" s="1" t="str">
        <f t="shared" si="4"/>
        <v>Mar</v>
      </c>
      <c r="C320">
        <v>1257</v>
      </c>
      <c r="D320" t="s">
        <v>1034</v>
      </c>
      <c r="E320" t="s">
        <v>20</v>
      </c>
      <c r="F320" t="s">
        <v>362</v>
      </c>
      <c r="G320" t="s">
        <v>41</v>
      </c>
      <c r="H320" t="s">
        <v>23</v>
      </c>
      <c r="I320" t="s">
        <v>1035</v>
      </c>
      <c r="J320" t="s">
        <v>155</v>
      </c>
      <c r="K320">
        <v>19013</v>
      </c>
      <c r="L320" t="s">
        <v>26</v>
      </c>
      <c r="M320" t="s">
        <v>1042</v>
      </c>
      <c r="N320" t="s">
        <v>28</v>
      </c>
      <c r="O320" t="s">
        <v>29</v>
      </c>
      <c r="P320" t="s">
        <v>1043</v>
      </c>
      <c r="Q320">
        <v>43.872</v>
      </c>
      <c r="R320">
        <v>2</v>
      </c>
      <c r="S320">
        <v>0.2</v>
      </c>
      <c r="T320">
        <v>11.516400000000001</v>
      </c>
    </row>
    <row r="321" spans="1:20" x14ac:dyDescent="0.3">
      <c r="A321" s="1">
        <v>43900</v>
      </c>
      <c r="B321" s="1" t="str">
        <f t="shared" si="4"/>
        <v>Mar</v>
      </c>
      <c r="C321">
        <v>4294</v>
      </c>
      <c r="D321" t="s">
        <v>1044</v>
      </c>
      <c r="E321" t="s">
        <v>20</v>
      </c>
      <c r="F321" t="s">
        <v>538</v>
      </c>
      <c r="G321" t="s">
        <v>22</v>
      </c>
      <c r="H321" t="s">
        <v>23</v>
      </c>
      <c r="I321" t="s">
        <v>154</v>
      </c>
      <c r="J321" t="s">
        <v>155</v>
      </c>
      <c r="K321">
        <v>19140</v>
      </c>
      <c r="L321" t="s">
        <v>26</v>
      </c>
      <c r="M321" t="s">
        <v>1045</v>
      </c>
      <c r="N321" t="s">
        <v>78</v>
      </c>
      <c r="O321" t="s">
        <v>193</v>
      </c>
      <c r="P321" t="s">
        <v>1046</v>
      </c>
      <c r="Q321">
        <v>53.981999999999999</v>
      </c>
      <c r="R321">
        <v>3</v>
      </c>
      <c r="S321">
        <v>0.4</v>
      </c>
      <c r="T321">
        <v>-10.7964</v>
      </c>
    </row>
    <row r="322" spans="1:20" x14ac:dyDescent="0.3">
      <c r="A322" s="1">
        <v>43900</v>
      </c>
      <c r="B322" s="1" t="str">
        <f t="shared" si="4"/>
        <v>Mar</v>
      </c>
      <c r="C322">
        <v>4997</v>
      </c>
      <c r="D322" t="s">
        <v>1047</v>
      </c>
      <c r="E322" t="s">
        <v>20</v>
      </c>
      <c r="F322" t="s">
        <v>1048</v>
      </c>
      <c r="G322" t="s">
        <v>73</v>
      </c>
      <c r="H322" t="s">
        <v>23</v>
      </c>
      <c r="I322" t="s">
        <v>1049</v>
      </c>
      <c r="J322" t="s">
        <v>75</v>
      </c>
      <c r="K322">
        <v>27604</v>
      </c>
      <c r="L322" t="s">
        <v>76</v>
      </c>
      <c r="M322" t="s">
        <v>1050</v>
      </c>
      <c r="N322" t="s">
        <v>46</v>
      </c>
      <c r="O322" t="s">
        <v>69</v>
      </c>
      <c r="P322" t="s">
        <v>1051</v>
      </c>
      <c r="Q322">
        <v>48.783999999999999</v>
      </c>
      <c r="R322">
        <v>1</v>
      </c>
      <c r="S322">
        <v>0.2</v>
      </c>
      <c r="T322">
        <v>3.6587999999999998</v>
      </c>
    </row>
    <row r="323" spans="1:20" x14ac:dyDescent="0.3">
      <c r="A323" s="1">
        <v>43900</v>
      </c>
      <c r="B323" s="1" t="str">
        <f t="shared" ref="B323:B386" si="5">TEXT(A323,"mmm")</f>
        <v>Mar</v>
      </c>
      <c r="C323">
        <v>4998</v>
      </c>
      <c r="D323" t="s">
        <v>1047</v>
      </c>
      <c r="E323" t="s">
        <v>20</v>
      </c>
      <c r="F323" t="s">
        <v>1048</v>
      </c>
      <c r="G323" t="s">
        <v>73</v>
      </c>
      <c r="H323" t="s">
        <v>23</v>
      </c>
      <c r="I323" t="s">
        <v>1049</v>
      </c>
      <c r="J323" t="s">
        <v>75</v>
      </c>
      <c r="K323">
        <v>27604</v>
      </c>
      <c r="L323" t="s">
        <v>76</v>
      </c>
      <c r="M323" t="s">
        <v>1052</v>
      </c>
      <c r="N323" t="s">
        <v>46</v>
      </c>
      <c r="O323" t="s">
        <v>47</v>
      </c>
      <c r="P323" t="s">
        <v>1053</v>
      </c>
      <c r="Q323">
        <v>13.092000000000001</v>
      </c>
      <c r="R323">
        <v>4</v>
      </c>
      <c r="S323">
        <v>0.7</v>
      </c>
      <c r="T323">
        <v>-10.0372</v>
      </c>
    </row>
    <row r="324" spans="1:20" x14ac:dyDescent="0.3">
      <c r="A324" s="1">
        <v>43900</v>
      </c>
      <c r="B324" s="1" t="str">
        <f t="shared" si="5"/>
        <v>Mar</v>
      </c>
      <c r="C324">
        <v>6689</v>
      </c>
      <c r="D324" t="s">
        <v>1054</v>
      </c>
      <c r="E324" t="s">
        <v>86</v>
      </c>
      <c r="F324" t="s">
        <v>1055</v>
      </c>
      <c r="G324" t="s">
        <v>73</v>
      </c>
      <c r="H324" t="s">
        <v>23</v>
      </c>
      <c r="I324" t="s">
        <v>111</v>
      </c>
      <c r="J324" t="s">
        <v>34</v>
      </c>
      <c r="K324">
        <v>94109</v>
      </c>
      <c r="L324" t="s">
        <v>35</v>
      </c>
      <c r="M324" t="s">
        <v>1056</v>
      </c>
      <c r="N324" t="s">
        <v>78</v>
      </c>
      <c r="O324" t="s">
        <v>101</v>
      </c>
      <c r="P324" t="s">
        <v>1057</v>
      </c>
      <c r="Q324">
        <v>111.96</v>
      </c>
      <c r="R324">
        <v>4</v>
      </c>
      <c r="S324">
        <v>0</v>
      </c>
      <c r="T324">
        <v>21.272400000000001</v>
      </c>
    </row>
    <row r="325" spans="1:20" x14ac:dyDescent="0.3">
      <c r="A325" s="1">
        <v>43900</v>
      </c>
      <c r="B325" s="1" t="str">
        <f t="shared" si="5"/>
        <v>Mar</v>
      </c>
      <c r="C325">
        <v>8413</v>
      </c>
      <c r="D325" t="s">
        <v>1058</v>
      </c>
      <c r="E325" t="s">
        <v>20</v>
      </c>
      <c r="F325" t="s">
        <v>1059</v>
      </c>
      <c r="G325" t="s">
        <v>22</v>
      </c>
      <c r="H325" t="s">
        <v>23</v>
      </c>
      <c r="I325" t="s">
        <v>172</v>
      </c>
      <c r="J325" t="s">
        <v>52</v>
      </c>
      <c r="K325">
        <v>75217</v>
      </c>
      <c r="L325" t="s">
        <v>44</v>
      </c>
      <c r="M325" t="s">
        <v>1060</v>
      </c>
      <c r="N325" t="s">
        <v>28</v>
      </c>
      <c r="O325" t="s">
        <v>94</v>
      </c>
      <c r="P325" t="s">
        <v>1061</v>
      </c>
      <c r="Q325">
        <v>933.40800000000002</v>
      </c>
      <c r="R325">
        <v>4</v>
      </c>
      <c r="S325">
        <v>0.3</v>
      </c>
      <c r="T325">
        <v>-173.34719999999999</v>
      </c>
    </row>
    <row r="326" spans="1:20" x14ac:dyDescent="0.3">
      <c r="A326" s="1">
        <v>43901</v>
      </c>
      <c r="B326" s="1" t="str">
        <f t="shared" si="5"/>
        <v>Mar</v>
      </c>
      <c r="C326">
        <v>2994</v>
      </c>
      <c r="D326" t="s">
        <v>1062</v>
      </c>
      <c r="E326" t="s">
        <v>20</v>
      </c>
      <c r="F326" t="s">
        <v>1063</v>
      </c>
      <c r="G326" t="s">
        <v>22</v>
      </c>
      <c r="H326" t="s">
        <v>23</v>
      </c>
      <c r="I326" t="s">
        <v>123</v>
      </c>
      <c r="J326" t="s">
        <v>124</v>
      </c>
      <c r="K326">
        <v>48227</v>
      </c>
      <c r="L326" t="s">
        <v>44</v>
      </c>
      <c r="M326" t="s">
        <v>1064</v>
      </c>
      <c r="N326" t="s">
        <v>46</v>
      </c>
      <c r="O326" t="s">
        <v>47</v>
      </c>
      <c r="P326" t="s">
        <v>1065</v>
      </c>
      <c r="Q326">
        <v>895.92</v>
      </c>
      <c r="R326">
        <v>4</v>
      </c>
      <c r="S326">
        <v>0</v>
      </c>
      <c r="T326">
        <v>421.08240000000001</v>
      </c>
    </row>
    <row r="327" spans="1:20" x14ac:dyDescent="0.3">
      <c r="A327" s="1">
        <v>43901</v>
      </c>
      <c r="B327" s="1" t="str">
        <f t="shared" si="5"/>
        <v>Mar</v>
      </c>
      <c r="C327">
        <v>7144</v>
      </c>
      <c r="D327" t="s">
        <v>1066</v>
      </c>
      <c r="E327" t="s">
        <v>20</v>
      </c>
      <c r="F327" t="s">
        <v>1067</v>
      </c>
      <c r="G327" t="s">
        <v>41</v>
      </c>
      <c r="H327" t="s">
        <v>23</v>
      </c>
      <c r="I327" t="s">
        <v>154</v>
      </c>
      <c r="J327" t="s">
        <v>155</v>
      </c>
      <c r="K327">
        <v>19140</v>
      </c>
      <c r="L327" t="s">
        <v>26</v>
      </c>
      <c r="M327" t="s">
        <v>1068</v>
      </c>
      <c r="N327" t="s">
        <v>78</v>
      </c>
      <c r="O327" t="s">
        <v>193</v>
      </c>
      <c r="P327" t="s">
        <v>1069</v>
      </c>
      <c r="Q327">
        <v>776.85</v>
      </c>
      <c r="R327">
        <v>5</v>
      </c>
      <c r="S327">
        <v>0.4</v>
      </c>
      <c r="T327">
        <v>-181.26499999999999</v>
      </c>
    </row>
    <row r="328" spans="1:20" x14ac:dyDescent="0.3">
      <c r="A328" s="1">
        <v>43901</v>
      </c>
      <c r="B328" s="1" t="str">
        <f t="shared" si="5"/>
        <v>Mar</v>
      </c>
      <c r="C328">
        <v>7145</v>
      </c>
      <c r="D328" t="s">
        <v>1066</v>
      </c>
      <c r="E328" t="s">
        <v>20</v>
      </c>
      <c r="F328" t="s">
        <v>1067</v>
      </c>
      <c r="G328" t="s">
        <v>41</v>
      </c>
      <c r="H328" t="s">
        <v>23</v>
      </c>
      <c r="I328" t="s">
        <v>154</v>
      </c>
      <c r="J328" t="s">
        <v>155</v>
      </c>
      <c r="K328">
        <v>19140</v>
      </c>
      <c r="L328" t="s">
        <v>26</v>
      </c>
      <c r="M328" t="s">
        <v>1070</v>
      </c>
      <c r="N328" t="s">
        <v>46</v>
      </c>
      <c r="O328" t="s">
        <v>47</v>
      </c>
      <c r="P328" t="s">
        <v>1071</v>
      </c>
      <c r="Q328">
        <v>12.294</v>
      </c>
      <c r="R328">
        <v>1</v>
      </c>
      <c r="S328">
        <v>0.7</v>
      </c>
      <c r="T328">
        <v>-8.6058000000000003</v>
      </c>
    </row>
    <row r="329" spans="1:20" x14ac:dyDescent="0.3">
      <c r="A329" s="1">
        <v>43901</v>
      </c>
      <c r="B329" s="1" t="str">
        <f t="shared" si="5"/>
        <v>Mar</v>
      </c>
      <c r="C329">
        <v>7146</v>
      </c>
      <c r="D329" t="s">
        <v>1066</v>
      </c>
      <c r="E329" t="s">
        <v>20</v>
      </c>
      <c r="F329" t="s">
        <v>1067</v>
      </c>
      <c r="G329" t="s">
        <v>41</v>
      </c>
      <c r="H329" t="s">
        <v>23</v>
      </c>
      <c r="I329" t="s">
        <v>154</v>
      </c>
      <c r="J329" t="s">
        <v>155</v>
      </c>
      <c r="K329">
        <v>19140</v>
      </c>
      <c r="L329" t="s">
        <v>26</v>
      </c>
      <c r="M329" t="s">
        <v>1072</v>
      </c>
      <c r="N329" t="s">
        <v>28</v>
      </c>
      <c r="O329" t="s">
        <v>94</v>
      </c>
      <c r="P329" t="s">
        <v>816</v>
      </c>
      <c r="Q329">
        <v>154.76400000000001</v>
      </c>
      <c r="R329">
        <v>3</v>
      </c>
      <c r="S329">
        <v>0.4</v>
      </c>
      <c r="T329">
        <v>-46.429200000000002</v>
      </c>
    </row>
    <row r="330" spans="1:20" x14ac:dyDescent="0.3">
      <c r="A330" s="1">
        <v>43901</v>
      </c>
      <c r="B330" s="1" t="str">
        <f t="shared" si="5"/>
        <v>Mar</v>
      </c>
      <c r="C330">
        <v>7147</v>
      </c>
      <c r="D330" t="s">
        <v>1066</v>
      </c>
      <c r="E330" t="s">
        <v>20</v>
      </c>
      <c r="F330" t="s">
        <v>1067</v>
      </c>
      <c r="G330" t="s">
        <v>41</v>
      </c>
      <c r="H330" t="s">
        <v>23</v>
      </c>
      <c r="I330" t="s">
        <v>154</v>
      </c>
      <c r="J330" t="s">
        <v>155</v>
      </c>
      <c r="K330">
        <v>19140</v>
      </c>
      <c r="L330" t="s">
        <v>26</v>
      </c>
      <c r="M330" t="s">
        <v>1073</v>
      </c>
      <c r="N330" t="s">
        <v>46</v>
      </c>
      <c r="O330" t="s">
        <v>54</v>
      </c>
      <c r="P330" t="s">
        <v>1074</v>
      </c>
      <c r="Q330">
        <v>43.28</v>
      </c>
      <c r="R330">
        <v>1</v>
      </c>
      <c r="S330">
        <v>0.2</v>
      </c>
      <c r="T330">
        <v>3.246</v>
      </c>
    </row>
    <row r="331" spans="1:20" x14ac:dyDescent="0.3">
      <c r="A331" s="1">
        <v>43901</v>
      </c>
      <c r="B331" s="1" t="str">
        <f t="shared" si="5"/>
        <v>Mar</v>
      </c>
      <c r="C331">
        <v>8043</v>
      </c>
      <c r="D331" t="s">
        <v>1075</v>
      </c>
      <c r="E331" t="s">
        <v>20</v>
      </c>
      <c r="F331" t="s">
        <v>1076</v>
      </c>
      <c r="G331" t="s">
        <v>41</v>
      </c>
      <c r="H331" t="s">
        <v>23</v>
      </c>
      <c r="I331" t="s">
        <v>1077</v>
      </c>
      <c r="J331" t="s">
        <v>250</v>
      </c>
      <c r="K331">
        <v>2138</v>
      </c>
      <c r="L331" t="s">
        <v>26</v>
      </c>
      <c r="M331" t="s">
        <v>1078</v>
      </c>
      <c r="N331" t="s">
        <v>78</v>
      </c>
      <c r="O331" t="s">
        <v>101</v>
      </c>
      <c r="P331" t="s">
        <v>1079</v>
      </c>
      <c r="Q331">
        <v>63.88</v>
      </c>
      <c r="R331">
        <v>4</v>
      </c>
      <c r="S331">
        <v>0</v>
      </c>
      <c r="T331">
        <v>24.9132</v>
      </c>
    </row>
    <row r="332" spans="1:20" x14ac:dyDescent="0.3">
      <c r="A332" s="1">
        <v>43901</v>
      </c>
      <c r="B332" s="1" t="str">
        <f t="shared" si="5"/>
        <v>Mar</v>
      </c>
      <c r="C332">
        <v>8044</v>
      </c>
      <c r="D332" t="s">
        <v>1075</v>
      </c>
      <c r="E332" t="s">
        <v>20</v>
      </c>
      <c r="F332" t="s">
        <v>1076</v>
      </c>
      <c r="G332" t="s">
        <v>41</v>
      </c>
      <c r="H332" t="s">
        <v>23</v>
      </c>
      <c r="I332" t="s">
        <v>1077</v>
      </c>
      <c r="J332" t="s">
        <v>250</v>
      </c>
      <c r="K332">
        <v>2138</v>
      </c>
      <c r="L332" t="s">
        <v>26</v>
      </c>
      <c r="M332" t="s">
        <v>1080</v>
      </c>
      <c r="N332" t="s">
        <v>28</v>
      </c>
      <c r="O332" t="s">
        <v>29</v>
      </c>
      <c r="P332" t="s">
        <v>1081</v>
      </c>
      <c r="Q332">
        <v>26.72</v>
      </c>
      <c r="R332">
        <v>1</v>
      </c>
      <c r="S332">
        <v>0</v>
      </c>
      <c r="T332">
        <v>11.7568</v>
      </c>
    </row>
    <row r="333" spans="1:20" x14ac:dyDescent="0.3">
      <c r="A333" s="1">
        <v>43902</v>
      </c>
      <c r="B333" s="1" t="str">
        <f t="shared" si="5"/>
        <v>Mar</v>
      </c>
      <c r="C333">
        <v>3188</v>
      </c>
      <c r="D333" t="s">
        <v>1082</v>
      </c>
      <c r="E333" t="s">
        <v>20</v>
      </c>
      <c r="F333" t="s">
        <v>1083</v>
      </c>
      <c r="G333" t="s">
        <v>73</v>
      </c>
      <c r="H333" t="s">
        <v>23</v>
      </c>
      <c r="I333" t="s">
        <v>1084</v>
      </c>
      <c r="J333" t="s">
        <v>250</v>
      </c>
      <c r="K333">
        <v>1852</v>
      </c>
      <c r="L333" t="s">
        <v>26</v>
      </c>
      <c r="M333" t="s">
        <v>1085</v>
      </c>
      <c r="N333" t="s">
        <v>78</v>
      </c>
      <c r="O333" t="s">
        <v>193</v>
      </c>
      <c r="P333" t="s">
        <v>1086</v>
      </c>
      <c r="Q333">
        <v>69.930000000000007</v>
      </c>
      <c r="R333">
        <v>7</v>
      </c>
      <c r="S333">
        <v>0</v>
      </c>
      <c r="T333">
        <v>32.1678</v>
      </c>
    </row>
    <row r="334" spans="1:20" x14ac:dyDescent="0.3">
      <c r="A334" s="1">
        <v>43902</v>
      </c>
      <c r="B334" s="1" t="str">
        <f t="shared" si="5"/>
        <v>Mar</v>
      </c>
      <c r="C334">
        <v>4636</v>
      </c>
      <c r="D334" t="s">
        <v>1087</v>
      </c>
      <c r="E334" t="s">
        <v>20</v>
      </c>
      <c r="F334" t="s">
        <v>1088</v>
      </c>
      <c r="G334" t="s">
        <v>73</v>
      </c>
      <c r="H334" t="s">
        <v>23</v>
      </c>
      <c r="I334" t="s">
        <v>111</v>
      </c>
      <c r="J334" t="s">
        <v>34</v>
      </c>
      <c r="K334">
        <v>94122</v>
      </c>
      <c r="L334" t="s">
        <v>35</v>
      </c>
      <c r="M334" t="s">
        <v>342</v>
      </c>
      <c r="N334" t="s">
        <v>46</v>
      </c>
      <c r="O334" t="s">
        <v>54</v>
      </c>
      <c r="P334" t="s">
        <v>343</v>
      </c>
      <c r="Q334">
        <v>242.94</v>
      </c>
      <c r="R334">
        <v>3</v>
      </c>
      <c r="S334">
        <v>0</v>
      </c>
      <c r="T334">
        <v>9.7175999999999991</v>
      </c>
    </row>
    <row r="335" spans="1:20" x14ac:dyDescent="0.3">
      <c r="A335" s="1">
        <v>43902</v>
      </c>
      <c r="B335" s="1" t="str">
        <f t="shared" si="5"/>
        <v>Mar</v>
      </c>
      <c r="C335">
        <v>5387</v>
      </c>
      <c r="D335" t="s">
        <v>1089</v>
      </c>
      <c r="E335" t="s">
        <v>20</v>
      </c>
      <c r="F335" t="s">
        <v>21</v>
      </c>
      <c r="G335" t="s">
        <v>22</v>
      </c>
      <c r="H335" t="s">
        <v>23</v>
      </c>
      <c r="I335" t="s">
        <v>1090</v>
      </c>
      <c r="J335" t="s">
        <v>1091</v>
      </c>
      <c r="K335">
        <v>72756</v>
      </c>
      <c r="L335" t="s">
        <v>76</v>
      </c>
      <c r="M335" t="s">
        <v>1092</v>
      </c>
      <c r="N335" t="s">
        <v>46</v>
      </c>
      <c r="O335" t="s">
        <v>47</v>
      </c>
      <c r="P335" t="s">
        <v>1093</v>
      </c>
      <c r="Q335">
        <v>40.409999999999997</v>
      </c>
      <c r="R335">
        <v>9</v>
      </c>
      <c r="S335">
        <v>0</v>
      </c>
      <c r="T335">
        <v>18.5886</v>
      </c>
    </row>
    <row r="336" spans="1:20" x14ac:dyDescent="0.3">
      <c r="A336" s="1">
        <v>43903</v>
      </c>
      <c r="B336" s="1" t="str">
        <f t="shared" si="5"/>
        <v>Mar</v>
      </c>
      <c r="C336">
        <v>2163</v>
      </c>
      <c r="D336" t="s">
        <v>1094</v>
      </c>
      <c r="E336" t="s">
        <v>20</v>
      </c>
      <c r="F336" t="s">
        <v>1095</v>
      </c>
      <c r="G336" t="s">
        <v>41</v>
      </c>
      <c r="H336" t="s">
        <v>23</v>
      </c>
      <c r="I336" t="s">
        <v>1096</v>
      </c>
      <c r="J336" t="s">
        <v>34</v>
      </c>
      <c r="K336">
        <v>95336</v>
      </c>
      <c r="L336" t="s">
        <v>35</v>
      </c>
      <c r="M336" t="s">
        <v>1097</v>
      </c>
      <c r="N336" t="s">
        <v>46</v>
      </c>
      <c r="O336" t="s">
        <v>107</v>
      </c>
      <c r="P336" t="s">
        <v>1098</v>
      </c>
      <c r="Q336">
        <v>314.55</v>
      </c>
      <c r="R336">
        <v>3</v>
      </c>
      <c r="S336">
        <v>0</v>
      </c>
      <c r="T336">
        <v>150.98400000000001</v>
      </c>
    </row>
    <row r="337" spans="1:20" x14ac:dyDescent="0.3">
      <c r="A337" s="1">
        <v>43903</v>
      </c>
      <c r="B337" s="1" t="str">
        <f t="shared" si="5"/>
        <v>Mar</v>
      </c>
      <c r="C337">
        <v>3065</v>
      </c>
      <c r="D337" t="s">
        <v>1099</v>
      </c>
      <c r="E337" t="s">
        <v>86</v>
      </c>
      <c r="F337" t="s">
        <v>1100</v>
      </c>
      <c r="G337" t="s">
        <v>41</v>
      </c>
      <c r="H337" t="s">
        <v>23</v>
      </c>
      <c r="I337" t="s">
        <v>1101</v>
      </c>
      <c r="J337" t="s">
        <v>1102</v>
      </c>
      <c r="K337">
        <v>87105</v>
      </c>
      <c r="L337" t="s">
        <v>35</v>
      </c>
      <c r="M337" t="s">
        <v>442</v>
      </c>
      <c r="N337" t="s">
        <v>46</v>
      </c>
      <c r="O337" t="s">
        <v>54</v>
      </c>
      <c r="P337" t="s">
        <v>443</v>
      </c>
      <c r="Q337">
        <v>90.8</v>
      </c>
      <c r="R337">
        <v>8</v>
      </c>
      <c r="S337">
        <v>0</v>
      </c>
      <c r="T337">
        <v>25.423999999999999</v>
      </c>
    </row>
    <row r="338" spans="1:20" x14ac:dyDescent="0.3">
      <c r="A338" s="1">
        <v>43903</v>
      </c>
      <c r="B338" s="1" t="str">
        <f t="shared" si="5"/>
        <v>Mar</v>
      </c>
      <c r="C338">
        <v>3066</v>
      </c>
      <c r="D338" t="s">
        <v>1099</v>
      </c>
      <c r="E338" t="s">
        <v>86</v>
      </c>
      <c r="F338" t="s">
        <v>1100</v>
      </c>
      <c r="G338" t="s">
        <v>41</v>
      </c>
      <c r="H338" t="s">
        <v>23</v>
      </c>
      <c r="I338" t="s">
        <v>1101</v>
      </c>
      <c r="J338" t="s">
        <v>1102</v>
      </c>
      <c r="K338">
        <v>87105</v>
      </c>
      <c r="L338" t="s">
        <v>35</v>
      </c>
      <c r="M338" t="s">
        <v>1103</v>
      </c>
      <c r="N338" t="s">
        <v>78</v>
      </c>
      <c r="O338" t="s">
        <v>193</v>
      </c>
      <c r="P338" t="s">
        <v>1104</v>
      </c>
      <c r="Q338">
        <v>140.73599999999999</v>
      </c>
      <c r="R338">
        <v>8</v>
      </c>
      <c r="S338">
        <v>0.2</v>
      </c>
      <c r="T338">
        <v>49.257599999999996</v>
      </c>
    </row>
    <row r="339" spans="1:20" x14ac:dyDescent="0.3">
      <c r="A339" s="1">
        <v>43903</v>
      </c>
      <c r="B339" s="1" t="str">
        <f t="shared" si="5"/>
        <v>Mar</v>
      </c>
      <c r="C339">
        <v>3067</v>
      </c>
      <c r="D339" t="s">
        <v>1099</v>
      </c>
      <c r="E339" t="s">
        <v>86</v>
      </c>
      <c r="F339" t="s">
        <v>1100</v>
      </c>
      <c r="G339" t="s">
        <v>41</v>
      </c>
      <c r="H339" t="s">
        <v>23</v>
      </c>
      <c r="I339" t="s">
        <v>1101</v>
      </c>
      <c r="J339" t="s">
        <v>1102</v>
      </c>
      <c r="K339">
        <v>87105</v>
      </c>
      <c r="L339" t="s">
        <v>35</v>
      </c>
      <c r="M339" t="s">
        <v>1105</v>
      </c>
      <c r="N339" t="s">
        <v>78</v>
      </c>
      <c r="O339" t="s">
        <v>101</v>
      </c>
      <c r="P339" t="s">
        <v>1106</v>
      </c>
      <c r="Q339">
        <v>214.95</v>
      </c>
      <c r="R339">
        <v>5</v>
      </c>
      <c r="S339">
        <v>0</v>
      </c>
      <c r="T339">
        <v>88.129499999999993</v>
      </c>
    </row>
    <row r="340" spans="1:20" x14ac:dyDescent="0.3">
      <c r="A340" s="1">
        <v>43903</v>
      </c>
      <c r="B340" s="1" t="str">
        <f t="shared" si="5"/>
        <v>Mar</v>
      </c>
      <c r="C340">
        <v>3068</v>
      </c>
      <c r="D340" t="s">
        <v>1099</v>
      </c>
      <c r="E340" t="s">
        <v>86</v>
      </c>
      <c r="F340" t="s">
        <v>1100</v>
      </c>
      <c r="G340" t="s">
        <v>41</v>
      </c>
      <c r="H340" t="s">
        <v>23</v>
      </c>
      <c r="I340" t="s">
        <v>1101</v>
      </c>
      <c r="J340" t="s">
        <v>1102</v>
      </c>
      <c r="K340">
        <v>87105</v>
      </c>
      <c r="L340" t="s">
        <v>35</v>
      </c>
      <c r="M340" t="s">
        <v>1107</v>
      </c>
      <c r="N340" t="s">
        <v>46</v>
      </c>
      <c r="O340" t="s">
        <v>107</v>
      </c>
      <c r="P340" t="s">
        <v>1108</v>
      </c>
      <c r="Q340">
        <v>45.36</v>
      </c>
      <c r="R340">
        <v>7</v>
      </c>
      <c r="S340">
        <v>0</v>
      </c>
      <c r="T340">
        <v>21.7728</v>
      </c>
    </row>
    <row r="341" spans="1:20" x14ac:dyDescent="0.3">
      <c r="A341" s="1">
        <v>43903</v>
      </c>
      <c r="B341" s="1" t="str">
        <f t="shared" si="5"/>
        <v>Mar</v>
      </c>
      <c r="C341">
        <v>3069</v>
      </c>
      <c r="D341" t="s">
        <v>1099</v>
      </c>
      <c r="E341" t="s">
        <v>86</v>
      </c>
      <c r="F341" t="s">
        <v>1100</v>
      </c>
      <c r="G341" t="s">
        <v>41</v>
      </c>
      <c r="H341" t="s">
        <v>23</v>
      </c>
      <c r="I341" t="s">
        <v>1101</v>
      </c>
      <c r="J341" t="s">
        <v>1102</v>
      </c>
      <c r="K341">
        <v>87105</v>
      </c>
      <c r="L341" t="s">
        <v>35</v>
      </c>
      <c r="M341" t="s">
        <v>1109</v>
      </c>
      <c r="N341" t="s">
        <v>46</v>
      </c>
      <c r="O341" t="s">
        <v>107</v>
      </c>
      <c r="P341" t="s">
        <v>1110</v>
      </c>
      <c r="Q341">
        <v>288.24</v>
      </c>
      <c r="R341">
        <v>6</v>
      </c>
      <c r="S341">
        <v>0</v>
      </c>
      <c r="T341">
        <v>138.3552</v>
      </c>
    </row>
    <row r="342" spans="1:20" x14ac:dyDescent="0.3">
      <c r="A342" s="1">
        <v>43903</v>
      </c>
      <c r="B342" s="1" t="str">
        <f t="shared" si="5"/>
        <v>Mar</v>
      </c>
      <c r="C342">
        <v>4459</v>
      </c>
      <c r="D342" t="s">
        <v>1111</v>
      </c>
      <c r="E342" t="s">
        <v>20</v>
      </c>
      <c r="F342" t="s">
        <v>1112</v>
      </c>
      <c r="G342" t="s">
        <v>22</v>
      </c>
      <c r="H342" t="s">
        <v>23</v>
      </c>
      <c r="I342" t="s">
        <v>1113</v>
      </c>
      <c r="J342" t="s">
        <v>198</v>
      </c>
      <c r="K342">
        <v>80219</v>
      </c>
      <c r="L342" t="s">
        <v>35</v>
      </c>
      <c r="M342" t="s">
        <v>183</v>
      </c>
      <c r="N342" t="s">
        <v>46</v>
      </c>
      <c r="O342" t="s">
        <v>141</v>
      </c>
      <c r="P342" t="s">
        <v>184</v>
      </c>
      <c r="Q342">
        <v>1332.4960000000001</v>
      </c>
      <c r="R342">
        <v>2</v>
      </c>
      <c r="S342">
        <v>0.2</v>
      </c>
      <c r="T342">
        <v>-299.8116</v>
      </c>
    </row>
    <row r="343" spans="1:20" x14ac:dyDescent="0.3">
      <c r="A343" s="1">
        <v>43903</v>
      </c>
      <c r="B343" s="1" t="str">
        <f t="shared" si="5"/>
        <v>Mar</v>
      </c>
      <c r="C343">
        <v>5565</v>
      </c>
      <c r="D343" t="s">
        <v>1114</v>
      </c>
      <c r="E343" t="s">
        <v>269</v>
      </c>
      <c r="F343" t="s">
        <v>1115</v>
      </c>
      <c r="G343" t="s">
        <v>41</v>
      </c>
      <c r="H343" t="s">
        <v>23</v>
      </c>
      <c r="I343" t="s">
        <v>336</v>
      </c>
      <c r="J343" t="s">
        <v>337</v>
      </c>
      <c r="K343">
        <v>60610</v>
      </c>
      <c r="L343" t="s">
        <v>44</v>
      </c>
      <c r="M343" t="s">
        <v>1116</v>
      </c>
      <c r="N343" t="s">
        <v>46</v>
      </c>
      <c r="O343" t="s">
        <v>62</v>
      </c>
      <c r="P343" t="s">
        <v>1117</v>
      </c>
      <c r="Q343">
        <v>19.456</v>
      </c>
      <c r="R343">
        <v>4</v>
      </c>
      <c r="S343">
        <v>0.2</v>
      </c>
      <c r="T343">
        <v>2.1888000000000001</v>
      </c>
    </row>
    <row r="344" spans="1:20" x14ac:dyDescent="0.3">
      <c r="A344" s="1">
        <v>43903</v>
      </c>
      <c r="B344" s="1" t="str">
        <f t="shared" si="5"/>
        <v>Mar</v>
      </c>
      <c r="C344">
        <v>5566</v>
      </c>
      <c r="D344" t="s">
        <v>1114</v>
      </c>
      <c r="E344" t="s">
        <v>269</v>
      </c>
      <c r="F344" t="s">
        <v>1115</v>
      </c>
      <c r="G344" t="s">
        <v>41</v>
      </c>
      <c r="H344" t="s">
        <v>23</v>
      </c>
      <c r="I344" t="s">
        <v>336</v>
      </c>
      <c r="J344" t="s">
        <v>337</v>
      </c>
      <c r="K344">
        <v>60610</v>
      </c>
      <c r="L344" t="s">
        <v>44</v>
      </c>
      <c r="M344" t="s">
        <v>578</v>
      </c>
      <c r="N344" t="s">
        <v>78</v>
      </c>
      <c r="O344" t="s">
        <v>79</v>
      </c>
      <c r="P344" t="s">
        <v>579</v>
      </c>
      <c r="Q344">
        <v>209.98599999999999</v>
      </c>
      <c r="R344">
        <v>2</v>
      </c>
      <c r="S344">
        <v>0.3</v>
      </c>
      <c r="T344">
        <v>8.9993999999999996</v>
      </c>
    </row>
    <row r="345" spans="1:20" x14ac:dyDescent="0.3">
      <c r="A345" s="1">
        <v>43903</v>
      </c>
      <c r="B345" s="1" t="str">
        <f t="shared" si="5"/>
        <v>Mar</v>
      </c>
      <c r="C345">
        <v>5567</v>
      </c>
      <c r="D345" t="s">
        <v>1114</v>
      </c>
      <c r="E345" t="s">
        <v>269</v>
      </c>
      <c r="F345" t="s">
        <v>1115</v>
      </c>
      <c r="G345" t="s">
        <v>41</v>
      </c>
      <c r="H345" t="s">
        <v>23</v>
      </c>
      <c r="I345" t="s">
        <v>336</v>
      </c>
      <c r="J345" t="s">
        <v>337</v>
      </c>
      <c r="K345">
        <v>60610</v>
      </c>
      <c r="L345" t="s">
        <v>44</v>
      </c>
      <c r="M345" t="s">
        <v>1118</v>
      </c>
      <c r="N345" t="s">
        <v>46</v>
      </c>
      <c r="O345" t="s">
        <v>62</v>
      </c>
      <c r="P345" t="s">
        <v>1119</v>
      </c>
      <c r="Q345">
        <v>29.76</v>
      </c>
      <c r="R345">
        <v>5</v>
      </c>
      <c r="S345">
        <v>0.2</v>
      </c>
      <c r="T345">
        <v>1.86</v>
      </c>
    </row>
    <row r="346" spans="1:20" x14ac:dyDescent="0.3">
      <c r="A346" s="1">
        <v>43903</v>
      </c>
      <c r="B346" s="1" t="str">
        <f t="shared" si="5"/>
        <v>Mar</v>
      </c>
      <c r="C346">
        <v>5568</v>
      </c>
      <c r="D346" t="s">
        <v>1114</v>
      </c>
      <c r="E346" t="s">
        <v>269</v>
      </c>
      <c r="F346" t="s">
        <v>1115</v>
      </c>
      <c r="G346" t="s">
        <v>41</v>
      </c>
      <c r="H346" t="s">
        <v>23</v>
      </c>
      <c r="I346" t="s">
        <v>336</v>
      </c>
      <c r="J346" t="s">
        <v>337</v>
      </c>
      <c r="K346">
        <v>60610</v>
      </c>
      <c r="L346" t="s">
        <v>44</v>
      </c>
      <c r="M346" t="s">
        <v>1120</v>
      </c>
      <c r="N346" t="s">
        <v>28</v>
      </c>
      <c r="O346" t="s">
        <v>59</v>
      </c>
      <c r="P346" t="s">
        <v>1121</v>
      </c>
      <c r="Q346">
        <v>89.768000000000001</v>
      </c>
      <c r="R346">
        <v>1</v>
      </c>
      <c r="S346">
        <v>0.3</v>
      </c>
      <c r="T346">
        <v>-2.5648</v>
      </c>
    </row>
    <row r="347" spans="1:20" x14ac:dyDescent="0.3">
      <c r="A347" s="1">
        <v>43903</v>
      </c>
      <c r="B347" s="1" t="str">
        <f t="shared" si="5"/>
        <v>Mar</v>
      </c>
      <c r="C347">
        <v>5569</v>
      </c>
      <c r="D347" t="s">
        <v>1114</v>
      </c>
      <c r="E347" t="s">
        <v>269</v>
      </c>
      <c r="F347" t="s">
        <v>1115</v>
      </c>
      <c r="G347" t="s">
        <v>41</v>
      </c>
      <c r="H347" t="s">
        <v>23</v>
      </c>
      <c r="I347" t="s">
        <v>336</v>
      </c>
      <c r="J347" t="s">
        <v>337</v>
      </c>
      <c r="K347">
        <v>60610</v>
      </c>
      <c r="L347" t="s">
        <v>44</v>
      </c>
      <c r="M347" t="s">
        <v>1122</v>
      </c>
      <c r="N347" t="s">
        <v>78</v>
      </c>
      <c r="O347" t="s">
        <v>382</v>
      </c>
      <c r="P347" t="s">
        <v>1123</v>
      </c>
      <c r="Q347">
        <v>959.98400000000004</v>
      </c>
      <c r="R347">
        <v>2</v>
      </c>
      <c r="S347">
        <v>0.2</v>
      </c>
      <c r="T347">
        <v>335.99439999999998</v>
      </c>
    </row>
    <row r="348" spans="1:20" x14ac:dyDescent="0.3">
      <c r="A348" s="1">
        <v>43903</v>
      </c>
      <c r="B348" s="1" t="str">
        <f t="shared" si="5"/>
        <v>Mar</v>
      </c>
      <c r="C348">
        <v>5570</v>
      </c>
      <c r="D348" t="s">
        <v>1114</v>
      </c>
      <c r="E348" t="s">
        <v>269</v>
      </c>
      <c r="F348" t="s">
        <v>1115</v>
      </c>
      <c r="G348" t="s">
        <v>41</v>
      </c>
      <c r="H348" t="s">
        <v>23</v>
      </c>
      <c r="I348" t="s">
        <v>336</v>
      </c>
      <c r="J348" t="s">
        <v>337</v>
      </c>
      <c r="K348">
        <v>60610</v>
      </c>
      <c r="L348" t="s">
        <v>44</v>
      </c>
      <c r="M348" t="s">
        <v>1124</v>
      </c>
      <c r="N348" t="s">
        <v>46</v>
      </c>
      <c r="O348" t="s">
        <v>107</v>
      </c>
      <c r="P348" t="s">
        <v>1125</v>
      </c>
      <c r="Q348">
        <v>15.552</v>
      </c>
      <c r="R348">
        <v>3</v>
      </c>
      <c r="S348">
        <v>0.2</v>
      </c>
      <c r="T348">
        <v>5.6375999999999999</v>
      </c>
    </row>
    <row r="349" spans="1:20" x14ac:dyDescent="0.3">
      <c r="A349" s="1">
        <v>43903</v>
      </c>
      <c r="B349" s="1" t="str">
        <f t="shared" si="5"/>
        <v>Mar</v>
      </c>
      <c r="C349">
        <v>5571</v>
      </c>
      <c r="D349" t="s">
        <v>1114</v>
      </c>
      <c r="E349" t="s">
        <v>269</v>
      </c>
      <c r="F349" t="s">
        <v>1115</v>
      </c>
      <c r="G349" t="s">
        <v>41</v>
      </c>
      <c r="H349" t="s">
        <v>23</v>
      </c>
      <c r="I349" t="s">
        <v>336</v>
      </c>
      <c r="J349" t="s">
        <v>337</v>
      </c>
      <c r="K349">
        <v>60610</v>
      </c>
      <c r="L349" t="s">
        <v>44</v>
      </c>
      <c r="M349" t="s">
        <v>1126</v>
      </c>
      <c r="N349" t="s">
        <v>78</v>
      </c>
      <c r="O349" t="s">
        <v>193</v>
      </c>
      <c r="P349" t="s">
        <v>1127</v>
      </c>
      <c r="Q349">
        <v>34.36</v>
      </c>
      <c r="R349">
        <v>1</v>
      </c>
      <c r="S349">
        <v>0.2</v>
      </c>
      <c r="T349">
        <v>-7.3014999999999999</v>
      </c>
    </row>
    <row r="350" spans="1:20" x14ac:dyDescent="0.3">
      <c r="A350" s="1">
        <v>43903</v>
      </c>
      <c r="B350" s="1" t="str">
        <f t="shared" si="5"/>
        <v>Mar</v>
      </c>
      <c r="C350">
        <v>7231</v>
      </c>
      <c r="D350" t="s">
        <v>1128</v>
      </c>
      <c r="E350" t="s">
        <v>39</v>
      </c>
      <c r="F350" t="s">
        <v>588</v>
      </c>
      <c r="G350" t="s">
        <v>22</v>
      </c>
      <c r="H350" t="s">
        <v>23</v>
      </c>
      <c r="I350" t="s">
        <v>709</v>
      </c>
      <c r="J350" t="s">
        <v>331</v>
      </c>
      <c r="K350">
        <v>6824</v>
      </c>
      <c r="L350" t="s">
        <v>26</v>
      </c>
      <c r="M350" t="s">
        <v>901</v>
      </c>
      <c r="N350" t="s">
        <v>46</v>
      </c>
      <c r="O350" t="s">
        <v>47</v>
      </c>
      <c r="P350" t="s">
        <v>902</v>
      </c>
      <c r="Q350">
        <v>30.88</v>
      </c>
      <c r="R350">
        <v>2</v>
      </c>
      <c r="S350">
        <v>0</v>
      </c>
      <c r="T350">
        <v>15.44</v>
      </c>
    </row>
    <row r="351" spans="1:20" x14ac:dyDescent="0.3">
      <c r="A351" s="1">
        <v>43903</v>
      </c>
      <c r="B351" s="1" t="str">
        <f t="shared" si="5"/>
        <v>Mar</v>
      </c>
      <c r="C351">
        <v>7232</v>
      </c>
      <c r="D351" t="s">
        <v>1128</v>
      </c>
      <c r="E351" t="s">
        <v>39</v>
      </c>
      <c r="F351" t="s">
        <v>588</v>
      </c>
      <c r="G351" t="s">
        <v>22</v>
      </c>
      <c r="H351" t="s">
        <v>23</v>
      </c>
      <c r="I351" t="s">
        <v>709</v>
      </c>
      <c r="J351" t="s">
        <v>331</v>
      </c>
      <c r="K351">
        <v>6824</v>
      </c>
      <c r="L351" t="s">
        <v>26</v>
      </c>
      <c r="M351" t="s">
        <v>1129</v>
      </c>
      <c r="N351" t="s">
        <v>46</v>
      </c>
      <c r="O351" t="s">
        <v>69</v>
      </c>
      <c r="P351" t="s">
        <v>1130</v>
      </c>
      <c r="Q351">
        <v>465.16</v>
      </c>
      <c r="R351">
        <v>2</v>
      </c>
      <c r="S351">
        <v>0</v>
      </c>
      <c r="T351">
        <v>120.94159999999999</v>
      </c>
    </row>
    <row r="352" spans="1:20" x14ac:dyDescent="0.3">
      <c r="A352" s="1">
        <v>43903</v>
      </c>
      <c r="B352" s="1" t="str">
        <f t="shared" si="5"/>
        <v>Mar</v>
      </c>
      <c r="C352">
        <v>7233</v>
      </c>
      <c r="D352" t="s">
        <v>1128</v>
      </c>
      <c r="E352" t="s">
        <v>39</v>
      </c>
      <c r="F352" t="s">
        <v>588</v>
      </c>
      <c r="G352" t="s">
        <v>22</v>
      </c>
      <c r="H352" t="s">
        <v>23</v>
      </c>
      <c r="I352" t="s">
        <v>709</v>
      </c>
      <c r="J352" t="s">
        <v>331</v>
      </c>
      <c r="K352">
        <v>6824</v>
      </c>
      <c r="L352" t="s">
        <v>26</v>
      </c>
      <c r="M352" t="s">
        <v>298</v>
      </c>
      <c r="N352" t="s">
        <v>46</v>
      </c>
      <c r="O352" t="s">
        <v>107</v>
      </c>
      <c r="P352" t="s">
        <v>299</v>
      </c>
      <c r="Q352">
        <v>27.12</v>
      </c>
      <c r="R352">
        <v>4</v>
      </c>
      <c r="S352">
        <v>0</v>
      </c>
      <c r="T352">
        <v>12.475199999999999</v>
      </c>
    </row>
    <row r="353" spans="1:20" x14ac:dyDescent="0.3">
      <c r="A353" s="1">
        <v>43903</v>
      </c>
      <c r="B353" s="1" t="str">
        <f t="shared" si="5"/>
        <v>Mar</v>
      </c>
      <c r="C353">
        <v>7922</v>
      </c>
      <c r="D353" t="s">
        <v>1131</v>
      </c>
      <c r="E353" t="s">
        <v>20</v>
      </c>
      <c r="F353" t="s">
        <v>1132</v>
      </c>
      <c r="G353" t="s">
        <v>22</v>
      </c>
      <c r="H353" t="s">
        <v>23</v>
      </c>
      <c r="I353" t="s">
        <v>1133</v>
      </c>
      <c r="J353" t="s">
        <v>659</v>
      </c>
      <c r="K353">
        <v>21044</v>
      </c>
      <c r="L353" t="s">
        <v>26</v>
      </c>
      <c r="M353" t="s">
        <v>975</v>
      </c>
      <c r="N353" t="s">
        <v>46</v>
      </c>
      <c r="O353" t="s">
        <v>47</v>
      </c>
      <c r="P353" t="s">
        <v>1134</v>
      </c>
      <c r="Q353">
        <v>174.3</v>
      </c>
      <c r="R353">
        <v>3</v>
      </c>
      <c r="S353">
        <v>0</v>
      </c>
      <c r="T353">
        <v>81.921000000000006</v>
      </c>
    </row>
    <row r="354" spans="1:20" x14ac:dyDescent="0.3">
      <c r="A354" s="1">
        <v>43903</v>
      </c>
      <c r="B354" s="1" t="str">
        <f t="shared" si="5"/>
        <v>Mar</v>
      </c>
      <c r="C354">
        <v>8295</v>
      </c>
      <c r="D354" t="s">
        <v>1135</v>
      </c>
      <c r="E354" t="s">
        <v>20</v>
      </c>
      <c r="F354" t="s">
        <v>1136</v>
      </c>
      <c r="G354" t="s">
        <v>22</v>
      </c>
      <c r="H354" t="s">
        <v>23</v>
      </c>
      <c r="I354" t="s">
        <v>314</v>
      </c>
      <c r="J354" t="s">
        <v>315</v>
      </c>
      <c r="K354">
        <v>10011</v>
      </c>
      <c r="L354" t="s">
        <v>26</v>
      </c>
      <c r="M354" t="s">
        <v>1137</v>
      </c>
      <c r="N354" t="s">
        <v>78</v>
      </c>
      <c r="O354" t="s">
        <v>193</v>
      </c>
      <c r="P354" t="s">
        <v>1138</v>
      </c>
      <c r="Q354">
        <v>299.89999999999998</v>
      </c>
      <c r="R354">
        <v>2</v>
      </c>
      <c r="S354">
        <v>0</v>
      </c>
      <c r="T354">
        <v>74.974999999999994</v>
      </c>
    </row>
    <row r="355" spans="1:20" x14ac:dyDescent="0.3">
      <c r="A355" s="1">
        <v>43903</v>
      </c>
      <c r="B355" s="1" t="str">
        <f t="shared" si="5"/>
        <v>Mar</v>
      </c>
      <c r="C355">
        <v>9392</v>
      </c>
      <c r="D355" t="s">
        <v>1139</v>
      </c>
      <c r="E355" t="s">
        <v>39</v>
      </c>
      <c r="F355" t="s">
        <v>1140</v>
      </c>
      <c r="G355" t="s">
        <v>73</v>
      </c>
      <c r="H355" t="s">
        <v>23</v>
      </c>
      <c r="I355" t="s">
        <v>197</v>
      </c>
      <c r="J355" t="s">
        <v>337</v>
      </c>
      <c r="K355">
        <v>60505</v>
      </c>
      <c r="L355" t="s">
        <v>44</v>
      </c>
      <c r="M355" t="s">
        <v>1085</v>
      </c>
      <c r="N355" t="s">
        <v>78</v>
      </c>
      <c r="O355" t="s">
        <v>193</v>
      </c>
      <c r="P355" t="s">
        <v>1086</v>
      </c>
      <c r="Q355">
        <v>7.992</v>
      </c>
      <c r="R355">
        <v>1</v>
      </c>
      <c r="S355">
        <v>0.2</v>
      </c>
      <c r="T355">
        <v>2.5973999999999999</v>
      </c>
    </row>
    <row r="356" spans="1:20" x14ac:dyDescent="0.3">
      <c r="A356" s="1">
        <v>43904</v>
      </c>
      <c r="B356" s="1" t="str">
        <f t="shared" si="5"/>
        <v>Mar</v>
      </c>
      <c r="C356">
        <v>8440</v>
      </c>
      <c r="D356" t="s">
        <v>1141</v>
      </c>
      <c r="E356" t="s">
        <v>86</v>
      </c>
      <c r="F356" t="s">
        <v>1142</v>
      </c>
      <c r="G356" t="s">
        <v>73</v>
      </c>
      <c r="H356" t="s">
        <v>23</v>
      </c>
      <c r="I356" t="s">
        <v>336</v>
      </c>
      <c r="J356" t="s">
        <v>337</v>
      </c>
      <c r="K356">
        <v>60623</v>
      </c>
      <c r="L356" t="s">
        <v>44</v>
      </c>
      <c r="M356" t="s">
        <v>1143</v>
      </c>
      <c r="N356" t="s">
        <v>78</v>
      </c>
      <c r="O356" t="s">
        <v>193</v>
      </c>
      <c r="P356" t="s">
        <v>1144</v>
      </c>
      <c r="Q356">
        <v>49.616</v>
      </c>
      <c r="R356">
        <v>2</v>
      </c>
      <c r="S356">
        <v>0.2</v>
      </c>
      <c r="T356">
        <v>4.9615999999999998</v>
      </c>
    </row>
    <row r="357" spans="1:20" x14ac:dyDescent="0.3">
      <c r="A357" s="1">
        <v>43906</v>
      </c>
      <c r="B357" s="1" t="str">
        <f t="shared" si="5"/>
        <v>Mar</v>
      </c>
      <c r="C357">
        <v>1929</v>
      </c>
      <c r="D357" t="s">
        <v>1145</v>
      </c>
      <c r="E357" t="s">
        <v>86</v>
      </c>
      <c r="F357" t="s">
        <v>1146</v>
      </c>
      <c r="G357" t="s">
        <v>41</v>
      </c>
      <c r="H357" t="s">
        <v>23</v>
      </c>
      <c r="I357" t="s">
        <v>148</v>
      </c>
      <c r="J357" t="s">
        <v>149</v>
      </c>
      <c r="K357">
        <v>98105</v>
      </c>
      <c r="L357" t="s">
        <v>35</v>
      </c>
      <c r="M357" t="s">
        <v>1147</v>
      </c>
      <c r="N357" t="s">
        <v>46</v>
      </c>
      <c r="O357" t="s">
        <v>107</v>
      </c>
      <c r="P357" t="s">
        <v>1148</v>
      </c>
      <c r="Q357">
        <v>6.48</v>
      </c>
      <c r="R357">
        <v>1</v>
      </c>
      <c r="S357">
        <v>0</v>
      </c>
      <c r="T357">
        <v>3.1103999999999998</v>
      </c>
    </row>
    <row r="358" spans="1:20" x14ac:dyDescent="0.3">
      <c r="A358" s="1">
        <v>43906</v>
      </c>
      <c r="B358" s="1" t="str">
        <f t="shared" si="5"/>
        <v>Mar</v>
      </c>
      <c r="C358">
        <v>1930</v>
      </c>
      <c r="D358" t="s">
        <v>1145</v>
      </c>
      <c r="E358" t="s">
        <v>86</v>
      </c>
      <c r="F358" t="s">
        <v>1146</v>
      </c>
      <c r="G358" t="s">
        <v>41</v>
      </c>
      <c r="H358" t="s">
        <v>23</v>
      </c>
      <c r="I358" t="s">
        <v>148</v>
      </c>
      <c r="J358" t="s">
        <v>149</v>
      </c>
      <c r="K358">
        <v>98105</v>
      </c>
      <c r="L358" t="s">
        <v>35</v>
      </c>
      <c r="M358" t="s">
        <v>1149</v>
      </c>
      <c r="N358" t="s">
        <v>46</v>
      </c>
      <c r="O358" t="s">
        <v>54</v>
      </c>
      <c r="P358" t="s">
        <v>1150</v>
      </c>
      <c r="Q358">
        <v>46.51</v>
      </c>
      <c r="R358">
        <v>1</v>
      </c>
      <c r="S358">
        <v>0</v>
      </c>
      <c r="T358">
        <v>1.8604000000000001</v>
      </c>
    </row>
    <row r="359" spans="1:20" x14ac:dyDescent="0.3">
      <c r="A359" s="1">
        <v>43906</v>
      </c>
      <c r="B359" s="1" t="str">
        <f t="shared" si="5"/>
        <v>Mar</v>
      </c>
      <c r="C359">
        <v>1931</v>
      </c>
      <c r="D359" t="s">
        <v>1145</v>
      </c>
      <c r="E359" t="s">
        <v>86</v>
      </c>
      <c r="F359" t="s">
        <v>1146</v>
      </c>
      <c r="G359" t="s">
        <v>41</v>
      </c>
      <c r="H359" t="s">
        <v>23</v>
      </c>
      <c r="I359" t="s">
        <v>148</v>
      </c>
      <c r="J359" t="s">
        <v>149</v>
      </c>
      <c r="K359">
        <v>98105</v>
      </c>
      <c r="L359" t="s">
        <v>35</v>
      </c>
      <c r="M359" t="s">
        <v>1151</v>
      </c>
      <c r="N359" t="s">
        <v>78</v>
      </c>
      <c r="O359" t="s">
        <v>193</v>
      </c>
      <c r="P359" t="s">
        <v>1152</v>
      </c>
      <c r="Q359">
        <v>659.976</v>
      </c>
      <c r="R359">
        <v>3</v>
      </c>
      <c r="S359">
        <v>0.2</v>
      </c>
      <c r="T359">
        <v>49.498199999999997</v>
      </c>
    </row>
    <row r="360" spans="1:20" x14ac:dyDescent="0.3">
      <c r="A360" s="1">
        <v>43906</v>
      </c>
      <c r="B360" s="1" t="str">
        <f t="shared" si="5"/>
        <v>Mar</v>
      </c>
      <c r="C360">
        <v>7353</v>
      </c>
      <c r="D360" t="s">
        <v>1153</v>
      </c>
      <c r="E360" t="s">
        <v>86</v>
      </c>
      <c r="F360" t="s">
        <v>1154</v>
      </c>
      <c r="G360" t="s">
        <v>41</v>
      </c>
      <c r="H360" t="s">
        <v>23</v>
      </c>
      <c r="I360" t="s">
        <v>1155</v>
      </c>
      <c r="J360" t="s">
        <v>25</v>
      </c>
      <c r="K360">
        <v>44107</v>
      </c>
      <c r="L360" t="s">
        <v>26</v>
      </c>
      <c r="M360" t="s">
        <v>616</v>
      </c>
      <c r="N360" t="s">
        <v>78</v>
      </c>
      <c r="O360" t="s">
        <v>193</v>
      </c>
      <c r="P360" t="s">
        <v>617</v>
      </c>
      <c r="Q360">
        <v>445.44</v>
      </c>
      <c r="R360">
        <v>8</v>
      </c>
      <c r="S360">
        <v>0.4</v>
      </c>
      <c r="T360">
        <v>-81.664000000000001</v>
      </c>
    </row>
    <row r="361" spans="1:20" x14ac:dyDescent="0.3">
      <c r="A361" s="1">
        <v>43906</v>
      </c>
      <c r="B361" s="1" t="str">
        <f t="shared" si="5"/>
        <v>Mar</v>
      </c>
      <c r="C361">
        <v>8525</v>
      </c>
      <c r="D361" t="s">
        <v>1156</v>
      </c>
      <c r="E361" t="s">
        <v>269</v>
      </c>
      <c r="F361" t="s">
        <v>1157</v>
      </c>
      <c r="G361" t="s">
        <v>22</v>
      </c>
      <c r="H361" t="s">
        <v>23</v>
      </c>
      <c r="I361" t="s">
        <v>450</v>
      </c>
      <c r="J361" t="s">
        <v>25</v>
      </c>
      <c r="K361">
        <v>43229</v>
      </c>
      <c r="L361" t="s">
        <v>26</v>
      </c>
      <c r="M361" t="s">
        <v>1158</v>
      </c>
      <c r="N361" t="s">
        <v>78</v>
      </c>
      <c r="O361" t="s">
        <v>193</v>
      </c>
      <c r="P361" t="s">
        <v>1159</v>
      </c>
      <c r="Q361">
        <v>44.375999999999998</v>
      </c>
      <c r="R361">
        <v>2</v>
      </c>
      <c r="S361">
        <v>0.4</v>
      </c>
      <c r="T361">
        <v>-7.3959999999999999</v>
      </c>
    </row>
    <row r="362" spans="1:20" x14ac:dyDescent="0.3">
      <c r="A362" s="1">
        <v>43906</v>
      </c>
      <c r="B362" s="1" t="str">
        <f t="shared" si="5"/>
        <v>Mar</v>
      </c>
      <c r="C362">
        <v>8526</v>
      </c>
      <c r="D362" t="s">
        <v>1156</v>
      </c>
      <c r="E362" t="s">
        <v>269</v>
      </c>
      <c r="F362" t="s">
        <v>1157</v>
      </c>
      <c r="G362" t="s">
        <v>22</v>
      </c>
      <c r="H362" t="s">
        <v>23</v>
      </c>
      <c r="I362" t="s">
        <v>450</v>
      </c>
      <c r="J362" t="s">
        <v>25</v>
      </c>
      <c r="K362">
        <v>43229</v>
      </c>
      <c r="L362" t="s">
        <v>26</v>
      </c>
      <c r="M362" t="s">
        <v>1160</v>
      </c>
      <c r="N362" t="s">
        <v>28</v>
      </c>
      <c r="O362" t="s">
        <v>29</v>
      </c>
      <c r="P362" t="s">
        <v>1161</v>
      </c>
      <c r="Q362">
        <v>51.264000000000003</v>
      </c>
      <c r="R362">
        <v>6</v>
      </c>
      <c r="S362">
        <v>0.2</v>
      </c>
      <c r="T362">
        <v>7.6896000000000004</v>
      </c>
    </row>
    <row r="363" spans="1:20" x14ac:dyDescent="0.3">
      <c r="A363" s="1">
        <v>43906</v>
      </c>
      <c r="B363" s="1" t="str">
        <f t="shared" si="5"/>
        <v>Mar</v>
      </c>
      <c r="C363">
        <v>8527</v>
      </c>
      <c r="D363" t="s">
        <v>1156</v>
      </c>
      <c r="E363" t="s">
        <v>269</v>
      </c>
      <c r="F363" t="s">
        <v>1157</v>
      </c>
      <c r="G363" t="s">
        <v>22</v>
      </c>
      <c r="H363" t="s">
        <v>23</v>
      </c>
      <c r="I363" t="s">
        <v>450</v>
      </c>
      <c r="J363" t="s">
        <v>25</v>
      </c>
      <c r="K363">
        <v>43229</v>
      </c>
      <c r="L363" t="s">
        <v>26</v>
      </c>
      <c r="M363" t="s">
        <v>1162</v>
      </c>
      <c r="N363" t="s">
        <v>46</v>
      </c>
      <c r="O363" t="s">
        <v>47</v>
      </c>
      <c r="P363" t="s">
        <v>1163</v>
      </c>
      <c r="Q363">
        <v>5.1929999999999996</v>
      </c>
      <c r="R363">
        <v>3</v>
      </c>
      <c r="S363">
        <v>0.7</v>
      </c>
      <c r="T363">
        <v>-3.4620000000000002</v>
      </c>
    </row>
    <row r="364" spans="1:20" x14ac:dyDescent="0.3">
      <c r="A364" s="1">
        <v>43906</v>
      </c>
      <c r="B364" s="1" t="str">
        <f t="shared" si="5"/>
        <v>Mar</v>
      </c>
      <c r="C364">
        <v>8528</v>
      </c>
      <c r="D364" t="s">
        <v>1156</v>
      </c>
      <c r="E364" t="s">
        <v>269</v>
      </c>
      <c r="F364" t="s">
        <v>1157</v>
      </c>
      <c r="G364" t="s">
        <v>22</v>
      </c>
      <c r="H364" t="s">
        <v>23</v>
      </c>
      <c r="I364" t="s">
        <v>450</v>
      </c>
      <c r="J364" t="s">
        <v>25</v>
      </c>
      <c r="K364">
        <v>43229</v>
      </c>
      <c r="L364" t="s">
        <v>26</v>
      </c>
      <c r="M364" t="s">
        <v>971</v>
      </c>
      <c r="N364" t="s">
        <v>78</v>
      </c>
      <c r="O364" t="s">
        <v>101</v>
      </c>
      <c r="P364" t="s">
        <v>972</v>
      </c>
      <c r="Q364">
        <v>159.98400000000001</v>
      </c>
      <c r="R364">
        <v>2</v>
      </c>
      <c r="S364">
        <v>0.2</v>
      </c>
      <c r="T364">
        <v>43.995600000000003</v>
      </c>
    </row>
    <row r="365" spans="1:20" x14ac:dyDescent="0.3">
      <c r="A365" s="1">
        <v>43906</v>
      </c>
      <c r="B365" s="1" t="str">
        <f t="shared" si="5"/>
        <v>Mar</v>
      </c>
      <c r="C365">
        <v>8529</v>
      </c>
      <c r="D365" t="s">
        <v>1156</v>
      </c>
      <c r="E365" t="s">
        <v>269</v>
      </c>
      <c r="F365" t="s">
        <v>1157</v>
      </c>
      <c r="G365" t="s">
        <v>22</v>
      </c>
      <c r="H365" t="s">
        <v>23</v>
      </c>
      <c r="I365" t="s">
        <v>450</v>
      </c>
      <c r="J365" t="s">
        <v>25</v>
      </c>
      <c r="K365">
        <v>43229</v>
      </c>
      <c r="L365" t="s">
        <v>26</v>
      </c>
      <c r="M365" t="s">
        <v>989</v>
      </c>
      <c r="N365" t="s">
        <v>46</v>
      </c>
      <c r="O365" t="s">
        <v>54</v>
      </c>
      <c r="P365" t="s">
        <v>990</v>
      </c>
      <c r="Q365">
        <v>54.223999999999997</v>
      </c>
      <c r="R365">
        <v>2</v>
      </c>
      <c r="S365">
        <v>0.2</v>
      </c>
      <c r="T365">
        <v>3.3889999999999998</v>
      </c>
    </row>
    <row r="366" spans="1:20" x14ac:dyDescent="0.3">
      <c r="A366" s="1">
        <v>43906</v>
      </c>
      <c r="B366" s="1" t="str">
        <f t="shared" si="5"/>
        <v>Mar</v>
      </c>
      <c r="C366">
        <v>9738</v>
      </c>
      <c r="D366" t="s">
        <v>1164</v>
      </c>
      <c r="E366" t="s">
        <v>20</v>
      </c>
      <c r="F366" t="s">
        <v>904</v>
      </c>
      <c r="G366" t="s">
        <v>73</v>
      </c>
      <c r="H366" t="s">
        <v>23</v>
      </c>
      <c r="I366" t="s">
        <v>33</v>
      </c>
      <c r="J366" t="s">
        <v>34</v>
      </c>
      <c r="K366">
        <v>90032</v>
      </c>
      <c r="L366" t="s">
        <v>35</v>
      </c>
      <c r="M366" t="s">
        <v>96</v>
      </c>
      <c r="N366" t="s">
        <v>46</v>
      </c>
      <c r="O366" t="s">
        <v>54</v>
      </c>
      <c r="P366" t="s">
        <v>97</v>
      </c>
      <c r="Q366">
        <v>310.12</v>
      </c>
      <c r="R366">
        <v>2</v>
      </c>
      <c r="S366">
        <v>0</v>
      </c>
      <c r="T366">
        <v>80.631200000000007</v>
      </c>
    </row>
    <row r="367" spans="1:20" x14ac:dyDescent="0.3">
      <c r="A367" s="1">
        <v>43906</v>
      </c>
      <c r="B367" s="1" t="str">
        <f t="shared" si="5"/>
        <v>Mar</v>
      </c>
      <c r="C367">
        <v>9739</v>
      </c>
      <c r="D367" t="s">
        <v>1164</v>
      </c>
      <c r="E367" t="s">
        <v>20</v>
      </c>
      <c r="F367" t="s">
        <v>904</v>
      </c>
      <c r="G367" t="s">
        <v>73</v>
      </c>
      <c r="H367" t="s">
        <v>23</v>
      </c>
      <c r="I367" t="s">
        <v>33</v>
      </c>
      <c r="J367" t="s">
        <v>34</v>
      </c>
      <c r="K367">
        <v>90032</v>
      </c>
      <c r="L367" t="s">
        <v>35</v>
      </c>
      <c r="M367" t="s">
        <v>1165</v>
      </c>
      <c r="N367" t="s">
        <v>46</v>
      </c>
      <c r="O367" t="s">
        <v>47</v>
      </c>
      <c r="P367" t="s">
        <v>1166</v>
      </c>
      <c r="Q367">
        <v>70.463999999999999</v>
      </c>
      <c r="R367">
        <v>6</v>
      </c>
      <c r="S367">
        <v>0.2</v>
      </c>
      <c r="T367">
        <v>22.9008</v>
      </c>
    </row>
    <row r="368" spans="1:20" x14ac:dyDescent="0.3">
      <c r="A368" s="1">
        <v>43906</v>
      </c>
      <c r="B368" s="1" t="str">
        <f t="shared" si="5"/>
        <v>Mar</v>
      </c>
      <c r="C368">
        <v>9740</v>
      </c>
      <c r="D368" t="s">
        <v>1164</v>
      </c>
      <c r="E368" t="s">
        <v>20</v>
      </c>
      <c r="F368" t="s">
        <v>904</v>
      </c>
      <c r="G368" t="s">
        <v>73</v>
      </c>
      <c r="H368" t="s">
        <v>23</v>
      </c>
      <c r="I368" t="s">
        <v>33</v>
      </c>
      <c r="J368" t="s">
        <v>34</v>
      </c>
      <c r="K368">
        <v>90032</v>
      </c>
      <c r="L368" t="s">
        <v>35</v>
      </c>
      <c r="M368" t="s">
        <v>401</v>
      </c>
      <c r="N368" t="s">
        <v>46</v>
      </c>
      <c r="O368" t="s">
        <v>47</v>
      </c>
      <c r="P368" t="s">
        <v>402</v>
      </c>
      <c r="Q368">
        <v>19.68</v>
      </c>
      <c r="R368">
        <v>5</v>
      </c>
      <c r="S368">
        <v>0.2</v>
      </c>
      <c r="T368">
        <v>6.8879999999999999</v>
      </c>
    </row>
    <row r="369" spans="1:20" x14ac:dyDescent="0.3">
      <c r="A369" s="1">
        <v>43906</v>
      </c>
      <c r="B369" s="1" t="str">
        <f t="shared" si="5"/>
        <v>Mar</v>
      </c>
      <c r="C369">
        <v>9741</v>
      </c>
      <c r="D369" t="s">
        <v>1164</v>
      </c>
      <c r="E369" t="s">
        <v>20</v>
      </c>
      <c r="F369" t="s">
        <v>904</v>
      </c>
      <c r="G369" t="s">
        <v>73</v>
      </c>
      <c r="H369" t="s">
        <v>23</v>
      </c>
      <c r="I369" t="s">
        <v>33</v>
      </c>
      <c r="J369" t="s">
        <v>34</v>
      </c>
      <c r="K369">
        <v>90032</v>
      </c>
      <c r="L369" t="s">
        <v>35</v>
      </c>
      <c r="M369" t="s">
        <v>1167</v>
      </c>
      <c r="N369" t="s">
        <v>46</v>
      </c>
      <c r="O369" t="s">
        <v>69</v>
      </c>
      <c r="P369" t="s">
        <v>1168</v>
      </c>
      <c r="Q369">
        <v>140.66999999999999</v>
      </c>
      <c r="R369">
        <v>3</v>
      </c>
      <c r="S369">
        <v>0</v>
      </c>
      <c r="T369">
        <v>54.8613</v>
      </c>
    </row>
    <row r="370" spans="1:20" x14ac:dyDescent="0.3">
      <c r="A370" s="1">
        <v>43907</v>
      </c>
      <c r="B370" s="1" t="str">
        <f t="shared" si="5"/>
        <v>Mar</v>
      </c>
      <c r="C370">
        <v>787</v>
      </c>
      <c r="D370" t="s">
        <v>1169</v>
      </c>
      <c r="E370" t="s">
        <v>86</v>
      </c>
      <c r="F370" t="s">
        <v>1170</v>
      </c>
      <c r="G370" t="s">
        <v>22</v>
      </c>
      <c r="H370" t="s">
        <v>23</v>
      </c>
      <c r="I370" t="s">
        <v>1171</v>
      </c>
      <c r="J370" t="s">
        <v>34</v>
      </c>
      <c r="K370">
        <v>93534</v>
      </c>
      <c r="L370" t="s">
        <v>35</v>
      </c>
      <c r="M370" t="s">
        <v>1052</v>
      </c>
      <c r="N370" t="s">
        <v>46</v>
      </c>
      <c r="O370" t="s">
        <v>47</v>
      </c>
      <c r="P370" t="s">
        <v>1053</v>
      </c>
      <c r="Q370">
        <v>17.456</v>
      </c>
      <c r="R370">
        <v>2</v>
      </c>
      <c r="S370">
        <v>0.2</v>
      </c>
      <c r="T370">
        <v>5.8914</v>
      </c>
    </row>
    <row r="371" spans="1:20" x14ac:dyDescent="0.3">
      <c r="A371" s="1">
        <v>43907</v>
      </c>
      <c r="B371" s="1" t="str">
        <f t="shared" si="5"/>
        <v>Mar</v>
      </c>
      <c r="C371">
        <v>2451</v>
      </c>
      <c r="D371" t="s">
        <v>1172</v>
      </c>
      <c r="E371" t="s">
        <v>86</v>
      </c>
      <c r="F371" t="s">
        <v>1173</v>
      </c>
      <c r="G371" t="s">
        <v>22</v>
      </c>
      <c r="H371" t="s">
        <v>23</v>
      </c>
      <c r="I371" t="s">
        <v>314</v>
      </c>
      <c r="J371" t="s">
        <v>315</v>
      </c>
      <c r="K371">
        <v>10011</v>
      </c>
      <c r="L371" t="s">
        <v>26</v>
      </c>
      <c r="M371" t="s">
        <v>1174</v>
      </c>
      <c r="N371" t="s">
        <v>46</v>
      </c>
      <c r="O371" t="s">
        <v>288</v>
      </c>
      <c r="P371" t="s">
        <v>1175</v>
      </c>
      <c r="Q371">
        <v>18.75</v>
      </c>
      <c r="R371">
        <v>5</v>
      </c>
      <c r="S371">
        <v>0</v>
      </c>
      <c r="T371">
        <v>9</v>
      </c>
    </row>
    <row r="372" spans="1:20" x14ac:dyDescent="0.3">
      <c r="A372" s="1">
        <v>43907</v>
      </c>
      <c r="B372" s="1" t="str">
        <f t="shared" si="5"/>
        <v>Mar</v>
      </c>
      <c r="C372">
        <v>2452</v>
      </c>
      <c r="D372" t="s">
        <v>1172</v>
      </c>
      <c r="E372" t="s">
        <v>86</v>
      </c>
      <c r="F372" t="s">
        <v>1173</v>
      </c>
      <c r="G372" t="s">
        <v>22</v>
      </c>
      <c r="H372" t="s">
        <v>23</v>
      </c>
      <c r="I372" t="s">
        <v>314</v>
      </c>
      <c r="J372" t="s">
        <v>315</v>
      </c>
      <c r="K372">
        <v>10011</v>
      </c>
      <c r="L372" t="s">
        <v>26</v>
      </c>
      <c r="M372" t="s">
        <v>1038</v>
      </c>
      <c r="N372" t="s">
        <v>78</v>
      </c>
      <c r="O372" t="s">
        <v>193</v>
      </c>
      <c r="P372" t="s">
        <v>1039</v>
      </c>
      <c r="Q372">
        <v>119.7</v>
      </c>
      <c r="R372">
        <v>6</v>
      </c>
      <c r="S372">
        <v>0</v>
      </c>
      <c r="T372">
        <v>31.122</v>
      </c>
    </row>
    <row r="373" spans="1:20" x14ac:dyDescent="0.3">
      <c r="A373" s="1">
        <v>43907</v>
      </c>
      <c r="B373" s="1" t="str">
        <f t="shared" si="5"/>
        <v>Mar</v>
      </c>
      <c r="C373">
        <v>2453</v>
      </c>
      <c r="D373" t="s">
        <v>1172</v>
      </c>
      <c r="E373" t="s">
        <v>86</v>
      </c>
      <c r="F373" t="s">
        <v>1173</v>
      </c>
      <c r="G373" t="s">
        <v>22</v>
      </c>
      <c r="H373" t="s">
        <v>23</v>
      </c>
      <c r="I373" t="s">
        <v>314</v>
      </c>
      <c r="J373" t="s">
        <v>315</v>
      </c>
      <c r="K373">
        <v>10011</v>
      </c>
      <c r="L373" t="s">
        <v>26</v>
      </c>
      <c r="M373" t="s">
        <v>1176</v>
      </c>
      <c r="N373" t="s">
        <v>46</v>
      </c>
      <c r="O373" t="s">
        <v>47</v>
      </c>
      <c r="P373" t="s">
        <v>1177</v>
      </c>
      <c r="Q373">
        <v>9.1440000000000001</v>
      </c>
      <c r="R373">
        <v>3</v>
      </c>
      <c r="S373">
        <v>0.2</v>
      </c>
      <c r="T373">
        <v>3.0861000000000001</v>
      </c>
    </row>
    <row r="374" spans="1:20" x14ac:dyDescent="0.3">
      <c r="A374" s="1">
        <v>43907</v>
      </c>
      <c r="B374" s="1" t="str">
        <f t="shared" si="5"/>
        <v>Mar</v>
      </c>
      <c r="C374">
        <v>2454</v>
      </c>
      <c r="D374" t="s">
        <v>1172</v>
      </c>
      <c r="E374" t="s">
        <v>86</v>
      </c>
      <c r="F374" t="s">
        <v>1173</v>
      </c>
      <c r="G374" t="s">
        <v>22</v>
      </c>
      <c r="H374" t="s">
        <v>23</v>
      </c>
      <c r="I374" t="s">
        <v>314</v>
      </c>
      <c r="J374" t="s">
        <v>315</v>
      </c>
      <c r="K374">
        <v>10011</v>
      </c>
      <c r="L374" t="s">
        <v>26</v>
      </c>
      <c r="M374" t="s">
        <v>1178</v>
      </c>
      <c r="N374" t="s">
        <v>78</v>
      </c>
      <c r="O374" t="s">
        <v>101</v>
      </c>
      <c r="P374" t="s">
        <v>1179</v>
      </c>
      <c r="Q374">
        <v>57.06</v>
      </c>
      <c r="R374">
        <v>3</v>
      </c>
      <c r="S374">
        <v>0</v>
      </c>
      <c r="T374">
        <v>18.2592</v>
      </c>
    </row>
    <row r="375" spans="1:20" x14ac:dyDescent="0.3">
      <c r="A375" s="1">
        <v>43907</v>
      </c>
      <c r="B375" s="1" t="str">
        <f t="shared" si="5"/>
        <v>Mar</v>
      </c>
      <c r="C375">
        <v>2455</v>
      </c>
      <c r="D375" t="s">
        <v>1172</v>
      </c>
      <c r="E375" t="s">
        <v>86</v>
      </c>
      <c r="F375" t="s">
        <v>1173</v>
      </c>
      <c r="G375" t="s">
        <v>22</v>
      </c>
      <c r="H375" t="s">
        <v>23</v>
      </c>
      <c r="I375" t="s">
        <v>314</v>
      </c>
      <c r="J375" t="s">
        <v>315</v>
      </c>
      <c r="K375">
        <v>10011</v>
      </c>
      <c r="L375" t="s">
        <v>26</v>
      </c>
      <c r="M375" t="s">
        <v>1180</v>
      </c>
      <c r="N375" t="s">
        <v>78</v>
      </c>
      <c r="O375" t="s">
        <v>101</v>
      </c>
      <c r="P375" t="s">
        <v>1181</v>
      </c>
      <c r="Q375">
        <v>71.599999999999994</v>
      </c>
      <c r="R375">
        <v>8</v>
      </c>
      <c r="S375">
        <v>0</v>
      </c>
      <c r="T375">
        <v>13.603999999999999</v>
      </c>
    </row>
    <row r="376" spans="1:20" x14ac:dyDescent="0.3">
      <c r="A376" s="1">
        <v>43907</v>
      </c>
      <c r="B376" s="1" t="str">
        <f t="shared" si="5"/>
        <v>Mar</v>
      </c>
      <c r="C376">
        <v>2456</v>
      </c>
      <c r="D376" t="s">
        <v>1172</v>
      </c>
      <c r="E376" t="s">
        <v>86</v>
      </c>
      <c r="F376" t="s">
        <v>1173</v>
      </c>
      <c r="G376" t="s">
        <v>22</v>
      </c>
      <c r="H376" t="s">
        <v>23</v>
      </c>
      <c r="I376" t="s">
        <v>314</v>
      </c>
      <c r="J376" t="s">
        <v>315</v>
      </c>
      <c r="K376">
        <v>10011</v>
      </c>
      <c r="L376" t="s">
        <v>26</v>
      </c>
      <c r="M376" t="s">
        <v>1182</v>
      </c>
      <c r="N376" t="s">
        <v>46</v>
      </c>
      <c r="O376" t="s">
        <v>54</v>
      </c>
      <c r="P376" t="s">
        <v>1183</v>
      </c>
      <c r="Q376">
        <v>107.44</v>
      </c>
      <c r="R376">
        <v>8</v>
      </c>
      <c r="S376">
        <v>0</v>
      </c>
      <c r="T376">
        <v>27.9344</v>
      </c>
    </row>
    <row r="377" spans="1:20" x14ac:dyDescent="0.3">
      <c r="A377" s="1">
        <v>43907</v>
      </c>
      <c r="B377" s="1" t="str">
        <f t="shared" si="5"/>
        <v>Mar</v>
      </c>
      <c r="C377">
        <v>2457</v>
      </c>
      <c r="D377" t="s">
        <v>1172</v>
      </c>
      <c r="E377" t="s">
        <v>86</v>
      </c>
      <c r="F377" t="s">
        <v>1173</v>
      </c>
      <c r="G377" t="s">
        <v>22</v>
      </c>
      <c r="H377" t="s">
        <v>23</v>
      </c>
      <c r="I377" t="s">
        <v>314</v>
      </c>
      <c r="J377" t="s">
        <v>315</v>
      </c>
      <c r="K377">
        <v>10011</v>
      </c>
      <c r="L377" t="s">
        <v>26</v>
      </c>
      <c r="M377" t="s">
        <v>1184</v>
      </c>
      <c r="N377" t="s">
        <v>46</v>
      </c>
      <c r="O377" t="s">
        <v>288</v>
      </c>
      <c r="P377" t="s">
        <v>1185</v>
      </c>
      <c r="Q377">
        <v>7.31</v>
      </c>
      <c r="R377">
        <v>1</v>
      </c>
      <c r="S377">
        <v>0</v>
      </c>
      <c r="T377">
        <v>3.4357000000000002</v>
      </c>
    </row>
    <row r="378" spans="1:20" x14ac:dyDescent="0.3">
      <c r="A378" s="1">
        <v>43907</v>
      </c>
      <c r="B378" s="1" t="str">
        <f t="shared" si="5"/>
        <v>Mar</v>
      </c>
      <c r="C378">
        <v>2458</v>
      </c>
      <c r="D378" t="s">
        <v>1172</v>
      </c>
      <c r="E378" t="s">
        <v>86</v>
      </c>
      <c r="F378" t="s">
        <v>1173</v>
      </c>
      <c r="G378" t="s">
        <v>22</v>
      </c>
      <c r="H378" t="s">
        <v>23</v>
      </c>
      <c r="I378" t="s">
        <v>314</v>
      </c>
      <c r="J378" t="s">
        <v>315</v>
      </c>
      <c r="K378">
        <v>10011</v>
      </c>
      <c r="L378" t="s">
        <v>26</v>
      </c>
      <c r="M378" t="s">
        <v>1186</v>
      </c>
      <c r="N378" t="s">
        <v>46</v>
      </c>
      <c r="O378" t="s">
        <v>62</v>
      </c>
      <c r="P378" t="s">
        <v>1187</v>
      </c>
      <c r="Q378">
        <v>59.1</v>
      </c>
      <c r="R378">
        <v>6</v>
      </c>
      <c r="S378">
        <v>0</v>
      </c>
      <c r="T378">
        <v>22.457999999999998</v>
      </c>
    </row>
    <row r="379" spans="1:20" x14ac:dyDescent="0.3">
      <c r="A379" s="1">
        <v>43907</v>
      </c>
      <c r="B379" s="1" t="str">
        <f t="shared" si="5"/>
        <v>Mar</v>
      </c>
      <c r="C379">
        <v>2459</v>
      </c>
      <c r="D379" t="s">
        <v>1172</v>
      </c>
      <c r="E379" t="s">
        <v>86</v>
      </c>
      <c r="F379" t="s">
        <v>1173</v>
      </c>
      <c r="G379" t="s">
        <v>22</v>
      </c>
      <c r="H379" t="s">
        <v>23</v>
      </c>
      <c r="I379" t="s">
        <v>314</v>
      </c>
      <c r="J379" t="s">
        <v>315</v>
      </c>
      <c r="K379">
        <v>10011</v>
      </c>
      <c r="L379" t="s">
        <v>26</v>
      </c>
      <c r="M379" t="s">
        <v>1188</v>
      </c>
      <c r="N379" t="s">
        <v>46</v>
      </c>
      <c r="O379" t="s">
        <v>54</v>
      </c>
      <c r="P379" t="s">
        <v>1189</v>
      </c>
      <c r="Q379">
        <v>46.53</v>
      </c>
      <c r="R379">
        <v>3</v>
      </c>
      <c r="S379">
        <v>0</v>
      </c>
      <c r="T379">
        <v>12.097799999999999</v>
      </c>
    </row>
    <row r="380" spans="1:20" x14ac:dyDescent="0.3">
      <c r="A380" s="1">
        <v>43907</v>
      </c>
      <c r="B380" s="1" t="str">
        <f t="shared" si="5"/>
        <v>Mar</v>
      </c>
      <c r="C380">
        <v>3379</v>
      </c>
      <c r="D380" t="s">
        <v>1190</v>
      </c>
      <c r="E380" t="s">
        <v>20</v>
      </c>
      <c r="F380" t="s">
        <v>1191</v>
      </c>
      <c r="G380" t="s">
        <v>41</v>
      </c>
      <c r="H380" t="s">
        <v>23</v>
      </c>
      <c r="I380" t="s">
        <v>441</v>
      </c>
      <c r="J380" t="s">
        <v>52</v>
      </c>
      <c r="K380">
        <v>77095</v>
      </c>
      <c r="L380" t="s">
        <v>44</v>
      </c>
      <c r="M380" t="s">
        <v>1192</v>
      </c>
      <c r="N380" t="s">
        <v>46</v>
      </c>
      <c r="O380" t="s">
        <v>47</v>
      </c>
      <c r="P380" t="s">
        <v>1193</v>
      </c>
      <c r="Q380">
        <v>13.776</v>
      </c>
      <c r="R380">
        <v>6</v>
      </c>
      <c r="S380">
        <v>0.8</v>
      </c>
      <c r="T380">
        <v>-22.041599999999999</v>
      </c>
    </row>
    <row r="381" spans="1:20" x14ac:dyDescent="0.3">
      <c r="A381" s="1">
        <v>43907</v>
      </c>
      <c r="B381" s="1" t="str">
        <f t="shared" si="5"/>
        <v>Mar</v>
      </c>
      <c r="C381">
        <v>3380</v>
      </c>
      <c r="D381" t="s">
        <v>1190</v>
      </c>
      <c r="E381" t="s">
        <v>20</v>
      </c>
      <c r="F381" t="s">
        <v>1191</v>
      </c>
      <c r="G381" t="s">
        <v>41</v>
      </c>
      <c r="H381" t="s">
        <v>23</v>
      </c>
      <c r="I381" t="s">
        <v>441</v>
      </c>
      <c r="J381" t="s">
        <v>52</v>
      </c>
      <c r="K381">
        <v>77095</v>
      </c>
      <c r="L381" t="s">
        <v>44</v>
      </c>
      <c r="M381" t="s">
        <v>1194</v>
      </c>
      <c r="N381" t="s">
        <v>46</v>
      </c>
      <c r="O381" t="s">
        <v>107</v>
      </c>
      <c r="P381" t="s">
        <v>1195</v>
      </c>
      <c r="Q381">
        <v>10.272</v>
      </c>
      <c r="R381">
        <v>3</v>
      </c>
      <c r="S381">
        <v>0.2</v>
      </c>
      <c r="T381">
        <v>3.21</v>
      </c>
    </row>
    <row r="382" spans="1:20" x14ac:dyDescent="0.3">
      <c r="A382" s="1">
        <v>43907</v>
      </c>
      <c r="B382" s="1" t="str">
        <f t="shared" si="5"/>
        <v>Mar</v>
      </c>
      <c r="C382">
        <v>8785</v>
      </c>
      <c r="D382" t="s">
        <v>1196</v>
      </c>
      <c r="E382" t="s">
        <v>20</v>
      </c>
      <c r="F382" t="s">
        <v>1197</v>
      </c>
      <c r="G382" t="s">
        <v>41</v>
      </c>
      <c r="H382" t="s">
        <v>23</v>
      </c>
      <c r="I382" t="s">
        <v>1198</v>
      </c>
      <c r="J382" t="s">
        <v>206</v>
      </c>
      <c r="K382">
        <v>37918</v>
      </c>
      <c r="L382" t="s">
        <v>76</v>
      </c>
      <c r="M382" t="s">
        <v>1199</v>
      </c>
      <c r="N382" t="s">
        <v>46</v>
      </c>
      <c r="O382" t="s">
        <v>288</v>
      </c>
      <c r="P382" t="s">
        <v>1200</v>
      </c>
      <c r="Q382">
        <v>4.6079999999999997</v>
      </c>
      <c r="R382">
        <v>2</v>
      </c>
      <c r="S382">
        <v>0.2</v>
      </c>
      <c r="T382">
        <v>1.6704000000000001</v>
      </c>
    </row>
    <row r="383" spans="1:20" x14ac:dyDescent="0.3">
      <c r="A383" s="1">
        <v>43908</v>
      </c>
      <c r="B383" s="1" t="str">
        <f t="shared" si="5"/>
        <v>Mar</v>
      </c>
      <c r="C383">
        <v>677</v>
      </c>
      <c r="D383" t="s">
        <v>1201</v>
      </c>
      <c r="E383" t="s">
        <v>20</v>
      </c>
      <c r="F383" t="s">
        <v>1202</v>
      </c>
      <c r="G383" t="s">
        <v>22</v>
      </c>
      <c r="H383" t="s">
        <v>23</v>
      </c>
      <c r="I383" t="s">
        <v>1203</v>
      </c>
      <c r="J383" t="s">
        <v>52</v>
      </c>
      <c r="K383">
        <v>75701</v>
      </c>
      <c r="L383" t="s">
        <v>44</v>
      </c>
      <c r="M383" t="s">
        <v>1204</v>
      </c>
      <c r="N383" t="s">
        <v>46</v>
      </c>
      <c r="O383" t="s">
        <v>69</v>
      </c>
      <c r="P383" t="s">
        <v>1205</v>
      </c>
      <c r="Q383">
        <v>2.6880000000000002</v>
      </c>
      <c r="R383">
        <v>3</v>
      </c>
      <c r="S383">
        <v>0.8</v>
      </c>
      <c r="T383">
        <v>-7.3920000000000003</v>
      </c>
    </row>
    <row r="384" spans="1:20" x14ac:dyDescent="0.3">
      <c r="A384" s="1">
        <v>43908</v>
      </c>
      <c r="B384" s="1" t="str">
        <f t="shared" si="5"/>
        <v>Mar</v>
      </c>
      <c r="C384">
        <v>678</v>
      </c>
      <c r="D384" t="s">
        <v>1201</v>
      </c>
      <c r="E384" t="s">
        <v>20</v>
      </c>
      <c r="F384" t="s">
        <v>1202</v>
      </c>
      <c r="G384" t="s">
        <v>22</v>
      </c>
      <c r="H384" t="s">
        <v>23</v>
      </c>
      <c r="I384" t="s">
        <v>1203</v>
      </c>
      <c r="J384" t="s">
        <v>52</v>
      </c>
      <c r="K384">
        <v>75701</v>
      </c>
      <c r="L384" t="s">
        <v>44</v>
      </c>
      <c r="M384" t="s">
        <v>1206</v>
      </c>
      <c r="N384" t="s">
        <v>78</v>
      </c>
      <c r="O384" t="s">
        <v>101</v>
      </c>
      <c r="P384" t="s">
        <v>1207</v>
      </c>
      <c r="Q384">
        <v>27.815999999999999</v>
      </c>
      <c r="R384">
        <v>3</v>
      </c>
      <c r="S384">
        <v>0.2</v>
      </c>
      <c r="T384">
        <v>4.5201000000000002</v>
      </c>
    </row>
    <row r="385" spans="1:20" x14ac:dyDescent="0.3">
      <c r="A385" s="1">
        <v>43908</v>
      </c>
      <c r="B385" s="1" t="str">
        <f t="shared" si="5"/>
        <v>Mar</v>
      </c>
      <c r="C385">
        <v>679</v>
      </c>
      <c r="D385" t="s">
        <v>1201</v>
      </c>
      <c r="E385" t="s">
        <v>20</v>
      </c>
      <c r="F385" t="s">
        <v>1202</v>
      </c>
      <c r="G385" t="s">
        <v>22</v>
      </c>
      <c r="H385" t="s">
        <v>23</v>
      </c>
      <c r="I385" t="s">
        <v>1203</v>
      </c>
      <c r="J385" t="s">
        <v>52</v>
      </c>
      <c r="K385">
        <v>75701</v>
      </c>
      <c r="L385" t="s">
        <v>44</v>
      </c>
      <c r="M385" t="s">
        <v>1208</v>
      </c>
      <c r="N385" t="s">
        <v>28</v>
      </c>
      <c r="O385" t="s">
        <v>29</v>
      </c>
      <c r="P385" t="s">
        <v>1209</v>
      </c>
      <c r="Q385">
        <v>82.524000000000001</v>
      </c>
      <c r="R385">
        <v>3</v>
      </c>
      <c r="S385">
        <v>0.6</v>
      </c>
      <c r="T385">
        <v>-41.262</v>
      </c>
    </row>
    <row r="386" spans="1:20" x14ac:dyDescent="0.3">
      <c r="A386" s="1">
        <v>43908</v>
      </c>
      <c r="B386" s="1" t="str">
        <f t="shared" si="5"/>
        <v>Mar</v>
      </c>
      <c r="C386">
        <v>680</v>
      </c>
      <c r="D386" t="s">
        <v>1201</v>
      </c>
      <c r="E386" t="s">
        <v>20</v>
      </c>
      <c r="F386" t="s">
        <v>1202</v>
      </c>
      <c r="G386" t="s">
        <v>22</v>
      </c>
      <c r="H386" t="s">
        <v>23</v>
      </c>
      <c r="I386" t="s">
        <v>1203</v>
      </c>
      <c r="J386" t="s">
        <v>52</v>
      </c>
      <c r="K386">
        <v>75701</v>
      </c>
      <c r="L386" t="s">
        <v>44</v>
      </c>
      <c r="M386" t="s">
        <v>156</v>
      </c>
      <c r="N386" t="s">
        <v>46</v>
      </c>
      <c r="O386" t="s">
        <v>47</v>
      </c>
      <c r="P386" t="s">
        <v>157</v>
      </c>
      <c r="Q386">
        <v>182.994</v>
      </c>
      <c r="R386">
        <v>3</v>
      </c>
      <c r="S386">
        <v>0.8</v>
      </c>
      <c r="T386">
        <v>-320.23950000000002</v>
      </c>
    </row>
    <row r="387" spans="1:20" x14ac:dyDescent="0.3">
      <c r="A387" s="1">
        <v>43908</v>
      </c>
      <c r="B387" s="1" t="str">
        <f t="shared" ref="B387:B450" si="6">TEXT(A387,"mmm")</f>
        <v>Mar</v>
      </c>
      <c r="C387">
        <v>3707</v>
      </c>
      <c r="D387" t="s">
        <v>1210</v>
      </c>
      <c r="E387" t="s">
        <v>20</v>
      </c>
      <c r="F387" t="s">
        <v>1211</v>
      </c>
      <c r="G387" t="s">
        <v>22</v>
      </c>
      <c r="H387" t="s">
        <v>23</v>
      </c>
      <c r="I387" t="s">
        <v>172</v>
      </c>
      <c r="J387" t="s">
        <v>52</v>
      </c>
      <c r="K387">
        <v>75220</v>
      </c>
      <c r="L387" t="s">
        <v>44</v>
      </c>
      <c r="M387" t="s">
        <v>1212</v>
      </c>
      <c r="N387" t="s">
        <v>46</v>
      </c>
      <c r="O387" t="s">
        <v>62</v>
      </c>
      <c r="P387" t="s">
        <v>1213</v>
      </c>
      <c r="Q387">
        <v>23.832000000000001</v>
      </c>
      <c r="R387">
        <v>3</v>
      </c>
      <c r="S387">
        <v>0.2</v>
      </c>
      <c r="T387">
        <v>6.5537999999999998</v>
      </c>
    </row>
    <row r="388" spans="1:20" x14ac:dyDescent="0.3">
      <c r="A388" s="1">
        <v>43908</v>
      </c>
      <c r="B388" s="1" t="str">
        <f t="shared" si="6"/>
        <v>Mar</v>
      </c>
      <c r="C388">
        <v>8726</v>
      </c>
      <c r="D388" t="s">
        <v>1214</v>
      </c>
      <c r="E388" t="s">
        <v>20</v>
      </c>
      <c r="F388" t="s">
        <v>1215</v>
      </c>
      <c r="G388" t="s">
        <v>22</v>
      </c>
      <c r="H388" t="s">
        <v>23</v>
      </c>
      <c r="I388" t="s">
        <v>148</v>
      </c>
      <c r="J388" t="s">
        <v>149</v>
      </c>
      <c r="K388">
        <v>98115</v>
      </c>
      <c r="L388" t="s">
        <v>35</v>
      </c>
      <c r="M388" t="s">
        <v>1216</v>
      </c>
      <c r="N388" t="s">
        <v>46</v>
      </c>
      <c r="O388" t="s">
        <v>62</v>
      </c>
      <c r="P388" t="s">
        <v>1217</v>
      </c>
      <c r="Q388">
        <v>46.2</v>
      </c>
      <c r="R388">
        <v>4</v>
      </c>
      <c r="S388">
        <v>0</v>
      </c>
      <c r="T388">
        <v>21.251999999999999</v>
      </c>
    </row>
    <row r="389" spans="1:20" x14ac:dyDescent="0.3">
      <c r="A389" s="1">
        <v>43908</v>
      </c>
      <c r="B389" s="1" t="str">
        <f t="shared" si="6"/>
        <v>Mar</v>
      </c>
      <c r="C389">
        <v>8792</v>
      </c>
      <c r="D389" t="s">
        <v>1218</v>
      </c>
      <c r="E389" t="s">
        <v>20</v>
      </c>
      <c r="F389" t="s">
        <v>1219</v>
      </c>
      <c r="G389" t="s">
        <v>22</v>
      </c>
      <c r="H389" t="s">
        <v>23</v>
      </c>
      <c r="I389" t="s">
        <v>441</v>
      </c>
      <c r="J389" t="s">
        <v>52</v>
      </c>
      <c r="K389">
        <v>77041</v>
      </c>
      <c r="L389" t="s">
        <v>44</v>
      </c>
      <c r="M389" t="s">
        <v>1220</v>
      </c>
      <c r="N389" t="s">
        <v>78</v>
      </c>
      <c r="O389" t="s">
        <v>193</v>
      </c>
      <c r="P389" t="s">
        <v>1221</v>
      </c>
      <c r="Q389">
        <v>537.54399999999998</v>
      </c>
      <c r="R389">
        <v>7</v>
      </c>
      <c r="S389">
        <v>0.2</v>
      </c>
      <c r="T389">
        <v>47.0351</v>
      </c>
    </row>
    <row r="390" spans="1:20" x14ac:dyDescent="0.3">
      <c r="A390" s="1">
        <v>43908</v>
      </c>
      <c r="B390" s="1" t="str">
        <f t="shared" si="6"/>
        <v>Mar</v>
      </c>
      <c r="C390">
        <v>9014</v>
      </c>
      <c r="D390" t="s">
        <v>1222</v>
      </c>
      <c r="E390" t="s">
        <v>20</v>
      </c>
      <c r="F390" t="s">
        <v>1223</v>
      </c>
      <c r="G390" t="s">
        <v>73</v>
      </c>
      <c r="H390" t="s">
        <v>23</v>
      </c>
      <c r="I390" t="s">
        <v>33</v>
      </c>
      <c r="J390" t="s">
        <v>34</v>
      </c>
      <c r="K390">
        <v>90008</v>
      </c>
      <c r="L390" t="s">
        <v>35</v>
      </c>
      <c r="M390" t="s">
        <v>1224</v>
      </c>
      <c r="N390" t="s">
        <v>46</v>
      </c>
      <c r="O390" t="s">
        <v>62</v>
      </c>
      <c r="P390" t="s">
        <v>1225</v>
      </c>
      <c r="Q390">
        <v>13.9</v>
      </c>
      <c r="R390">
        <v>5</v>
      </c>
      <c r="S390">
        <v>0</v>
      </c>
      <c r="T390">
        <v>3.7530000000000001</v>
      </c>
    </row>
    <row r="391" spans="1:20" x14ac:dyDescent="0.3">
      <c r="A391" s="1">
        <v>43908</v>
      </c>
      <c r="B391" s="1" t="str">
        <f t="shared" si="6"/>
        <v>Mar</v>
      </c>
      <c r="C391">
        <v>9015</v>
      </c>
      <c r="D391" t="s">
        <v>1222</v>
      </c>
      <c r="E391" t="s">
        <v>20</v>
      </c>
      <c r="F391" t="s">
        <v>1223</v>
      </c>
      <c r="G391" t="s">
        <v>73</v>
      </c>
      <c r="H391" t="s">
        <v>23</v>
      </c>
      <c r="I391" t="s">
        <v>33</v>
      </c>
      <c r="J391" t="s">
        <v>34</v>
      </c>
      <c r="K391">
        <v>90008</v>
      </c>
      <c r="L391" t="s">
        <v>35</v>
      </c>
      <c r="M391" t="s">
        <v>1226</v>
      </c>
      <c r="N391" t="s">
        <v>46</v>
      </c>
      <c r="O391" t="s">
        <v>168</v>
      </c>
      <c r="P391" t="s">
        <v>1227</v>
      </c>
      <c r="Q391">
        <v>19.399999999999999</v>
      </c>
      <c r="R391">
        <v>5</v>
      </c>
      <c r="S391">
        <v>0</v>
      </c>
      <c r="T391">
        <v>9.3119999999999994</v>
      </c>
    </row>
    <row r="392" spans="1:20" x14ac:dyDescent="0.3">
      <c r="A392" s="1">
        <v>43908</v>
      </c>
      <c r="B392" s="1" t="str">
        <f t="shared" si="6"/>
        <v>Mar</v>
      </c>
      <c r="C392">
        <v>9122</v>
      </c>
      <c r="D392" t="s">
        <v>1228</v>
      </c>
      <c r="E392" t="s">
        <v>86</v>
      </c>
      <c r="F392" t="s">
        <v>1229</v>
      </c>
      <c r="G392" t="s">
        <v>73</v>
      </c>
      <c r="H392" t="s">
        <v>23</v>
      </c>
      <c r="I392" t="s">
        <v>33</v>
      </c>
      <c r="J392" t="s">
        <v>34</v>
      </c>
      <c r="K392">
        <v>90032</v>
      </c>
      <c r="L392" t="s">
        <v>35</v>
      </c>
      <c r="M392" t="s">
        <v>1230</v>
      </c>
      <c r="N392" t="s">
        <v>46</v>
      </c>
      <c r="O392" t="s">
        <v>69</v>
      </c>
      <c r="P392" t="s">
        <v>1231</v>
      </c>
      <c r="Q392">
        <v>90.86</v>
      </c>
      <c r="R392">
        <v>7</v>
      </c>
      <c r="S392">
        <v>0</v>
      </c>
      <c r="T392">
        <v>26.349399999999999</v>
      </c>
    </row>
    <row r="393" spans="1:20" x14ac:dyDescent="0.3">
      <c r="A393" s="1">
        <v>43909</v>
      </c>
      <c r="B393" s="1" t="str">
        <f t="shared" si="6"/>
        <v>Mar</v>
      </c>
      <c r="C393">
        <v>1477</v>
      </c>
      <c r="D393" t="s">
        <v>1232</v>
      </c>
      <c r="E393" t="s">
        <v>20</v>
      </c>
      <c r="F393" t="s">
        <v>1233</v>
      </c>
      <c r="G393" t="s">
        <v>41</v>
      </c>
      <c r="H393" t="s">
        <v>23</v>
      </c>
      <c r="I393" t="s">
        <v>314</v>
      </c>
      <c r="J393" t="s">
        <v>315</v>
      </c>
      <c r="K393">
        <v>10024</v>
      </c>
      <c r="L393" t="s">
        <v>26</v>
      </c>
      <c r="M393" t="s">
        <v>1234</v>
      </c>
      <c r="N393" t="s">
        <v>46</v>
      </c>
      <c r="O393" t="s">
        <v>288</v>
      </c>
      <c r="P393" t="s">
        <v>1235</v>
      </c>
      <c r="Q393">
        <v>28.91</v>
      </c>
      <c r="R393">
        <v>7</v>
      </c>
      <c r="S393">
        <v>0</v>
      </c>
      <c r="T393">
        <v>13.2986</v>
      </c>
    </row>
    <row r="394" spans="1:20" x14ac:dyDescent="0.3">
      <c r="A394" s="1">
        <v>43909</v>
      </c>
      <c r="B394" s="1" t="str">
        <f t="shared" si="6"/>
        <v>Mar</v>
      </c>
      <c r="C394">
        <v>4343</v>
      </c>
      <c r="D394" t="s">
        <v>1236</v>
      </c>
      <c r="E394" t="s">
        <v>39</v>
      </c>
      <c r="F394" t="s">
        <v>1237</v>
      </c>
      <c r="G394" t="s">
        <v>22</v>
      </c>
      <c r="H394" t="s">
        <v>23</v>
      </c>
      <c r="I394" t="s">
        <v>111</v>
      </c>
      <c r="J394" t="s">
        <v>34</v>
      </c>
      <c r="K394">
        <v>94110</v>
      </c>
      <c r="L394" t="s">
        <v>35</v>
      </c>
      <c r="M394" t="s">
        <v>833</v>
      </c>
      <c r="N394" t="s">
        <v>46</v>
      </c>
      <c r="O394" t="s">
        <v>47</v>
      </c>
      <c r="P394" t="s">
        <v>834</v>
      </c>
      <c r="Q394">
        <v>19.824000000000002</v>
      </c>
      <c r="R394">
        <v>6</v>
      </c>
      <c r="S394">
        <v>0.2</v>
      </c>
      <c r="T394">
        <v>6.6905999999999999</v>
      </c>
    </row>
    <row r="395" spans="1:20" x14ac:dyDescent="0.3">
      <c r="A395" s="1">
        <v>43909</v>
      </c>
      <c r="B395" s="1" t="str">
        <f t="shared" si="6"/>
        <v>Mar</v>
      </c>
      <c r="C395">
        <v>4344</v>
      </c>
      <c r="D395" t="s">
        <v>1236</v>
      </c>
      <c r="E395" t="s">
        <v>39</v>
      </c>
      <c r="F395" t="s">
        <v>1237</v>
      </c>
      <c r="G395" t="s">
        <v>22</v>
      </c>
      <c r="H395" t="s">
        <v>23</v>
      </c>
      <c r="I395" t="s">
        <v>111</v>
      </c>
      <c r="J395" t="s">
        <v>34</v>
      </c>
      <c r="K395">
        <v>94110</v>
      </c>
      <c r="L395" t="s">
        <v>35</v>
      </c>
      <c r="M395" t="s">
        <v>751</v>
      </c>
      <c r="N395" t="s">
        <v>78</v>
      </c>
      <c r="O395" t="s">
        <v>193</v>
      </c>
      <c r="P395" t="s">
        <v>752</v>
      </c>
      <c r="Q395">
        <v>657.50400000000002</v>
      </c>
      <c r="R395">
        <v>6</v>
      </c>
      <c r="S395">
        <v>0.2</v>
      </c>
      <c r="T395">
        <v>-131.5008</v>
      </c>
    </row>
    <row r="396" spans="1:20" x14ac:dyDescent="0.3">
      <c r="A396" s="1">
        <v>43909</v>
      </c>
      <c r="B396" s="1" t="str">
        <f t="shared" si="6"/>
        <v>Mar</v>
      </c>
      <c r="C396">
        <v>4345</v>
      </c>
      <c r="D396" t="s">
        <v>1236</v>
      </c>
      <c r="E396" t="s">
        <v>39</v>
      </c>
      <c r="F396" t="s">
        <v>1237</v>
      </c>
      <c r="G396" t="s">
        <v>22</v>
      </c>
      <c r="H396" t="s">
        <v>23</v>
      </c>
      <c r="I396" t="s">
        <v>111</v>
      </c>
      <c r="J396" t="s">
        <v>34</v>
      </c>
      <c r="K396">
        <v>94110</v>
      </c>
      <c r="L396" t="s">
        <v>35</v>
      </c>
      <c r="M396" t="s">
        <v>1238</v>
      </c>
      <c r="N396" t="s">
        <v>78</v>
      </c>
      <c r="O396" t="s">
        <v>101</v>
      </c>
      <c r="P396" t="s">
        <v>1239</v>
      </c>
      <c r="Q396">
        <v>99.54</v>
      </c>
      <c r="R396">
        <v>2</v>
      </c>
      <c r="S396">
        <v>0</v>
      </c>
      <c r="T396">
        <v>10.949400000000001</v>
      </c>
    </row>
    <row r="397" spans="1:20" x14ac:dyDescent="0.3">
      <c r="A397" s="1">
        <v>43909</v>
      </c>
      <c r="B397" s="1" t="str">
        <f t="shared" si="6"/>
        <v>Mar</v>
      </c>
      <c r="C397">
        <v>4346</v>
      </c>
      <c r="D397" t="s">
        <v>1236</v>
      </c>
      <c r="E397" t="s">
        <v>39</v>
      </c>
      <c r="F397" t="s">
        <v>1237</v>
      </c>
      <c r="G397" t="s">
        <v>22</v>
      </c>
      <c r="H397" t="s">
        <v>23</v>
      </c>
      <c r="I397" t="s">
        <v>111</v>
      </c>
      <c r="J397" t="s">
        <v>34</v>
      </c>
      <c r="K397">
        <v>94110</v>
      </c>
      <c r="L397" t="s">
        <v>35</v>
      </c>
      <c r="M397" t="s">
        <v>925</v>
      </c>
      <c r="N397" t="s">
        <v>78</v>
      </c>
      <c r="O397" t="s">
        <v>101</v>
      </c>
      <c r="P397" t="s">
        <v>926</v>
      </c>
      <c r="Q397">
        <v>199.96</v>
      </c>
      <c r="R397">
        <v>4</v>
      </c>
      <c r="S397">
        <v>0</v>
      </c>
      <c r="T397">
        <v>85.982799999999997</v>
      </c>
    </row>
    <row r="398" spans="1:20" x14ac:dyDescent="0.3">
      <c r="A398" s="1">
        <v>43909</v>
      </c>
      <c r="B398" s="1" t="str">
        <f t="shared" si="6"/>
        <v>Mar</v>
      </c>
      <c r="C398">
        <v>5230</v>
      </c>
      <c r="D398" t="s">
        <v>1240</v>
      </c>
      <c r="E398" t="s">
        <v>86</v>
      </c>
      <c r="F398" t="s">
        <v>1241</v>
      </c>
      <c r="G398" t="s">
        <v>22</v>
      </c>
      <c r="H398" t="s">
        <v>23</v>
      </c>
      <c r="I398" t="s">
        <v>1242</v>
      </c>
      <c r="J398" t="s">
        <v>34</v>
      </c>
      <c r="K398">
        <v>93727</v>
      </c>
      <c r="L398" t="s">
        <v>35</v>
      </c>
      <c r="M398" t="s">
        <v>1243</v>
      </c>
      <c r="N398" t="s">
        <v>46</v>
      </c>
      <c r="O398" t="s">
        <v>47</v>
      </c>
      <c r="P398" t="s">
        <v>1244</v>
      </c>
      <c r="Q398">
        <v>14.624000000000001</v>
      </c>
      <c r="R398">
        <v>2</v>
      </c>
      <c r="S398">
        <v>0.2</v>
      </c>
      <c r="T398">
        <v>5.1184000000000003</v>
      </c>
    </row>
    <row r="399" spans="1:20" x14ac:dyDescent="0.3">
      <c r="A399" s="1">
        <v>43909</v>
      </c>
      <c r="B399" s="1" t="str">
        <f t="shared" si="6"/>
        <v>Mar</v>
      </c>
      <c r="C399">
        <v>5231</v>
      </c>
      <c r="D399" t="s">
        <v>1240</v>
      </c>
      <c r="E399" t="s">
        <v>86</v>
      </c>
      <c r="F399" t="s">
        <v>1241</v>
      </c>
      <c r="G399" t="s">
        <v>22</v>
      </c>
      <c r="H399" t="s">
        <v>23</v>
      </c>
      <c r="I399" t="s">
        <v>1242</v>
      </c>
      <c r="J399" t="s">
        <v>34</v>
      </c>
      <c r="K399">
        <v>93727</v>
      </c>
      <c r="L399" t="s">
        <v>35</v>
      </c>
      <c r="M399" t="s">
        <v>1245</v>
      </c>
      <c r="N399" t="s">
        <v>28</v>
      </c>
      <c r="O399" t="s">
        <v>94</v>
      </c>
      <c r="P399" t="s">
        <v>1246</v>
      </c>
      <c r="Q399">
        <v>697.16</v>
      </c>
      <c r="R399">
        <v>5</v>
      </c>
      <c r="S399">
        <v>0.2</v>
      </c>
      <c r="T399">
        <v>8.7144999999999992</v>
      </c>
    </row>
    <row r="400" spans="1:20" x14ac:dyDescent="0.3">
      <c r="A400" s="1">
        <v>43909</v>
      </c>
      <c r="B400" s="1" t="str">
        <f t="shared" si="6"/>
        <v>Mar</v>
      </c>
      <c r="C400">
        <v>5232</v>
      </c>
      <c r="D400" t="s">
        <v>1240</v>
      </c>
      <c r="E400" t="s">
        <v>86</v>
      </c>
      <c r="F400" t="s">
        <v>1241</v>
      </c>
      <c r="G400" t="s">
        <v>22</v>
      </c>
      <c r="H400" t="s">
        <v>23</v>
      </c>
      <c r="I400" t="s">
        <v>1242</v>
      </c>
      <c r="J400" t="s">
        <v>34</v>
      </c>
      <c r="K400">
        <v>93727</v>
      </c>
      <c r="L400" t="s">
        <v>35</v>
      </c>
      <c r="M400" t="s">
        <v>1247</v>
      </c>
      <c r="N400" t="s">
        <v>28</v>
      </c>
      <c r="O400" t="s">
        <v>29</v>
      </c>
      <c r="P400" t="s">
        <v>1248</v>
      </c>
      <c r="Q400">
        <v>30.93</v>
      </c>
      <c r="R400">
        <v>1</v>
      </c>
      <c r="S400">
        <v>0</v>
      </c>
      <c r="T400">
        <v>12.6813</v>
      </c>
    </row>
    <row r="401" spans="1:20" x14ac:dyDescent="0.3">
      <c r="A401" s="1">
        <v>43909</v>
      </c>
      <c r="B401" s="1" t="str">
        <f t="shared" si="6"/>
        <v>Mar</v>
      </c>
      <c r="C401">
        <v>5233</v>
      </c>
      <c r="D401" t="s">
        <v>1240</v>
      </c>
      <c r="E401" t="s">
        <v>86</v>
      </c>
      <c r="F401" t="s">
        <v>1241</v>
      </c>
      <c r="G401" t="s">
        <v>22</v>
      </c>
      <c r="H401" t="s">
        <v>23</v>
      </c>
      <c r="I401" t="s">
        <v>1242</v>
      </c>
      <c r="J401" t="s">
        <v>34</v>
      </c>
      <c r="K401">
        <v>93727</v>
      </c>
      <c r="L401" t="s">
        <v>35</v>
      </c>
      <c r="M401" t="s">
        <v>66</v>
      </c>
      <c r="N401" t="s">
        <v>46</v>
      </c>
      <c r="O401" t="s">
        <v>47</v>
      </c>
      <c r="P401" t="s">
        <v>67</v>
      </c>
      <c r="Q401">
        <v>27.495999999999999</v>
      </c>
      <c r="R401">
        <v>7</v>
      </c>
      <c r="S401">
        <v>0.2</v>
      </c>
      <c r="T401">
        <v>9.2798999999999996</v>
      </c>
    </row>
    <row r="402" spans="1:20" x14ac:dyDescent="0.3">
      <c r="A402" s="1">
        <v>43909</v>
      </c>
      <c r="B402" s="1" t="str">
        <f t="shared" si="6"/>
        <v>Mar</v>
      </c>
      <c r="C402">
        <v>9228</v>
      </c>
      <c r="D402" t="s">
        <v>1249</v>
      </c>
      <c r="E402" t="s">
        <v>20</v>
      </c>
      <c r="F402" t="s">
        <v>1250</v>
      </c>
      <c r="G402" t="s">
        <v>73</v>
      </c>
      <c r="H402" t="s">
        <v>23</v>
      </c>
      <c r="I402" t="s">
        <v>33</v>
      </c>
      <c r="J402" t="s">
        <v>34</v>
      </c>
      <c r="K402">
        <v>90008</v>
      </c>
      <c r="L402" t="s">
        <v>35</v>
      </c>
      <c r="M402" t="s">
        <v>1251</v>
      </c>
      <c r="N402" t="s">
        <v>46</v>
      </c>
      <c r="O402" t="s">
        <v>69</v>
      </c>
      <c r="P402" t="s">
        <v>1252</v>
      </c>
      <c r="Q402">
        <v>381.36</v>
      </c>
      <c r="R402">
        <v>7</v>
      </c>
      <c r="S402">
        <v>0</v>
      </c>
      <c r="T402">
        <v>106.7808</v>
      </c>
    </row>
    <row r="403" spans="1:20" x14ac:dyDescent="0.3">
      <c r="A403" s="1">
        <v>43909</v>
      </c>
      <c r="B403" s="1" t="str">
        <f t="shared" si="6"/>
        <v>Mar</v>
      </c>
      <c r="C403">
        <v>9890</v>
      </c>
      <c r="D403" t="s">
        <v>1253</v>
      </c>
      <c r="E403" t="s">
        <v>39</v>
      </c>
      <c r="F403" t="s">
        <v>1254</v>
      </c>
      <c r="G403" t="s">
        <v>73</v>
      </c>
      <c r="H403" t="s">
        <v>23</v>
      </c>
      <c r="I403" t="s">
        <v>1155</v>
      </c>
      <c r="J403" t="s">
        <v>740</v>
      </c>
      <c r="K403">
        <v>8701</v>
      </c>
      <c r="L403" t="s">
        <v>26</v>
      </c>
      <c r="M403" t="s">
        <v>1255</v>
      </c>
      <c r="N403" t="s">
        <v>46</v>
      </c>
      <c r="O403" t="s">
        <v>62</v>
      </c>
      <c r="P403" t="s">
        <v>1256</v>
      </c>
      <c r="Q403">
        <v>8.94</v>
      </c>
      <c r="R403">
        <v>3</v>
      </c>
      <c r="S403">
        <v>0</v>
      </c>
      <c r="T403">
        <v>2.4138000000000002</v>
      </c>
    </row>
    <row r="404" spans="1:20" x14ac:dyDescent="0.3">
      <c r="A404" s="1">
        <v>43910</v>
      </c>
      <c r="B404" s="1" t="str">
        <f t="shared" si="6"/>
        <v>Mar</v>
      </c>
      <c r="C404">
        <v>447</v>
      </c>
      <c r="D404" t="s">
        <v>1257</v>
      </c>
      <c r="E404" t="s">
        <v>86</v>
      </c>
      <c r="F404" t="s">
        <v>1258</v>
      </c>
      <c r="G404" t="s">
        <v>22</v>
      </c>
      <c r="H404" t="s">
        <v>23</v>
      </c>
      <c r="I404" t="s">
        <v>450</v>
      </c>
      <c r="J404" t="s">
        <v>224</v>
      </c>
      <c r="K404">
        <v>47201</v>
      </c>
      <c r="L404" t="s">
        <v>44</v>
      </c>
      <c r="M404" t="s">
        <v>1259</v>
      </c>
      <c r="N404" t="s">
        <v>28</v>
      </c>
      <c r="O404" t="s">
        <v>29</v>
      </c>
      <c r="P404" t="s">
        <v>1260</v>
      </c>
      <c r="Q404">
        <v>2.91</v>
      </c>
      <c r="R404">
        <v>1</v>
      </c>
      <c r="S404">
        <v>0</v>
      </c>
      <c r="T404">
        <v>1.3676999999999999</v>
      </c>
    </row>
    <row r="405" spans="1:20" x14ac:dyDescent="0.3">
      <c r="A405" s="1">
        <v>43910</v>
      </c>
      <c r="B405" s="1" t="str">
        <f t="shared" si="6"/>
        <v>Mar</v>
      </c>
      <c r="C405">
        <v>2321</v>
      </c>
      <c r="D405" t="s">
        <v>1261</v>
      </c>
      <c r="E405" t="s">
        <v>20</v>
      </c>
      <c r="F405" t="s">
        <v>785</v>
      </c>
      <c r="G405" t="s">
        <v>73</v>
      </c>
      <c r="H405" t="s">
        <v>23</v>
      </c>
      <c r="I405" t="s">
        <v>148</v>
      </c>
      <c r="J405" t="s">
        <v>149</v>
      </c>
      <c r="K405">
        <v>98115</v>
      </c>
      <c r="L405" t="s">
        <v>35</v>
      </c>
      <c r="M405" t="s">
        <v>1262</v>
      </c>
      <c r="N405" t="s">
        <v>78</v>
      </c>
      <c r="O405" t="s">
        <v>101</v>
      </c>
      <c r="P405" t="s">
        <v>1263</v>
      </c>
      <c r="Q405">
        <v>265.93</v>
      </c>
      <c r="R405">
        <v>7</v>
      </c>
      <c r="S405">
        <v>0</v>
      </c>
      <c r="T405">
        <v>63.8232</v>
      </c>
    </row>
    <row r="406" spans="1:20" x14ac:dyDescent="0.3">
      <c r="A406" s="1">
        <v>43910</v>
      </c>
      <c r="B406" s="1" t="str">
        <f t="shared" si="6"/>
        <v>Mar</v>
      </c>
      <c r="C406">
        <v>8155</v>
      </c>
      <c r="D406" t="s">
        <v>1264</v>
      </c>
      <c r="E406" t="s">
        <v>20</v>
      </c>
      <c r="F406" t="s">
        <v>1265</v>
      </c>
      <c r="G406" t="s">
        <v>22</v>
      </c>
      <c r="H406" t="s">
        <v>23</v>
      </c>
      <c r="I406" t="s">
        <v>876</v>
      </c>
      <c r="J406" t="s">
        <v>331</v>
      </c>
      <c r="K406">
        <v>6457</v>
      </c>
      <c r="L406" t="s">
        <v>26</v>
      </c>
      <c r="M406" t="s">
        <v>1266</v>
      </c>
      <c r="N406" t="s">
        <v>78</v>
      </c>
      <c r="O406" t="s">
        <v>101</v>
      </c>
      <c r="P406" t="s">
        <v>1267</v>
      </c>
      <c r="Q406">
        <v>238</v>
      </c>
      <c r="R406">
        <v>2</v>
      </c>
      <c r="S406">
        <v>0</v>
      </c>
      <c r="T406">
        <v>38.08</v>
      </c>
    </row>
    <row r="407" spans="1:20" x14ac:dyDescent="0.3">
      <c r="A407" s="1">
        <v>43910</v>
      </c>
      <c r="B407" s="1" t="str">
        <f t="shared" si="6"/>
        <v>Mar</v>
      </c>
      <c r="C407">
        <v>8156</v>
      </c>
      <c r="D407" t="s">
        <v>1264</v>
      </c>
      <c r="E407" t="s">
        <v>20</v>
      </c>
      <c r="F407" t="s">
        <v>1265</v>
      </c>
      <c r="G407" t="s">
        <v>22</v>
      </c>
      <c r="H407" t="s">
        <v>23</v>
      </c>
      <c r="I407" t="s">
        <v>876</v>
      </c>
      <c r="J407" t="s">
        <v>331</v>
      </c>
      <c r="K407">
        <v>6457</v>
      </c>
      <c r="L407" t="s">
        <v>26</v>
      </c>
      <c r="M407" t="s">
        <v>837</v>
      </c>
      <c r="N407" t="s">
        <v>46</v>
      </c>
      <c r="O407" t="s">
        <v>107</v>
      </c>
      <c r="P407" t="s">
        <v>838</v>
      </c>
      <c r="Q407">
        <v>61.96</v>
      </c>
      <c r="R407">
        <v>2</v>
      </c>
      <c r="S407">
        <v>0</v>
      </c>
      <c r="T407">
        <v>27.882000000000001</v>
      </c>
    </row>
    <row r="408" spans="1:20" x14ac:dyDescent="0.3">
      <c r="A408" s="1">
        <v>43910</v>
      </c>
      <c r="B408" s="1" t="str">
        <f t="shared" si="6"/>
        <v>Mar</v>
      </c>
      <c r="C408">
        <v>8998</v>
      </c>
      <c r="D408" t="s">
        <v>1268</v>
      </c>
      <c r="E408" t="s">
        <v>269</v>
      </c>
      <c r="F408" t="s">
        <v>1269</v>
      </c>
      <c r="G408" t="s">
        <v>22</v>
      </c>
      <c r="H408" t="s">
        <v>23</v>
      </c>
      <c r="I408" t="s">
        <v>441</v>
      </c>
      <c r="J408" t="s">
        <v>52</v>
      </c>
      <c r="K408">
        <v>77041</v>
      </c>
      <c r="L408" t="s">
        <v>44</v>
      </c>
      <c r="M408" t="s">
        <v>1270</v>
      </c>
      <c r="N408" t="s">
        <v>46</v>
      </c>
      <c r="O408" t="s">
        <v>107</v>
      </c>
      <c r="P408" t="s">
        <v>897</v>
      </c>
      <c r="Q408">
        <v>56.704000000000001</v>
      </c>
      <c r="R408">
        <v>2</v>
      </c>
      <c r="S408">
        <v>0.2</v>
      </c>
      <c r="T408">
        <v>19.137599999999999</v>
      </c>
    </row>
    <row r="409" spans="1:20" x14ac:dyDescent="0.3">
      <c r="A409" s="1">
        <v>43910</v>
      </c>
      <c r="B409" s="1" t="str">
        <f t="shared" si="6"/>
        <v>Mar</v>
      </c>
      <c r="C409">
        <v>8999</v>
      </c>
      <c r="D409" t="s">
        <v>1268</v>
      </c>
      <c r="E409" t="s">
        <v>269</v>
      </c>
      <c r="F409" t="s">
        <v>1269</v>
      </c>
      <c r="G409" t="s">
        <v>22</v>
      </c>
      <c r="H409" t="s">
        <v>23</v>
      </c>
      <c r="I409" t="s">
        <v>441</v>
      </c>
      <c r="J409" t="s">
        <v>52</v>
      </c>
      <c r="K409">
        <v>77041</v>
      </c>
      <c r="L409" t="s">
        <v>44</v>
      </c>
      <c r="M409" t="s">
        <v>560</v>
      </c>
      <c r="N409" t="s">
        <v>46</v>
      </c>
      <c r="O409" t="s">
        <v>107</v>
      </c>
      <c r="P409" t="s">
        <v>561</v>
      </c>
      <c r="Q409">
        <v>274.06400000000002</v>
      </c>
      <c r="R409">
        <v>7</v>
      </c>
      <c r="S409">
        <v>0.2</v>
      </c>
      <c r="T409">
        <v>102.774</v>
      </c>
    </row>
    <row r="410" spans="1:20" x14ac:dyDescent="0.3">
      <c r="A410" s="1">
        <v>43911</v>
      </c>
      <c r="B410" s="1" t="str">
        <f t="shared" si="6"/>
        <v>Mar</v>
      </c>
      <c r="C410">
        <v>2333</v>
      </c>
      <c r="D410" t="s">
        <v>1271</v>
      </c>
      <c r="E410" t="s">
        <v>20</v>
      </c>
      <c r="F410" t="s">
        <v>242</v>
      </c>
      <c r="G410" t="s">
        <v>22</v>
      </c>
      <c r="H410" t="s">
        <v>23</v>
      </c>
      <c r="I410" t="s">
        <v>733</v>
      </c>
      <c r="J410" t="s">
        <v>224</v>
      </c>
      <c r="K410">
        <v>47905</v>
      </c>
      <c r="L410" t="s">
        <v>44</v>
      </c>
      <c r="M410" t="s">
        <v>1272</v>
      </c>
      <c r="N410" t="s">
        <v>46</v>
      </c>
      <c r="O410" t="s">
        <v>107</v>
      </c>
      <c r="P410" t="s">
        <v>1273</v>
      </c>
      <c r="Q410">
        <v>277.39999999999998</v>
      </c>
      <c r="R410">
        <v>5</v>
      </c>
      <c r="S410">
        <v>0</v>
      </c>
      <c r="T410">
        <v>133.15199999999999</v>
      </c>
    </row>
    <row r="411" spans="1:20" x14ac:dyDescent="0.3">
      <c r="A411" s="1">
        <v>43911</v>
      </c>
      <c r="B411" s="1" t="str">
        <f t="shared" si="6"/>
        <v>Mar</v>
      </c>
      <c r="C411">
        <v>2334</v>
      </c>
      <c r="D411" t="s">
        <v>1271</v>
      </c>
      <c r="E411" t="s">
        <v>20</v>
      </c>
      <c r="F411" t="s">
        <v>242</v>
      </c>
      <c r="G411" t="s">
        <v>22</v>
      </c>
      <c r="H411" t="s">
        <v>23</v>
      </c>
      <c r="I411" t="s">
        <v>733</v>
      </c>
      <c r="J411" t="s">
        <v>224</v>
      </c>
      <c r="K411">
        <v>47905</v>
      </c>
      <c r="L411" t="s">
        <v>44</v>
      </c>
      <c r="M411" t="s">
        <v>1274</v>
      </c>
      <c r="N411" t="s">
        <v>46</v>
      </c>
      <c r="O411" t="s">
        <v>107</v>
      </c>
      <c r="P411" t="s">
        <v>1275</v>
      </c>
      <c r="Q411">
        <v>5.78</v>
      </c>
      <c r="R411">
        <v>1</v>
      </c>
      <c r="S411">
        <v>0</v>
      </c>
      <c r="T411">
        <v>2.8321999999999998</v>
      </c>
    </row>
    <row r="412" spans="1:20" x14ac:dyDescent="0.3">
      <c r="A412" s="1">
        <v>43911</v>
      </c>
      <c r="B412" s="1" t="str">
        <f t="shared" si="6"/>
        <v>Mar</v>
      </c>
      <c r="C412">
        <v>4429</v>
      </c>
      <c r="D412" t="s">
        <v>1276</v>
      </c>
      <c r="E412" t="s">
        <v>20</v>
      </c>
      <c r="F412" t="s">
        <v>1170</v>
      </c>
      <c r="G412" t="s">
        <v>22</v>
      </c>
      <c r="H412" t="s">
        <v>23</v>
      </c>
      <c r="I412" t="s">
        <v>1277</v>
      </c>
      <c r="J412" t="s">
        <v>793</v>
      </c>
      <c r="K412">
        <v>74133</v>
      </c>
      <c r="L412" t="s">
        <v>44</v>
      </c>
      <c r="M412" t="s">
        <v>668</v>
      </c>
      <c r="N412" t="s">
        <v>28</v>
      </c>
      <c r="O412" t="s">
        <v>59</v>
      </c>
      <c r="P412" t="s">
        <v>669</v>
      </c>
      <c r="Q412">
        <v>1805.88</v>
      </c>
      <c r="R412">
        <v>6</v>
      </c>
      <c r="S412">
        <v>0</v>
      </c>
      <c r="T412">
        <v>523.70519999999999</v>
      </c>
    </row>
    <row r="413" spans="1:20" x14ac:dyDescent="0.3">
      <c r="A413" s="1">
        <v>43911</v>
      </c>
      <c r="B413" s="1" t="str">
        <f t="shared" si="6"/>
        <v>Mar</v>
      </c>
      <c r="C413">
        <v>5346</v>
      </c>
      <c r="D413" t="s">
        <v>1278</v>
      </c>
      <c r="E413" t="s">
        <v>86</v>
      </c>
      <c r="F413" t="s">
        <v>32</v>
      </c>
      <c r="G413" t="s">
        <v>22</v>
      </c>
      <c r="H413" t="s">
        <v>23</v>
      </c>
      <c r="I413" t="s">
        <v>33</v>
      </c>
      <c r="J413" t="s">
        <v>34</v>
      </c>
      <c r="K413">
        <v>90045</v>
      </c>
      <c r="L413" t="s">
        <v>35</v>
      </c>
      <c r="M413" t="s">
        <v>1279</v>
      </c>
      <c r="N413" t="s">
        <v>46</v>
      </c>
      <c r="O413" t="s">
        <v>54</v>
      </c>
      <c r="P413" t="s">
        <v>1280</v>
      </c>
      <c r="Q413">
        <v>725.84</v>
      </c>
      <c r="R413">
        <v>4</v>
      </c>
      <c r="S413">
        <v>0</v>
      </c>
      <c r="T413">
        <v>210.49359999999999</v>
      </c>
    </row>
    <row r="414" spans="1:20" x14ac:dyDescent="0.3">
      <c r="A414" s="1">
        <v>43911</v>
      </c>
      <c r="B414" s="1" t="str">
        <f t="shared" si="6"/>
        <v>Mar</v>
      </c>
      <c r="C414">
        <v>5347</v>
      </c>
      <c r="D414" t="s">
        <v>1278</v>
      </c>
      <c r="E414" t="s">
        <v>86</v>
      </c>
      <c r="F414" t="s">
        <v>32</v>
      </c>
      <c r="G414" t="s">
        <v>22</v>
      </c>
      <c r="H414" t="s">
        <v>23</v>
      </c>
      <c r="I414" t="s">
        <v>33</v>
      </c>
      <c r="J414" t="s">
        <v>34</v>
      </c>
      <c r="K414">
        <v>90045</v>
      </c>
      <c r="L414" t="s">
        <v>35</v>
      </c>
      <c r="M414" t="s">
        <v>1281</v>
      </c>
      <c r="N414" t="s">
        <v>46</v>
      </c>
      <c r="O414" t="s">
        <v>47</v>
      </c>
      <c r="P414" t="s">
        <v>1282</v>
      </c>
      <c r="Q414">
        <v>10.896000000000001</v>
      </c>
      <c r="R414">
        <v>3</v>
      </c>
      <c r="S414">
        <v>0.2</v>
      </c>
      <c r="T414">
        <v>3.9498000000000002</v>
      </c>
    </row>
    <row r="415" spans="1:20" x14ac:dyDescent="0.3">
      <c r="A415" s="1">
        <v>43911</v>
      </c>
      <c r="B415" s="1" t="str">
        <f t="shared" si="6"/>
        <v>Mar</v>
      </c>
      <c r="C415">
        <v>5348</v>
      </c>
      <c r="D415" t="s">
        <v>1278</v>
      </c>
      <c r="E415" t="s">
        <v>86</v>
      </c>
      <c r="F415" t="s">
        <v>32</v>
      </c>
      <c r="G415" t="s">
        <v>22</v>
      </c>
      <c r="H415" t="s">
        <v>23</v>
      </c>
      <c r="I415" t="s">
        <v>33</v>
      </c>
      <c r="J415" t="s">
        <v>34</v>
      </c>
      <c r="K415">
        <v>90045</v>
      </c>
      <c r="L415" t="s">
        <v>35</v>
      </c>
      <c r="M415" t="s">
        <v>1283</v>
      </c>
      <c r="N415" t="s">
        <v>46</v>
      </c>
      <c r="O415" t="s">
        <v>47</v>
      </c>
      <c r="P415" t="s">
        <v>1284</v>
      </c>
      <c r="Q415">
        <v>8.5440000000000005</v>
      </c>
      <c r="R415">
        <v>2</v>
      </c>
      <c r="S415">
        <v>0.2</v>
      </c>
      <c r="T415">
        <v>2.8835999999999999</v>
      </c>
    </row>
    <row r="416" spans="1:20" x14ac:dyDescent="0.3">
      <c r="A416" s="1">
        <v>43911</v>
      </c>
      <c r="B416" s="1" t="str">
        <f t="shared" si="6"/>
        <v>Mar</v>
      </c>
      <c r="C416">
        <v>8377</v>
      </c>
      <c r="D416" t="s">
        <v>1285</v>
      </c>
      <c r="E416" t="s">
        <v>20</v>
      </c>
      <c r="F416" t="s">
        <v>1286</v>
      </c>
      <c r="G416" t="s">
        <v>73</v>
      </c>
      <c r="H416" t="s">
        <v>23</v>
      </c>
      <c r="I416" t="s">
        <v>1287</v>
      </c>
      <c r="J416" t="s">
        <v>130</v>
      </c>
      <c r="K416">
        <v>33068</v>
      </c>
      <c r="L416" t="s">
        <v>76</v>
      </c>
      <c r="M416" t="s">
        <v>1288</v>
      </c>
      <c r="N416" t="s">
        <v>46</v>
      </c>
      <c r="O416" t="s">
        <v>69</v>
      </c>
      <c r="P416" t="s">
        <v>1289</v>
      </c>
      <c r="Q416">
        <v>64.384</v>
      </c>
      <c r="R416">
        <v>1</v>
      </c>
      <c r="S416">
        <v>0.2</v>
      </c>
      <c r="T416">
        <v>8.048</v>
      </c>
    </row>
    <row r="417" spans="1:20" x14ac:dyDescent="0.3">
      <c r="A417" s="1">
        <v>43911</v>
      </c>
      <c r="B417" s="1" t="str">
        <f t="shared" si="6"/>
        <v>Mar</v>
      </c>
      <c r="C417">
        <v>8825</v>
      </c>
      <c r="D417" t="s">
        <v>1290</v>
      </c>
      <c r="E417" t="s">
        <v>86</v>
      </c>
      <c r="F417" t="s">
        <v>1291</v>
      </c>
      <c r="G417" t="s">
        <v>22</v>
      </c>
      <c r="H417" t="s">
        <v>23</v>
      </c>
      <c r="I417" t="s">
        <v>1292</v>
      </c>
      <c r="J417" t="s">
        <v>155</v>
      </c>
      <c r="K417">
        <v>19601</v>
      </c>
      <c r="L417" t="s">
        <v>26</v>
      </c>
      <c r="M417" t="s">
        <v>1293</v>
      </c>
      <c r="N417" t="s">
        <v>46</v>
      </c>
      <c r="O417" t="s">
        <v>168</v>
      </c>
      <c r="P417" t="s">
        <v>1294</v>
      </c>
      <c r="Q417">
        <v>8.8559999999999999</v>
      </c>
      <c r="R417">
        <v>3</v>
      </c>
      <c r="S417">
        <v>0.2</v>
      </c>
      <c r="T417">
        <v>2.8782000000000001</v>
      </c>
    </row>
    <row r="418" spans="1:20" x14ac:dyDescent="0.3">
      <c r="A418" s="1">
        <v>43911</v>
      </c>
      <c r="B418" s="1" t="str">
        <f t="shared" si="6"/>
        <v>Mar</v>
      </c>
      <c r="C418">
        <v>9362</v>
      </c>
      <c r="D418" t="s">
        <v>1295</v>
      </c>
      <c r="E418" t="s">
        <v>20</v>
      </c>
      <c r="F418" t="s">
        <v>1296</v>
      </c>
      <c r="G418" t="s">
        <v>41</v>
      </c>
      <c r="H418" t="s">
        <v>23</v>
      </c>
      <c r="I418" t="s">
        <v>148</v>
      </c>
      <c r="J418" t="s">
        <v>149</v>
      </c>
      <c r="K418">
        <v>98105</v>
      </c>
      <c r="L418" t="s">
        <v>35</v>
      </c>
      <c r="M418" t="s">
        <v>1297</v>
      </c>
      <c r="N418" t="s">
        <v>46</v>
      </c>
      <c r="O418" t="s">
        <v>47</v>
      </c>
      <c r="P418" t="s">
        <v>1298</v>
      </c>
      <c r="Q418">
        <v>30.576000000000001</v>
      </c>
      <c r="R418">
        <v>6</v>
      </c>
      <c r="S418">
        <v>0.2</v>
      </c>
      <c r="T418">
        <v>10.3194</v>
      </c>
    </row>
    <row r="419" spans="1:20" x14ac:dyDescent="0.3">
      <c r="A419" s="1">
        <v>43911</v>
      </c>
      <c r="B419" s="1" t="str">
        <f t="shared" si="6"/>
        <v>Mar</v>
      </c>
      <c r="C419">
        <v>9363</v>
      </c>
      <c r="D419" t="s">
        <v>1295</v>
      </c>
      <c r="E419" t="s">
        <v>20</v>
      </c>
      <c r="F419" t="s">
        <v>1296</v>
      </c>
      <c r="G419" t="s">
        <v>41</v>
      </c>
      <c r="H419" t="s">
        <v>23</v>
      </c>
      <c r="I419" t="s">
        <v>148</v>
      </c>
      <c r="J419" t="s">
        <v>149</v>
      </c>
      <c r="K419">
        <v>98105</v>
      </c>
      <c r="L419" t="s">
        <v>35</v>
      </c>
      <c r="M419" t="s">
        <v>1299</v>
      </c>
      <c r="N419" t="s">
        <v>46</v>
      </c>
      <c r="O419" t="s">
        <v>144</v>
      </c>
      <c r="P419" t="s">
        <v>1300</v>
      </c>
      <c r="Q419">
        <v>13.02</v>
      </c>
      <c r="R419">
        <v>7</v>
      </c>
      <c r="S419">
        <v>0</v>
      </c>
      <c r="T419">
        <v>0.3906</v>
      </c>
    </row>
    <row r="420" spans="1:20" x14ac:dyDescent="0.3">
      <c r="A420" s="1">
        <v>43911</v>
      </c>
      <c r="B420" s="1" t="str">
        <f t="shared" si="6"/>
        <v>Mar</v>
      </c>
      <c r="C420">
        <v>9364</v>
      </c>
      <c r="D420" t="s">
        <v>1295</v>
      </c>
      <c r="E420" t="s">
        <v>20</v>
      </c>
      <c r="F420" t="s">
        <v>1296</v>
      </c>
      <c r="G420" t="s">
        <v>41</v>
      </c>
      <c r="H420" t="s">
        <v>23</v>
      </c>
      <c r="I420" t="s">
        <v>148</v>
      </c>
      <c r="J420" t="s">
        <v>149</v>
      </c>
      <c r="K420">
        <v>98105</v>
      </c>
      <c r="L420" t="s">
        <v>35</v>
      </c>
      <c r="M420" t="s">
        <v>1301</v>
      </c>
      <c r="N420" t="s">
        <v>28</v>
      </c>
      <c r="O420" t="s">
        <v>29</v>
      </c>
      <c r="P420" t="s">
        <v>1302</v>
      </c>
      <c r="Q420">
        <v>22.14</v>
      </c>
      <c r="R420">
        <v>3</v>
      </c>
      <c r="S420">
        <v>0</v>
      </c>
      <c r="T420">
        <v>6.4206000000000003</v>
      </c>
    </row>
    <row r="421" spans="1:20" x14ac:dyDescent="0.3">
      <c r="A421" s="1">
        <v>43911</v>
      </c>
      <c r="B421" s="1" t="str">
        <f t="shared" si="6"/>
        <v>Mar</v>
      </c>
      <c r="C421">
        <v>9365</v>
      </c>
      <c r="D421" t="s">
        <v>1295</v>
      </c>
      <c r="E421" t="s">
        <v>20</v>
      </c>
      <c r="F421" t="s">
        <v>1296</v>
      </c>
      <c r="G421" t="s">
        <v>41</v>
      </c>
      <c r="H421" t="s">
        <v>23</v>
      </c>
      <c r="I421" t="s">
        <v>148</v>
      </c>
      <c r="J421" t="s">
        <v>149</v>
      </c>
      <c r="K421">
        <v>98105</v>
      </c>
      <c r="L421" t="s">
        <v>35</v>
      </c>
      <c r="M421" t="s">
        <v>1303</v>
      </c>
      <c r="N421" t="s">
        <v>46</v>
      </c>
      <c r="O421" t="s">
        <v>54</v>
      </c>
      <c r="P421" t="s">
        <v>1304</v>
      </c>
      <c r="Q421">
        <v>359.32</v>
      </c>
      <c r="R421">
        <v>4</v>
      </c>
      <c r="S421">
        <v>0</v>
      </c>
      <c r="T421">
        <v>7.1863999999999999</v>
      </c>
    </row>
    <row r="422" spans="1:20" x14ac:dyDescent="0.3">
      <c r="A422" s="1">
        <v>43913</v>
      </c>
      <c r="B422" s="1" t="str">
        <f t="shared" si="6"/>
        <v>Mar</v>
      </c>
      <c r="C422">
        <v>2410</v>
      </c>
      <c r="D422" t="s">
        <v>1305</v>
      </c>
      <c r="E422" t="s">
        <v>39</v>
      </c>
      <c r="F422" t="s">
        <v>1306</v>
      </c>
      <c r="G422" t="s">
        <v>41</v>
      </c>
      <c r="H422" t="s">
        <v>23</v>
      </c>
      <c r="I422" t="s">
        <v>111</v>
      </c>
      <c r="J422" t="s">
        <v>34</v>
      </c>
      <c r="K422">
        <v>94122</v>
      </c>
      <c r="L422" t="s">
        <v>35</v>
      </c>
      <c r="M422" t="s">
        <v>1307</v>
      </c>
      <c r="N422" t="s">
        <v>28</v>
      </c>
      <c r="O422" t="s">
        <v>29</v>
      </c>
      <c r="P422" t="s">
        <v>1308</v>
      </c>
      <c r="Q422">
        <v>211.84</v>
      </c>
      <c r="R422">
        <v>8</v>
      </c>
      <c r="S422">
        <v>0</v>
      </c>
      <c r="T422">
        <v>76.2624</v>
      </c>
    </row>
    <row r="423" spans="1:20" x14ac:dyDescent="0.3">
      <c r="A423" s="1">
        <v>43913</v>
      </c>
      <c r="B423" s="1" t="str">
        <f t="shared" si="6"/>
        <v>Mar</v>
      </c>
      <c r="C423">
        <v>2843</v>
      </c>
      <c r="D423" t="s">
        <v>1309</v>
      </c>
      <c r="E423" t="s">
        <v>20</v>
      </c>
      <c r="F423" t="s">
        <v>1310</v>
      </c>
      <c r="G423" t="s">
        <v>22</v>
      </c>
      <c r="H423" t="s">
        <v>23</v>
      </c>
      <c r="I423" t="s">
        <v>51</v>
      </c>
      <c r="J423" t="s">
        <v>52</v>
      </c>
      <c r="K423">
        <v>77340</v>
      </c>
      <c r="L423" t="s">
        <v>44</v>
      </c>
      <c r="M423" t="s">
        <v>1303</v>
      </c>
      <c r="N423" t="s">
        <v>46</v>
      </c>
      <c r="O423" t="s">
        <v>54</v>
      </c>
      <c r="P423" t="s">
        <v>1304</v>
      </c>
      <c r="Q423">
        <v>143.72800000000001</v>
      </c>
      <c r="R423">
        <v>2</v>
      </c>
      <c r="S423">
        <v>0.2</v>
      </c>
      <c r="T423">
        <v>-32.338799999999999</v>
      </c>
    </row>
    <row r="424" spans="1:20" x14ac:dyDescent="0.3">
      <c r="A424" s="1">
        <v>43913</v>
      </c>
      <c r="B424" s="1" t="str">
        <f t="shared" si="6"/>
        <v>Mar</v>
      </c>
      <c r="C424">
        <v>3105</v>
      </c>
      <c r="D424" t="s">
        <v>1311</v>
      </c>
      <c r="E424" t="s">
        <v>20</v>
      </c>
      <c r="F424" t="s">
        <v>1312</v>
      </c>
      <c r="G424" t="s">
        <v>22</v>
      </c>
      <c r="H424" t="s">
        <v>23</v>
      </c>
      <c r="I424" t="s">
        <v>314</v>
      </c>
      <c r="J424" t="s">
        <v>315</v>
      </c>
      <c r="K424">
        <v>10024</v>
      </c>
      <c r="L424" t="s">
        <v>26</v>
      </c>
      <c r="M424" t="s">
        <v>1313</v>
      </c>
      <c r="N424" t="s">
        <v>46</v>
      </c>
      <c r="O424" t="s">
        <v>107</v>
      </c>
      <c r="P424" t="s">
        <v>1314</v>
      </c>
      <c r="Q424">
        <v>25.68</v>
      </c>
      <c r="R424">
        <v>6</v>
      </c>
      <c r="S424">
        <v>0</v>
      </c>
      <c r="T424">
        <v>11.555999999999999</v>
      </c>
    </row>
    <row r="425" spans="1:20" x14ac:dyDescent="0.3">
      <c r="A425" s="1">
        <v>43913</v>
      </c>
      <c r="B425" s="1" t="str">
        <f t="shared" si="6"/>
        <v>Mar</v>
      </c>
      <c r="C425">
        <v>5021</v>
      </c>
      <c r="D425" t="s">
        <v>1315</v>
      </c>
      <c r="E425" t="s">
        <v>86</v>
      </c>
      <c r="F425" t="s">
        <v>1316</v>
      </c>
      <c r="G425" t="s">
        <v>73</v>
      </c>
      <c r="H425" t="s">
        <v>23</v>
      </c>
      <c r="I425" t="s">
        <v>314</v>
      </c>
      <c r="J425" t="s">
        <v>315</v>
      </c>
      <c r="K425">
        <v>10011</v>
      </c>
      <c r="L425" t="s">
        <v>26</v>
      </c>
      <c r="M425" t="s">
        <v>1317</v>
      </c>
      <c r="N425" t="s">
        <v>46</v>
      </c>
      <c r="O425" t="s">
        <v>141</v>
      </c>
      <c r="P425" t="s">
        <v>1318</v>
      </c>
      <c r="Q425">
        <v>347.58</v>
      </c>
      <c r="R425">
        <v>3</v>
      </c>
      <c r="S425">
        <v>0</v>
      </c>
      <c r="T425">
        <v>17.379000000000001</v>
      </c>
    </row>
    <row r="426" spans="1:20" x14ac:dyDescent="0.3">
      <c r="A426" s="1">
        <v>43913</v>
      </c>
      <c r="B426" s="1" t="str">
        <f t="shared" si="6"/>
        <v>Mar</v>
      </c>
      <c r="C426">
        <v>5645</v>
      </c>
      <c r="D426" t="s">
        <v>1319</v>
      </c>
      <c r="E426" t="s">
        <v>39</v>
      </c>
      <c r="F426" t="s">
        <v>1320</v>
      </c>
      <c r="G426" t="s">
        <v>41</v>
      </c>
      <c r="H426" t="s">
        <v>23</v>
      </c>
      <c r="I426" t="s">
        <v>148</v>
      </c>
      <c r="J426" t="s">
        <v>149</v>
      </c>
      <c r="K426">
        <v>98105</v>
      </c>
      <c r="L426" t="s">
        <v>35</v>
      </c>
      <c r="M426" t="s">
        <v>1321</v>
      </c>
      <c r="N426" t="s">
        <v>46</v>
      </c>
      <c r="O426" t="s">
        <v>47</v>
      </c>
      <c r="P426" t="s">
        <v>1322</v>
      </c>
      <c r="Q426">
        <v>34.76</v>
      </c>
      <c r="R426">
        <v>5</v>
      </c>
      <c r="S426">
        <v>0.2</v>
      </c>
      <c r="T426">
        <v>11.297000000000001</v>
      </c>
    </row>
    <row r="427" spans="1:20" x14ac:dyDescent="0.3">
      <c r="A427" s="1">
        <v>43913</v>
      </c>
      <c r="B427" s="1" t="str">
        <f t="shared" si="6"/>
        <v>Mar</v>
      </c>
      <c r="C427">
        <v>8152</v>
      </c>
      <c r="D427" t="s">
        <v>1323</v>
      </c>
      <c r="E427" t="s">
        <v>39</v>
      </c>
      <c r="F427" t="s">
        <v>1324</v>
      </c>
      <c r="G427" t="s">
        <v>22</v>
      </c>
      <c r="H427" t="s">
        <v>23</v>
      </c>
      <c r="I427" t="s">
        <v>148</v>
      </c>
      <c r="J427" t="s">
        <v>149</v>
      </c>
      <c r="K427">
        <v>98115</v>
      </c>
      <c r="L427" t="s">
        <v>35</v>
      </c>
      <c r="M427" t="s">
        <v>1325</v>
      </c>
      <c r="N427" t="s">
        <v>46</v>
      </c>
      <c r="O427" t="s">
        <v>54</v>
      </c>
      <c r="P427" t="s">
        <v>1326</v>
      </c>
      <c r="Q427">
        <v>32.479999999999997</v>
      </c>
      <c r="R427">
        <v>2</v>
      </c>
      <c r="S427">
        <v>0</v>
      </c>
      <c r="T427">
        <v>4.8719999999999999</v>
      </c>
    </row>
    <row r="428" spans="1:20" x14ac:dyDescent="0.3">
      <c r="A428" s="1">
        <v>43913</v>
      </c>
      <c r="B428" s="1" t="str">
        <f t="shared" si="6"/>
        <v>Mar</v>
      </c>
      <c r="C428">
        <v>8153</v>
      </c>
      <c r="D428" t="s">
        <v>1323</v>
      </c>
      <c r="E428" t="s">
        <v>39</v>
      </c>
      <c r="F428" t="s">
        <v>1324</v>
      </c>
      <c r="G428" t="s">
        <v>22</v>
      </c>
      <c r="H428" t="s">
        <v>23</v>
      </c>
      <c r="I428" t="s">
        <v>148</v>
      </c>
      <c r="J428" t="s">
        <v>149</v>
      </c>
      <c r="K428">
        <v>98115</v>
      </c>
      <c r="L428" t="s">
        <v>35</v>
      </c>
      <c r="M428" t="s">
        <v>1327</v>
      </c>
      <c r="N428" t="s">
        <v>46</v>
      </c>
      <c r="O428" t="s">
        <v>107</v>
      </c>
      <c r="P428" t="s">
        <v>1328</v>
      </c>
      <c r="Q428">
        <v>20.04</v>
      </c>
      <c r="R428">
        <v>3</v>
      </c>
      <c r="S428">
        <v>0</v>
      </c>
      <c r="T428">
        <v>9.6191999999999993</v>
      </c>
    </row>
    <row r="429" spans="1:20" x14ac:dyDescent="0.3">
      <c r="A429" s="1">
        <v>43913</v>
      </c>
      <c r="B429" s="1" t="str">
        <f t="shared" si="6"/>
        <v>Mar</v>
      </c>
      <c r="C429">
        <v>8154</v>
      </c>
      <c r="D429" t="s">
        <v>1323</v>
      </c>
      <c r="E429" t="s">
        <v>39</v>
      </c>
      <c r="F429" t="s">
        <v>1324</v>
      </c>
      <c r="G429" t="s">
        <v>22</v>
      </c>
      <c r="H429" t="s">
        <v>23</v>
      </c>
      <c r="I429" t="s">
        <v>148</v>
      </c>
      <c r="J429" t="s">
        <v>149</v>
      </c>
      <c r="K429">
        <v>98115</v>
      </c>
      <c r="L429" t="s">
        <v>35</v>
      </c>
      <c r="M429" t="s">
        <v>1329</v>
      </c>
      <c r="N429" t="s">
        <v>78</v>
      </c>
      <c r="O429" t="s">
        <v>382</v>
      </c>
      <c r="P429" t="s">
        <v>1330</v>
      </c>
      <c r="Q429">
        <v>13999.96</v>
      </c>
      <c r="R429">
        <v>4</v>
      </c>
      <c r="S429">
        <v>0</v>
      </c>
      <c r="T429">
        <v>6719.9808000000003</v>
      </c>
    </row>
    <row r="430" spans="1:20" x14ac:dyDescent="0.3">
      <c r="A430" s="1">
        <v>43914</v>
      </c>
      <c r="B430" s="1" t="str">
        <f t="shared" si="6"/>
        <v>Mar</v>
      </c>
      <c r="C430">
        <v>2104</v>
      </c>
      <c r="D430" t="s">
        <v>1331</v>
      </c>
      <c r="E430" t="s">
        <v>86</v>
      </c>
      <c r="F430" t="s">
        <v>1332</v>
      </c>
      <c r="G430" t="s">
        <v>73</v>
      </c>
      <c r="H430" t="s">
        <v>23</v>
      </c>
      <c r="I430" t="s">
        <v>314</v>
      </c>
      <c r="J430" t="s">
        <v>315</v>
      </c>
      <c r="K430">
        <v>10009</v>
      </c>
      <c r="L430" t="s">
        <v>26</v>
      </c>
      <c r="M430" t="s">
        <v>1333</v>
      </c>
      <c r="N430" t="s">
        <v>46</v>
      </c>
      <c r="O430" t="s">
        <v>107</v>
      </c>
      <c r="P430" t="s">
        <v>1334</v>
      </c>
      <c r="Q430">
        <v>221.92</v>
      </c>
      <c r="R430">
        <v>4</v>
      </c>
      <c r="S430">
        <v>0</v>
      </c>
      <c r="T430">
        <v>106.52160000000001</v>
      </c>
    </row>
    <row r="431" spans="1:20" x14ac:dyDescent="0.3">
      <c r="A431" s="1">
        <v>43914</v>
      </c>
      <c r="B431" s="1" t="str">
        <f t="shared" si="6"/>
        <v>Mar</v>
      </c>
      <c r="C431">
        <v>2105</v>
      </c>
      <c r="D431" t="s">
        <v>1331</v>
      </c>
      <c r="E431" t="s">
        <v>86</v>
      </c>
      <c r="F431" t="s">
        <v>1332</v>
      </c>
      <c r="G431" t="s">
        <v>73</v>
      </c>
      <c r="H431" t="s">
        <v>23</v>
      </c>
      <c r="I431" t="s">
        <v>314</v>
      </c>
      <c r="J431" t="s">
        <v>315</v>
      </c>
      <c r="K431">
        <v>10009</v>
      </c>
      <c r="L431" t="s">
        <v>26</v>
      </c>
      <c r="M431" t="s">
        <v>1335</v>
      </c>
      <c r="N431" t="s">
        <v>78</v>
      </c>
      <c r="O431" t="s">
        <v>101</v>
      </c>
      <c r="P431" t="s">
        <v>1336</v>
      </c>
      <c r="Q431">
        <v>26</v>
      </c>
      <c r="R431">
        <v>2</v>
      </c>
      <c r="S431">
        <v>0</v>
      </c>
      <c r="T431">
        <v>11.7</v>
      </c>
    </row>
    <row r="432" spans="1:20" x14ac:dyDescent="0.3">
      <c r="A432" s="1">
        <v>43914</v>
      </c>
      <c r="B432" s="1" t="str">
        <f t="shared" si="6"/>
        <v>Mar</v>
      </c>
      <c r="C432">
        <v>7798</v>
      </c>
      <c r="D432" t="s">
        <v>1337</v>
      </c>
      <c r="E432" t="s">
        <v>39</v>
      </c>
      <c r="F432" t="s">
        <v>1338</v>
      </c>
      <c r="G432" t="s">
        <v>73</v>
      </c>
      <c r="H432" t="s">
        <v>23</v>
      </c>
      <c r="I432" t="s">
        <v>314</v>
      </c>
      <c r="J432" t="s">
        <v>315</v>
      </c>
      <c r="K432">
        <v>10035</v>
      </c>
      <c r="L432" t="s">
        <v>26</v>
      </c>
      <c r="M432" t="s">
        <v>1339</v>
      </c>
      <c r="N432" t="s">
        <v>46</v>
      </c>
      <c r="O432" t="s">
        <v>168</v>
      </c>
      <c r="P432" t="s">
        <v>1340</v>
      </c>
      <c r="Q432">
        <v>47.01</v>
      </c>
      <c r="R432">
        <v>3</v>
      </c>
      <c r="S432">
        <v>0</v>
      </c>
      <c r="T432">
        <v>22.0947</v>
      </c>
    </row>
    <row r="433" spans="1:20" x14ac:dyDescent="0.3">
      <c r="A433" s="1">
        <v>43914</v>
      </c>
      <c r="B433" s="1" t="str">
        <f t="shared" si="6"/>
        <v>Mar</v>
      </c>
      <c r="C433">
        <v>7799</v>
      </c>
      <c r="D433" t="s">
        <v>1337</v>
      </c>
      <c r="E433" t="s">
        <v>39</v>
      </c>
      <c r="F433" t="s">
        <v>1338</v>
      </c>
      <c r="G433" t="s">
        <v>73</v>
      </c>
      <c r="H433" t="s">
        <v>23</v>
      </c>
      <c r="I433" t="s">
        <v>314</v>
      </c>
      <c r="J433" t="s">
        <v>315</v>
      </c>
      <c r="K433">
        <v>10035</v>
      </c>
      <c r="L433" t="s">
        <v>26</v>
      </c>
      <c r="M433" t="s">
        <v>1341</v>
      </c>
      <c r="N433" t="s">
        <v>78</v>
      </c>
      <c r="O433" t="s">
        <v>193</v>
      </c>
      <c r="P433" t="s">
        <v>1342</v>
      </c>
      <c r="Q433">
        <v>469.99</v>
      </c>
      <c r="R433">
        <v>1</v>
      </c>
      <c r="S433">
        <v>0</v>
      </c>
      <c r="T433">
        <v>136.2971</v>
      </c>
    </row>
    <row r="434" spans="1:20" x14ac:dyDescent="0.3">
      <c r="A434" s="1">
        <v>43914</v>
      </c>
      <c r="B434" s="1" t="str">
        <f t="shared" si="6"/>
        <v>Mar</v>
      </c>
      <c r="C434">
        <v>7800</v>
      </c>
      <c r="D434" t="s">
        <v>1337</v>
      </c>
      <c r="E434" t="s">
        <v>39</v>
      </c>
      <c r="F434" t="s">
        <v>1338</v>
      </c>
      <c r="G434" t="s">
        <v>73</v>
      </c>
      <c r="H434" t="s">
        <v>23</v>
      </c>
      <c r="I434" t="s">
        <v>314</v>
      </c>
      <c r="J434" t="s">
        <v>315</v>
      </c>
      <c r="K434">
        <v>10035</v>
      </c>
      <c r="L434" t="s">
        <v>26</v>
      </c>
      <c r="M434" t="s">
        <v>316</v>
      </c>
      <c r="N434" t="s">
        <v>28</v>
      </c>
      <c r="O434" t="s">
        <v>59</v>
      </c>
      <c r="P434" t="s">
        <v>317</v>
      </c>
      <c r="Q434">
        <v>207.846</v>
      </c>
      <c r="R434">
        <v>3</v>
      </c>
      <c r="S434">
        <v>0.1</v>
      </c>
      <c r="T434">
        <v>2.3094000000000001</v>
      </c>
    </row>
    <row r="435" spans="1:20" x14ac:dyDescent="0.3">
      <c r="A435" s="1">
        <v>43914</v>
      </c>
      <c r="B435" s="1" t="str">
        <f t="shared" si="6"/>
        <v>Mar</v>
      </c>
      <c r="C435">
        <v>8972</v>
      </c>
      <c r="D435" t="s">
        <v>1343</v>
      </c>
      <c r="E435" t="s">
        <v>20</v>
      </c>
      <c r="F435" t="s">
        <v>619</v>
      </c>
      <c r="G435" t="s">
        <v>22</v>
      </c>
      <c r="H435" t="s">
        <v>23</v>
      </c>
      <c r="I435" t="s">
        <v>314</v>
      </c>
      <c r="J435" t="s">
        <v>315</v>
      </c>
      <c r="K435">
        <v>10011</v>
      </c>
      <c r="L435" t="s">
        <v>26</v>
      </c>
      <c r="M435" t="s">
        <v>1344</v>
      </c>
      <c r="N435" t="s">
        <v>28</v>
      </c>
      <c r="O435" t="s">
        <v>59</v>
      </c>
      <c r="P435" t="s">
        <v>1345</v>
      </c>
      <c r="Q435">
        <v>271.76400000000001</v>
      </c>
      <c r="R435">
        <v>2</v>
      </c>
      <c r="S435">
        <v>0.1</v>
      </c>
      <c r="T435">
        <v>60.392000000000003</v>
      </c>
    </row>
    <row r="436" spans="1:20" x14ac:dyDescent="0.3">
      <c r="A436" s="1">
        <v>43914</v>
      </c>
      <c r="B436" s="1" t="str">
        <f t="shared" si="6"/>
        <v>Mar</v>
      </c>
      <c r="C436">
        <v>9530</v>
      </c>
      <c r="D436" t="s">
        <v>1346</v>
      </c>
      <c r="E436" t="s">
        <v>269</v>
      </c>
      <c r="F436" t="s">
        <v>826</v>
      </c>
      <c r="G436" t="s">
        <v>73</v>
      </c>
      <c r="H436" t="s">
        <v>23</v>
      </c>
      <c r="I436" t="s">
        <v>1347</v>
      </c>
      <c r="J436" t="s">
        <v>52</v>
      </c>
      <c r="K436">
        <v>77705</v>
      </c>
      <c r="L436" t="s">
        <v>44</v>
      </c>
      <c r="M436" t="s">
        <v>1348</v>
      </c>
      <c r="N436" t="s">
        <v>46</v>
      </c>
      <c r="O436" t="s">
        <v>54</v>
      </c>
      <c r="P436" t="s">
        <v>1349</v>
      </c>
      <c r="Q436">
        <v>12.768000000000001</v>
      </c>
      <c r="R436">
        <v>2</v>
      </c>
      <c r="S436">
        <v>0.2</v>
      </c>
      <c r="T436">
        <v>0.95760000000000001</v>
      </c>
    </row>
    <row r="437" spans="1:20" x14ac:dyDescent="0.3">
      <c r="A437" s="1">
        <v>43915</v>
      </c>
      <c r="B437" s="1" t="str">
        <f t="shared" si="6"/>
        <v>Mar</v>
      </c>
      <c r="C437">
        <v>1877</v>
      </c>
      <c r="D437" t="s">
        <v>1350</v>
      </c>
      <c r="E437" t="s">
        <v>20</v>
      </c>
      <c r="F437" t="s">
        <v>1351</v>
      </c>
      <c r="G437" t="s">
        <v>22</v>
      </c>
      <c r="H437" t="s">
        <v>23</v>
      </c>
      <c r="I437" t="s">
        <v>1352</v>
      </c>
      <c r="J437" t="s">
        <v>52</v>
      </c>
      <c r="K437">
        <v>78207</v>
      </c>
      <c r="L437" t="s">
        <v>44</v>
      </c>
      <c r="M437" t="s">
        <v>1353</v>
      </c>
      <c r="N437" t="s">
        <v>78</v>
      </c>
      <c r="O437" t="s">
        <v>193</v>
      </c>
      <c r="P437" t="s">
        <v>1354</v>
      </c>
      <c r="Q437">
        <v>470.37599999999998</v>
      </c>
      <c r="R437">
        <v>3</v>
      </c>
      <c r="S437">
        <v>0.2</v>
      </c>
      <c r="T437">
        <v>47.037599999999998</v>
      </c>
    </row>
    <row r="438" spans="1:20" x14ac:dyDescent="0.3">
      <c r="A438" s="1">
        <v>43915</v>
      </c>
      <c r="B438" s="1" t="str">
        <f t="shared" si="6"/>
        <v>Mar</v>
      </c>
      <c r="C438">
        <v>2383</v>
      </c>
      <c r="D438" t="s">
        <v>1355</v>
      </c>
      <c r="E438" t="s">
        <v>39</v>
      </c>
      <c r="F438" t="s">
        <v>1356</v>
      </c>
      <c r="G438" t="s">
        <v>22</v>
      </c>
      <c r="H438" t="s">
        <v>23</v>
      </c>
      <c r="I438" t="s">
        <v>1242</v>
      </c>
      <c r="J438" t="s">
        <v>34</v>
      </c>
      <c r="K438">
        <v>93727</v>
      </c>
      <c r="L438" t="s">
        <v>35</v>
      </c>
      <c r="M438" t="s">
        <v>1357</v>
      </c>
      <c r="N438" t="s">
        <v>46</v>
      </c>
      <c r="O438" t="s">
        <v>69</v>
      </c>
      <c r="P438" t="s">
        <v>1358</v>
      </c>
      <c r="Q438">
        <v>176.04</v>
      </c>
      <c r="R438">
        <v>4</v>
      </c>
      <c r="S438">
        <v>0</v>
      </c>
      <c r="T438">
        <v>45.770400000000002</v>
      </c>
    </row>
    <row r="439" spans="1:20" x14ac:dyDescent="0.3">
      <c r="A439" s="1">
        <v>43915</v>
      </c>
      <c r="B439" s="1" t="str">
        <f t="shared" si="6"/>
        <v>Mar</v>
      </c>
      <c r="C439">
        <v>2384</v>
      </c>
      <c r="D439" t="s">
        <v>1355</v>
      </c>
      <c r="E439" t="s">
        <v>39</v>
      </c>
      <c r="F439" t="s">
        <v>1356</v>
      </c>
      <c r="G439" t="s">
        <v>22</v>
      </c>
      <c r="H439" t="s">
        <v>23</v>
      </c>
      <c r="I439" t="s">
        <v>1242</v>
      </c>
      <c r="J439" t="s">
        <v>34</v>
      </c>
      <c r="K439">
        <v>93727</v>
      </c>
      <c r="L439" t="s">
        <v>35</v>
      </c>
      <c r="M439" t="s">
        <v>610</v>
      </c>
      <c r="N439" t="s">
        <v>46</v>
      </c>
      <c r="O439" t="s">
        <v>62</v>
      </c>
      <c r="P439" t="s">
        <v>325</v>
      </c>
      <c r="Q439">
        <v>16.02</v>
      </c>
      <c r="R439">
        <v>9</v>
      </c>
      <c r="S439">
        <v>0</v>
      </c>
      <c r="T439">
        <v>4.4855999999999998</v>
      </c>
    </row>
    <row r="440" spans="1:20" x14ac:dyDescent="0.3">
      <c r="A440" s="1">
        <v>43915</v>
      </c>
      <c r="B440" s="1" t="str">
        <f t="shared" si="6"/>
        <v>Mar</v>
      </c>
      <c r="C440">
        <v>2385</v>
      </c>
      <c r="D440" t="s">
        <v>1355</v>
      </c>
      <c r="E440" t="s">
        <v>39</v>
      </c>
      <c r="F440" t="s">
        <v>1356</v>
      </c>
      <c r="G440" t="s">
        <v>22</v>
      </c>
      <c r="H440" t="s">
        <v>23</v>
      </c>
      <c r="I440" t="s">
        <v>1242</v>
      </c>
      <c r="J440" t="s">
        <v>34</v>
      </c>
      <c r="K440">
        <v>93727</v>
      </c>
      <c r="L440" t="s">
        <v>35</v>
      </c>
      <c r="M440" t="s">
        <v>975</v>
      </c>
      <c r="N440" t="s">
        <v>46</v>
      </c>
      <c r="O440" t="s">
        <v>47</v>
      </c>
      <c r="P440" t="s">
        <v>1134</v>
      </c>
      <c r="Q440">
        <v>185.92</v>
      </c>
      <c r="R440">
        <v>4</v>
      </c>
      <c r="S440">
        <v>0.2</v>
      </c>
      <c r="T440">
        <v>62.747999999999998</v>
      </c>
    </row>
    <row r="441" spans="1:20" x14ac:dyDescent="0.3">
      <c r="A441" s="1">
        <v>43915</v>
      </c>
      <c r="B441" s="1" t="str">
        <f t="shared" si="6"/>
        <v>Mar</v>
      </c>
      <c r="C441">
        <v>2386</v>
      </c>
      <c r="D441" t="s">
        <v>1355</v>
      </c>
      <c r="E441" t="s">
        <v>39</v>
      </c>
      <c r="F441" t="s">
        <v>1356</v>
      </c>
      <c r="G441" t="s">
        <v>22</v>
      </c>
      <c r="H441" t="s">
        <v>23</v>
      </c>
      <c r="I441" t="s">
        <v>1242</v>
      </c>
      <c r="J441" t="s">
        <v>34</v>
      </c>
      <c r="K441">
        <v>93727</v>
      </c>
      <c r="L441" t="s">
        <v>35</v>
      </c>
      <c r="M441" t="s">
        <v>1359</v>
      </c>
      <c r="N441" t="s">
        <v>78</v>
      </c>
      <c r="O441" t="s">
        <v>193</v>
      </c>
      <c r="P441" t="s">
        <v>1360</v>
      </c>
      <c r="Q441">
        <v>211.16800000000001</v>
      </c>
      <c r="R441">
        <v>4</v>
      </c>
      <c r="S441">
        <v>0.2</v>
      </c>
      <c r="T441">
        <v>15.8376</v>
      </c>
    </row>
    <row r="442" spans="1:20" x14ac:dyDescent="0.3">
      <c r="A442" s="1">
        <v>43915</v>
      </c>
      <c r="B442" s="1" t="str">
        <f t="shared" si="6"/>
        <v>Mar</v>
      </c>
      <c r="C442">
        <v>2387</v>
      </c>
      <c r="D442" t="s">
        <v>1355</v>
      </c>
      <c r="E442" t="s">
        <v>39</v>
      </c>
      <c r="F442" t="s">
        <v>1356</v>
      </c>
      <c r="G442" t="s">
        <v>22</v>
      </c>
      <c r="H442" t="s">
        <v>23</v>
      </c>
      <c r="I442" t="s">
        <v>1242</v>
      </c>
      <c r="J442" t="s">
        <v>34</v>
      </c>
      <c r="K442">
        <v>93727</v>
      </c>
      <c r="L442" t="s">
        <v>35</v>
      </c>
      <c r="M442" t="s">
        <v>1032</v>
      </c>
      <c r="N442" t="s">
        <v>78</v>
      </c>
      <c r="O442" t="s">
        <v>382</v>
      </c>
      <c r="P442" t="s">
        <v>1033</v>
      </c>
      <c r="Q442">
        <v>479.98399999999998</v>
      </c>
      <c r="R442">
        <v>2</v>
      </c>
      <c r="S442">
        <v>0.2</v>
      </c>
      <c r="T442">
        <v>59.997999999999998</v>
      </c>
    </row>
    <row r="443" spans="1:20" x14ac:dyDescent="0.3">
      <c r="A443" s="1">
        <v>43915</v>
      </c>
      <c r="B443" s="1" t="str">
        <f t="shared" si="6"/>
        <v>Mar</v>
      </c>
      <c r="C443">
        <v>2941</v>
      </c>
      <c r="D443" t="s">
        <v>1361</v>
      </c>
      <c r="E443" t="s">
        <v>20</v>
      </c>
      <c r="F443" t="s">
        <v>1362</v>
      </c>
      <c r="G443" t="s">
        <v>73</v>
      </c>
      <c r="H443" t="s">
        <v>23</v>
      </c>
      <c r="I443" t="s">
        <v>952</v>
      </c>
      <c r="J443" t="s">
        <v>43</v>
      </c>
      <c r="K443">
        <v>53209</v>
      </c>
      <c r="L443" t="s">
        <v>44</v>
      </c>
      <c r="M443" t="s">
        <v>1363</v>
      </c>
      <c r="N443" t="s">
        <v>28</v>
      </c>
      <c r="O443" t="s">
        <v>59</v>
      </c>
      <c r="P443" t="s">
        <v>1364</v>
      </c>
      <c r="Q443">
        <v>90.99</v>
      </c>
      <c r="R443">
        <v>1</v>
      </c>
      <c r="S443">
        <v>0</v>
      </c>
      <c r="T443">
        <v>14.558400000000001</v>
      </c>
    </row>
    <row r="444" spans="1:20" x14ac:dyDescent="0.3">
      <c r="A444" s="1">
        <v>43915</v>
      </c>
      <c r="B444" s="1" t="str">
        <f t="shared" si="6"/>
        <v>Mar</v>
      </c>
      <c r="C444">
        <v>2942</v>
      </c>
      <c r="D444" t="s">
        <v>1361</v>
      </c>
      <c r="E444" t="s">
        <v>20</v>
      </c>
      <c r="F444" t="s">
        <v>1362</v>
      </c>
      <c r="G444" t="s">
        <v>73</v>
      </c>
      <c r="H444" t="s">
        <v>23</v>
      </c>
      <c r="I444" t="s">
        <v>952</v>
      </c>
      <c r="J444" t="s">
        <v>43</v>
      </c>
      <c r="K444">
        <v>53209</v>
      </c>
      <c r="L444" t="s">
        <v>44</v>
      </c>
      <c r="M444" t="s">
        <v>1365</v>
      </c>
      <c r="N444" t="s">
        <v>28</v>
      </c>
      <c r="O444" t="s">
        <v>59</v>
      </c>
      <c r="P444" t="s">
        <v>1366</v>
      </c>
      <c r="Q444">
        <v>1526.56</v>
      </c>
      <c r="R444">
        <v>7</v>
      </c>
      <c r="S444">
        <v>0</v>
      </c>
      <c r="T444">
        <v>427.43680000000001</v>
      </c>
    </row>
    <row r="445" spans="1:20" x14ac:dyDescent="0.3">
      <c r="A445" s="1">
        <v>43915</v>
      </c>
      <c r="B445" s="1" t="str">
        <f t="shared" si="6"/>
        <v>Mar</v>
      </c>
      <c r="C445">
        <v>2943</v>
      </c>
      <c r="D445" t="s">
        <v>1361</v>
      </c>
      <c r="E445" t="s">
        <v>20</v>
      </c>
      <c r="F445" t="s">
        <v>1362</v>
      </c>
      <c r="G445" t="s">
        <v>73</v>
      </c>
      <c r="H445" t="s">
        <v>23</v>
      </c>
      <c r="I445" t="s">
        <v>952</v>
      </c>
      <c r="J445" t="s">
        <v>43</v>
      </c>
      <c r="K445">
        <v>53209</v>
      </c>
      <c r="L445" t="s">
        <v>44</v>
      </c>
      <c r="M445" t="s">
        <v>848</v>
      </c>
      <c r="N445" t="s">
        <v>28</v>
      </c>
      <c r="O445" t="s">
        <v>59</v>
      </c>
      <c r="P445" t="s">
        <v>849</v>
      </c>
      <c r="Q445">
        <v>368.97</v>
      </c>
      <c r="R445">
        <v>3</v>
      </c>
      <c r="S445">
        <v>0</v>
      </c>
      <c r="T445">
        <v>40.5867</v>
      </c>
    </row>
    <row r="446" spans="1:20" x14ac:dyDescent="0.3">
      <c r="A446" s="1">
        <v>43915</v>
      </c>
      <c r="B446" s="1" t="str">
        <f t="shared" si="6"/>
        <v>Mar</v>
      </c>
      <c r="C446">
        <v>3391</v>
      </c>
      <c r="D446" t="s">
        <v>1367</v>
      </c>
      <c r="E446" t="s">
        <v>86</v>
      </c>
      <c r="F446" t="s">
        <v>875</v>
      </c>
      <c r="G446" t="s">
        <v>22</v>
      </c>
      <c r="H446" t="s">
        <v>23</v>
      </c>
      <c r="I446" t="s">
        <v>172</v>
      </c>
      <c r="J446" t="s">
        <v>52</v>
      </c>
      <c r="K446">
        <v>75081</v>
      </c>
      <c r="L446" t="s">
        <v>44</v>
      </c>
      <c r="M446" t="s">
        <v>1368</v>
      </c>
      <c r="N446" t="s">
        <v>46</v>
      </c>
      <c r="O446" t="s">
        <v>107</v>
      </c>
      <c r="P446" t="s">
        <v>1369</v>
      </c>
      <c r="Q446">
        <v>6.8479999999999999</v>
      </c>
      <c r="R446">
        <v>2</v>
      </c>
      <c r="S446">
        <v>0.2</v>
      </c>
      <c r="T446">
        <v>2.14</v>
      </c>
    </row>
    <row r="447" spans="1:20" x14ac:dyDescent="0.3">
      <c r="A447" s="1">
        <v>43915</v>
      </c>
      <c r="B447" s="1" t="str">
        <f t="shared" si="6"/>
        <v>Mar</v>
      </c>
      <c r="C447">
        <v>4932</v>
      </c>
      <c r="D447" t="s">
        <v>1370</v>
      </c>
      <c r="E447" t="s">
        <v>20</v>
      </c>
      <c r="F447" t="s">
        <v>1371</v>
      </c>
      <c r="G447" t="s">
        <v>73</v>
      </c>
      <c r="H447" t="s">
        <v>23</v>
      </c>
      <c r="I447" t="s">
        <v>148</v>
      </c>
      <c r="J447" t="s">
        <v>149</v>
      </c>
      <c r="K447">
        <v>98103</v>
      </c>
      <c r="L447" t="s">
        <v>35</v>
      </c>
      <c r="M447" t="s">
        <v>1372</v>
      </c>
      <c r="N447" t="s">
        <v>46</v>
      </c>
      <c r="O447" t="s">
        <v>62</v>
      </c>
      <c r="P447" t="s">
        <v>1373</v>
      </c>
      <c r="Q447">
        <v>23.1</v>
      </c>
      <c r="R447">
        <v>2</v>
      </c>
      <c r="S447">
        <v>0</v>
      </c>
      <c r="T447">
        <v>6.93</v>
      </c>
    </row>
    <row r="448" spans="1:20" x14ac:dyDescent="0.3">
      <c r="A448" s="1">
        <v>43915</v>
      </c>
      <c r="B448" s="1" t="str">
        <f t="shared" si="6"/>
        <v>Mar</v>
      </c>
      <c r="C448">
        <v>5608</v>
      </c>
      <c r="D448" t="s">
        <v>1374</v>
      </c>
      <c r="E448" t="s">
        <v>20</v>
      </c>
      <c r="F448" t="s">
        <v>564</v>
      </c>
      <c r="G448" t="s">
        <v>22</v>
      </c>
      <c r="H448" t="s">
        <v>23</v>
      </c>
      <c r="I448" t="s">
        <v>314</v>
      </c>
      <c r="J448" t="s">
        <v>315</v>
      </c>
      <c r="K448">
        <v>10024</v>
      </c>
      <c r="L448" t="s">
        <v>26</v>
      </c>
      <c r="M448" t="s">
        <v>435</v>
      </c>
      <c r="N448" t="s">
        <v>46</v>
      </c>
      <c r="O448" t="s">
        <v>62</v>
      </c>
      <c r="P448" t="s">
        <v>436</v>
      </c>
      <c r="Q448">
        <v>11.05</v>
      </c>
      <c r="R448">
        <v>5</v>
      </c>
      <c r="S448">
        <v>0</v>
      </c>
      <c r="T448">
        <v>2.9834999999999998</v>
      </c>
    </row>
    <row r="449" spans="1:20" x14ac:dyDescent="0.3">
      <c r="A449" s="1">
        <v>43916</v>
      </c>
      <c r="B449" s="1" t="str">
        <f t="shared" si="6"/>
        <v>Mar</v>
      </c>
      <c r="C449">
        <v>1861</v>
      </c>
      <c r="D449" t="s">
        <v>1375</v>
      </c>
      <c r="E449" t="s">
        <v>39</v>
      </c>
      <c r="F449" t="s">
        <v>1376</v>
      </c>
      <c r="G449" t="s">
        <v>22</v>
      </c>
      <c r="H449" t="s">
        <v>23</v>
      </c>
      <c r="I449" t="s">
        <v>314</v>
      </c>
      <c r="J449" t="s">
        <v>315</v>
      </c>
      <c r="K449">
        <v>10009</v>
      </c>
      <c r="L449" t="s">
        <v>26</v>
      </c>
      <c r="M449" t="s">
        <v>1377</v>
      </c>
      <c r="N449" t="s">
        <v>28</v>
      </c>
      <c r="O449" t="s">
        <v>186</v>
      </c>
      <c r="P449" t="s">
        <v>1378</v>
      </c>
      <c r="Q449">
        <v>257.56799999999998</v>
      </c>
      <c r="R449">
        <v>2</v>
      </c>
      <c r="S449">
        <v>0.2</v>
      </c>
      <c r="T449">
        <v>-28.976400000000002</v>
      </c>
    </row>
    <row r="450" spans="1:20" x14ac:dyDescent="0.3">
      <c r="A450" s="1">
        <v>43916</v>
      </c>
      <c r="B450" s="1" t="str">
        <f t="shared" si="6"/>
        <v>Mar</v>
      </c>
      <c r="C450">
        <v>1862</v>
      </c>
      <c r="D450" t="s">
        <v>1375</v>
      </c>
      <c r="E450" t="s">
        <v>39</v>
      </c>
      <c r="F450" t="s">
        <v>1376</v>
      </c>
      <c r="G450" t="s">
        <v>22</v>
      </c>
      <c r="H450" t="s">
        <v>23</v>
      </c>
      <c r="I450" t="s">
        <v>314</v>
      </c>
      <c r="J450" t="s">
        <v>315</v>
      </c>
      <c r="K450">
        <v>10009</v>
      </c>
      <c r="L450" t="s">
        <v>26</v>
      </c>
      <c r="M450" t="s">
        <v>1045</v>
      </c>
      <c r="N450" t="s">
        <v>78</v>
      </c>
      <c r="O450" t="s">
        <v>193</v>
      </c>
      <c r="P450" t="s">
        <v>1046</v>
      </c>
      <c r="Q450">
        <v>119.96</v>
      </c>
      <c r="R450">
        <v>4</v>
      </c>
      <c r="S450">
        <v>0</v>
      </c>
      <c r="T450">
        <v>33.588799999999999</v>
      </c>
    </row>
    <row r="451" spans="1:20" x14ac:dyDescent="0.3">
      <c r="A451" s="1">
        <v>43916</v>
      </c>
      <c r="B451" s="1" t="str">
        <f t="shared" ref="B451:B514" si="7">TEXT(A451,"mmm")</f>
        <v>Mar</v>
      </c>
      <c r="C451">
        <v>4239</v>
      </c>
      <c r="D451" t="s">
        <v>1379</v>
      </c>
      <c r="E451" t="s">
        <v>39</v>
      </c>
      <c r="F451" t="s">
        <v>1380</v>
      </c>
      <c r="G451" t="s">
        <v>41</v>
      </c>
      <c r="H451" t="s">
        <v>23</v>
      </c>
      <c r="I451" t="s">
        <v>148</v>
      </c>
      <c r="J451" t="s">
        <v>149</v>
      </c>
      <c r="K451">
        <v>98105</v>
      </c>
      <c r="L451" t="s">
        <v>35</v>
      </c>
      <c r="M451" t="s">
        <v>1381</v>
      </c>
      <c r="N451" t="s">
        <v>46</v>
      </c>
      <c r="O451" t="s">
        <v>62</v>
      </c>
      <c r="P451" t="s">
        <v>1382</v>
      </c>
      <c r="Q451">
        <v>19.829999999999998</v>
      </c>
      <c r="R451">
        <v>1</v>
      </c>
      <c r="S451">
        <v>0</v>
      </c>
      <c r="T451">
        <v>5.9489999999999998</v>
      </c>
    </row>
    <row r="452" spans="1:20" x14ac:dyDescent="0.3">
      <c r="A452" s="1">
        <v>43916</v>
      </c>
      <c r="B452" s="1" t="str">
        <f t="shared" si="7"/>
        <v>Mar</v>
      </c>
      <c r="C452">
        <v>5638</v>
      </c>
      <c r="D452" t="s">
        <v>1383</v>
      </c>
      <c r="E452" t="s">
        <v>20</v>
      </c>
      <c r="F452" t="s">
        <v>1384</v>
      </c>
      <c r="G452" t="s">
        <v>73</v>
      </c>
      <c r="H452" t="s">
        <v>23</v>
      </c>
      <c r="I452" t="s">
        <v>1385</v>
      </c>
      <c r="J452" t="s">
        <v>124</v>
      </c>
      <c r="K452">
        <v>48126</v>
      </c>
      <c r="L452" t="s">
        <v>44</v>
      </c>
      <c r="M452" t="s">
        <v>1386</v>
      </c>
      <c r="N452" t="s">
        <v>28</v>
      </c>
      <c r="O452" t="s">
        <v>29</v>
      </c>
      <c r="P452" t="s">
        <v>1387</v>
      </c>
      <c r="Q452">
        <v>60.84</v>
      </c>
      <c r="R452">
        <v>3</v>
      </c>
      <c r="S452">
        <v>0</v>
      </c>
      <c r="T452">
        <v>23.119199999999999</v>
      </c>
    </row>
    <row r="453" spans="1:20" x14ac:dyDescent="0.3">
      <c r="A453" s="1">
        <v>43916</v>
      </c>
      <c r="B453" s="1" t="str">
        <f t="shared" si="7"/>
        <v>Mar</v>
      </c>
      <c r="C453">
        <v>6130</v>
      </c>
      <c r="D453" t="s">
        <v>1388</v>
      </c>
      <c r="E453" t="s">
        <v>20</v>
      </c>
      <c r="F453" t="s">
        <v>1389</v>
      </c>
      <c r="G453" t="s">
        <v>41</v>
      </c>
      <c r="H453" t="s">
        <v>23</v>
      </c>
      <c r="I453" t="s">
        <v>1390</v>
      </c>
      <c r="J453" t="s">
        <v>621</v>
      </c>
      <c r="K453">
        <v>23464</v>
      </c>
      <c r="L453" t="s">
        <v>76</v>
      </c>
      <c r="M453" t="s">
        <v>1391</v>
      </c>
      <c r="N453" t="s">
        <v>78</v>
      </c>
      <c r="O453" t="s">
        <v>101</v>
      </c>
      <c r="P453" t="s">
        <v>1392</v>
      </c>
      <c r="Q453">
        <v>53.25</v>
      </c>
      <c r="R453">
        <v>3</v>
      </c>
      <c r="S453">
        <v>0</v>
      </c>
      <c r="T453">
        <v>20.767499999999998</v>
      </c>
    </row>
    <row r="454" spans="1:20" x14ac:dyDescent="0.3">
      <c r="A454" s="1">
        <v>43916</v>
      </c>
      <c r="B454" s="1" t="str">
        <f t="shared" si="7"/>
        <v>Mar</v>
      </c>
      <c r="C454">
        <v>6131</v>
      </c>
      <c r="D454" t="s">
        <v>1388</v>
      </c>
      <c r="E454" t="s">
        <v>20</v>
      </c>
      <c r="F454" t="s">
        <v>1389</v>
      </c>
      <c r="G454" t="s">
        <v>41</v>
      </c>
      <c r="H454" t="s">
        <v>23</v>
      </c>
      <c r="I454" t="s">
        <v>1390</v>
      </c>
      <c r="J454" t="s">
        <v>621</v>
      </c>
      <c r="K454">
        <v>23464</v>
      </c>
      <c r="L454" t="s">
        <v>76</v>
      </c>
      <c r="M454" t="s">
        <v>1393</v>
      </c>
      <c r="N454" t="s">
        <v>46</v>
      </c>
      <c r="O454" t="s">
        <v>144</v>
      </c>
      <c r="P454" t="s">
        <v>145</v>
      </c>
      <c r="Q454">
        <v>3.76</v>
      </c>
      <c r="R454">
        <v>2</v>
      </c>
      <c r="S454">
        <v>0</v>
      </c>
      <c r="T454">
        <v>1.3160000000000001</v>
      </c>
    </row>
    <row r="455" spans="1:20" x14ac:dyDescent="0.3">
      <c r="A455" s="1">
        <v>43916</v>
      </c>
      <c r="B455" s="1" t="str">
        <f t="shared" si="7"/>
        <v>Mar</v>
      </c>
      <c r="C455">
        <v>7173</v>
      </c>
      <c r="D455" t="s">
        <v>1394</v>
      </c>
      <c r="E455" t="s">
        <v>20</v>
      </c>
      <c r="F455" t="s">
        <v>1395</v>
      </c>
      <c r="G455" t="s">
        <v>73</v>
      </c>
      <c r="H455" t="s">
        <v>23</v>
      </c>
      <c r="I455" t="s">
        <v>441</v>
      </c>
      <c r="J455" t="s">
        <v>52</v>
      </c>
      <c r="K455">
        <v>77070</v>
      </c>
      <c r="L455" t="s">
        <v>44</v>
      </c>
      <c r="M455" t="s">
        <v>1396</v>
      </c>
      <c r="N455" t="s">
        <v>78</v>
      </c>
      <c r="O455" t="s">
        <v>101</v>
      </c>
      <c r="P455" t="s">
        <v>1397</v>
      </c>
      <c r="Q455">
        <v>143.96</v>
      </c>
      <c r="R455">
        <v>5</v>
      </c>
      <c r="S455">
        <v>0.2</v>
      </c>
      <c r="T455">
        <v>1.7995000000000001</v>
      </c>
    </row>
    <row r="456" spans="1:20" x14ac:dyDescent="0.3">
      <c r="A456" s="1">
        <v>43916</v>
      </c>
      <c r="B456" s="1" t="str">
        <f t="shared" si="7"/>
        <v>Mar</v>
      </c>
      <c r="C456">
        <v>7174</v>
      </c>
      <c r="D456" t="s">
        <v>1394</v>
      </c>
      <c r="E456" t="s">
        <v>20</v>
      </c>
      <c r="F456" t="s">
        <v>1395</v>
      </c>
      <c r="G456" t="s">
        <v>73</v>
      </c>
      <c r="H456" t="s">
        <v>23</v>
      </c>
      <c r="I456" t="s">
        <v>441</v>
      </c>
      <c r="J456" t="s">
        <v>52</v>
      </c>
      <c r="K456">
        <v>77070</v>
      </c>
      <c r="L456" t="s">
        <v>44</v>
      </c>
      <c r="M456" t="s">
        <v>1398</v>
      </c>
      <c r="N456" t="s">
        <v>78</v>
      </c>
      <c r="O456" t="s">
        <v>382</v>
      </c>
      <c r="P456" t="s">
        <v>1399</v>
      </c>
      <c r="Q456">
        <v>2399.96</v>
      </c>
      <c r="R456">
        <v>5</v>
      </c>
      <c r="S456">
        <v>0.2</v>
      </c>
      <c r="T456">
        <v>569.9905</v>
      </c>
    </row>
    <row r="457" spans="1:20" x14ac:dyDescent="0.3">
      <c r="A457" s="1">
        <v>43916</v>
      </c>
      <c r="B457" s="1" t="str">
        <f t="shared" si="7"/>
        <v>Mar</v>
      </c>
      <c r="C457">
        <v>7175</v>
      </c>
      <c r="D457" t="s">
        <v>1394</v>
      </c>
      <c r="E457" t="s">
        <v>20</v>
      </c>
      <c r="F457" t="s">
        <v>1395</v>
      </c>
      <c r="G457" t="s">
        <v>73</v>
      </c>
      <c r="H457" t="s">
        <v>23</v>
      </c>
      <c r="I457" t="s">
        <v>441</v>
      </c>
      <c r="J457" t="s">
        <v>52</v>
      </c>
      <c r="K457">
        <v>77070</v>
      </c>
      <c r="L457" t="s">
        <v>44</v>
      </c>
      <c r="M457" t="s">
        <v>1400</v>
      </c>
      <c r="N457" t="s">
        <v>46</v>
      </c>
      <c r="O457" t="s">
        <v>107</v>
      </c>
      <c r="P457" t="s">
        <v>1401</v>
      </c>
      <c r="Q457">
        <v>74.352000000000004</v>
      </c>
      <c r="R457">
        <v>3</v>
      </c>
      <c r="S457">
        <v>0.2</v>
      </c>
      <c r="T457">
        <v>23.234999999999999</v>
      </c>
    </row>
    <row r="458" spans="1:20" x14ac:dyDescent="0.3">
      <c r="A458" s="1">
        <v>43916</v>
      </c>
      <c r="B458" s="1" t="str">
        <f t="shared" si="7"/>
        <v>Mar</v>
      </c>
      <c r="C458">
        <v>7176</v>
      </c>
      <c r="D458" t="s">
        <v>1394</v>
      </c>
      <c r="E458" t="s">
        <v>20</v>
      </c>
      <c r="F458" t="s">
        <v>1395</v>
      </c>
      <c r="G458" t="s">
        <v>73</v>
      </c>
      <c r="H458" t="s">
        <v>23</v>
      </c>
      <c r="I458" t="s">
        <v>441</v>
      </c>
      <c r="J458" t="s">
        <v>52</v>
      </c>
      <c r="K458">
        <v>77070</v>
      </c>
      <c r="L458" t="s">
        <v>44</v>
      </c>
      <c r="M458" t="s">
        <v>1251</v>
      </c>
      <c r="N458" t="s">
        <v>46</v>
      </c>
      <c r="O458" t="s">
        <v>69</v>
      </c>
      <c r="P458" t="s">
        <v>1252</v>
      </c>
      <c r="Q458">
        <v>87.168000000000006</v>
      </c>
      <c r="R458">
        <v>8</v>
      </c>
      <c r="S458">
        <v>0.8</v>
      </c>
      <c r="T458">
        <v>-226.63679999999999</v>
      </c>
    </row>
    <row r="459" spans="1:20" x14ac:dyDescent="0.3">
      <c r="A459" s="1">
        <v>43916</v>
      </c>
      <c r="B459" s="1" t="str">
        <f t="shared" si="7"/>
        <v>Mar</v>
      </c>
      <c r="C459">
        <v>7177</v>
      </c>
      <c r="D459" t="s">
        <v>1394</v>
      </c>
      <c r="E459" t="s">
        <v>20</v>
      </c>
      <c r="F459" t="s">
        <v>1395</v>
      </c>
      <c r="G459" t="s">
        <v>73</v>
      </c>
      <c r="H459" t="s">
        <v>23</v>
      </c>
      <c r="I459" t="s">
        <v>441</v>
      </c>
      <c r="J459" t="s">
        <v>52</v>
      </c>
      <c r="K459">
        <v>77070</v>
      </c>
      <c r="L459" t="s">
        <v>44</v>
      </c>
      <c r="M459" t="s">
        <v>1182</v>
      </c>
      <c r="N459" t="s">
        <v>46</v>
      </c>
      <c r="O459" t="s">
        <v>54</v>
      </c>
      <c r="P459" t="s">
        <v>1183</v>
      </c>
      <c r="Q459">
        <v>32.231999999999999</v>
      </c>
      <c r="R459">
        <v>3</v>
      </c>
      <c r="S459">
        <v>0.2</v>
      </c>
      <c r="T459">
        <v>2.4174000000000002</v>
      </c>
    </row>
    <row r="460" spans="1:20" x14ac:dyDescent="0.3">
      <c r="A460" s="1">
        <v>43917</v>
      </c>
      <c r="B460" s="1" t="str">
        <f t="shared" si="7"/>
        <v>Mar</v>
      </c>
      <c r="C460">
        <v>4676</v>
      </c>
      <c r="D460" t="s">
        <v>1402</v>
      </c>
      <c r="E460" t="s">
        <v>86</v>
      </c>
      <c r="F460" t="s">
        <v>1403</v>
      </c>
      <c r="G460" t="s">
        <v>22</v>
      </c>
      <c r="H460" t="s">
        <v>23</v>
      </c>
      <c r="I460" t="s">
        <v>154</v>
      </c>
      <c r="J460" t="s">
        <v>155</v>
      </c>
      <c r="K460">
        <v>19120</v>
      </c>
      <c r="L460" t="s">
        <v>26</v>
      </c>
      <c r="M460" t="s">
        <v>1404</v>
      </c>
      <c r="N460" t="s">
        <v>28</v>
      </c>
      <c r="O460" t="s">
        <v>29</v>
      </c>
      <c r="P460" t="s">
        <v>1405</v>
      </c>
      <c r="Q460">
        <v>15.007999999999999</v>
      </c>
      <c r="R460">
        <v>2</v>
      </c>
      <c r="S460">
        <v>0.2</v>
      </c>
      <c r="T460">
        <v>1.5007999999999999</v>
      </c>
    </row>
    <row r="461" spans="1:20" x14ac:dyDescent="0.3">
      <c r="A461" s="1">
        <v>43917</v>
      </c>
      <c r="B461" s="1" t="str">
        <f t="shared" si="7"/>
        <v>Mar</v>
      </c>
      <c r="C461">
        <v>8486</v>
      </c>
      <c r="D461" t="s">
        <v>1406</v>
      </c>
      <c r="E461" t="s">
        <v>20</v>
      </c>
      <c r="F461" t="s">
        <v>1407</v>
      </c>
      <c r="G461" t="s">
        <v>41</v>
      </c>
      <c r="H461" t="s">
        <v>23</v>
      </c>
      <c r="I461" t="s">
        <v>1242</v>
      </c>
      <c r="J461" t="s">
        <v>34</v>
      </c>
      <c r="K461">
        <v>93727</v>
      </c>
      <c r="L461" t="s">
        <v>35</v>
      </c>
      <c r="M461" t="s">
        <v>1408</v>
      </c>
      <c r="N461" t="s">
        <v>46</v>
      </c>
      <c r="O461" t="s">
        <v>107</v>
      </c>
      <c r="P461" t="s">
        <v>1409</v>
      </c>
      <c r="Q461">
        <v>45.68</v>
      </c>
      <c r="R461">
        <v>2</v>
      </c>
      <c r="S461">
        <v>0</v>
      </c>
      <c r="T461">
        <v>21.012799999999999</v>
      </c>
    </row>
    <row r="462" spans="1:20" x14ac:dyDescent="0.3">
      <c r="A462" s="1">
        <v>43917</v>
      </c>
      <c r="B462" s="1" t="str">
        <f t="shared" si="7"/>
        <v>Mar</v>
      </c>
      <c r="C462">
        <v>8487</v>
      </c>
      <c r="D462" t="s">
        <v>1406</v>
      </c>
      <c r="E462" t="s">
        <v>20</v>
      </c>
      <c r="F462" t="s">
        <v>1407</v>
      </c>
      <c r="G462" t="s">
        <v>41</v>
      </c>
      <c r="H462" t="s">
        <v>23</v>
      </c>
      <c r="I462" t="s">
        <v>1242</v>
      </c>
      <c r="J462" t="s">
        <v>34</v>
      </c>
      <c r="K462">
        <v>93727</v>
      </c>
      <c r="L462" t="s">
        <v>35</v>
      </c>
      <c r="M462" t="s">
        <v>1410</v>
      </c>
      <c r="N462" t="s">
        <v>46</v>
      </c>
      <c r="O462" t="s">
        <v>107</v>
      </c>
      <c r="P462" t="s">
        <v>1411</v>
      </c>
      <c r="Q462">
        <v>110.96</v>
      </c>
      <c r="R462">
        <v>2</v>
      </c>
      <c r="S462">
        <v>0</v>
      </c>
      <c r="T462">
        <v>53.260800000000003</v>
      </c>
    </row>
    <row r="463" spans="1:20" x14ac:dyDescent="0.3">
      <c r="A463" s="1">
        <v>43917</v>
      </c>
      <c r="B463" s="1" t="str">
        <f t="shared" si="7"/>
        <v>Mar</v>
      </c>
      <c r="C463">
        <v>8488</v>
      </c>
      <c r="D463" t="s">
        <v>1406</v>
      </c>
      <c r="E463" t="s">
        <v>20</v>
      </c>
      <c r="F463" t="s">
        <v>1407</v>
      </c>
      <c r="G463" t="s">
        <v>41</v>
      </c>
      <c r="H463" t="s">
        <v>23</v>
      </c>
      <c r="I463" t="s">
        <v>1242</v>
      </c>
      <c r="J463" t="s">
        <v>34</v>
      </c>
      <c r="K463">
        <v>93727</v>
      </c>
      <c r="L463" t="s">
        <v>35</v>
      </c>
      <c r="M463" t="s">
        <v>1412</v>
      </c>
      <c r="N463" t="s">
        <v>46</v>
      </c>
      <c r="O463" t="s">
        <v>107</v>
      </c>
      <c r="P463" t="s">
        <v>1413</v>
      </c>
      <c r="Q463">
        <v>11.94</v>
      </c>
      <c r="R463">
        <v>3</v>
      </c>
      <c r="S463">
        <v>0</v>
      </c>
      <c r="T463">
        <v>5.97</v>
      </c>
    </row>
    <row r="464" spans="1:20" x14ac:dyDescent="0.3">
      <c r="A464" s="1">
        <v>43917</v>
      </c>
      <c r="B464" s="1" t="str">
        <f t="shared" si="7"/>
        <v>Mar</v>
      </c>
      <c r="C464">
        <v>9754</v>
      </c>
      <c r="D464" t="s">
        <v>1414</v>
      </c>
      <c r="E464" t="s">
        <v>86</v>
      </c>
      <c r="F464" t="s">
        <v>1415</v>
      </c>
      <c r="G464" t="s">
        <v>22</v>
      </c>
      <c r="H464" t="s">
        <v>23</v>
      </c>
      <c r="I464" t="s">
        <v>223</v>
      </c>
      <c r="J464" t="s">
        <v>621</v>
      </c>
      <c r="K464">
        <v>23223</v>
      </c>
      <c r="L464" t="s">
        <v>76</v>
      </c>
      <c r="M464" t="s">
        <v>1416</v>
      </c>
      <c r="N464" t="s">
        <v>46</v>
      </c>
      <c r="O464" t="s">
        <v>288</v>
      </c>
      <c r="P464" t="s">
        <v>1417</v>
      </c>
      <c r="Q464">
        <v>8.26</v>
      </c>
      <c r="R464">
        <v>2</v>
      </c>
      <c r="S464">
        <v>0</v>
      </c>
      <c r="T464">
        <v>3.7995999999999999</v>
      </c>
    </row>
    <row r="465" spans="1:20" x14ac:dyDescent="0.3">
      <c r="A465" s="1">
        <v>43917</v>
      </c>
      <c r="B465" s="1" t="str">
        <f t="shared" si="7"/>
        <v>Mar</v>
      </c>
      <c r="C465">
        <v>9755</v>
      </c>
      <c r="D465" t="s">
        <v>1414</v>
      </c>
      <c r="E465" t="s">
        <v>86</v>
      </c>
      <c r="F465" t="s">
        <v>1415</v>
      </c>
      <c r="G465" t="s">
        <v>22</v>
      </c>
      <c r="H465" t="s">
        <v>23</v>
      </c>
      <c r="I465" t="s">
        <v>223</v>
      </c>
      <c r="J465" t="s">
        <v>621</v>
      </c>
      <c r="K465">
        <v>23223</v>
      </c>
      <c r="L465" t="s">
        <v>76</v>
      </c>
      <c r="M465" t="s">
        <v>1418</v>
      </c>
      <c r="N465" t="s">
        <v>46</v>
      </c>
      <c r="O465" t="s">
        <v>47</v>
      </c>
      <c r="P465" t="s">
        <v>1419</v>
      </c>
      <c r="Q465">
        <v>17.760000000000002</v>
      </c>
      <c r="R465">
        <v>2</v>
      </c>
      <c r="S465">
        <v>0</v>
      </c>
      <c r="T465">
        <v>8.8800000000000008</v>
      </c>
    </row>
    <row r="466" spans="1:20" x14ac:dyDescent="0.3">
      <c r="A466" s="1">
        <v>43917</v>
      </c>
      <c r="B466" s="1" t="str">
        <f t="shared" si="7"/>
        <v>Mar</v>
      </c>
      <c r="C466">
        <v>9756</v>
      </c>
      <c r="D466" t="s">
        <v>1414</v>
      </c>
      <c r="E466" t="s">
        <v>86</v>
      </c>
      <c r="F466" t="s">
        <v>1415</v>
      </c>
      <c r="G466" t="s">
        <v>22</v>
      </c>
      <c r="H466" t="s">
        <v>23</v>
      </c>
      <c r="I466" t="s">
        <v>223</v>
      </c>
      <c r="J466" t="s">
        <v>621</v>
      </c>
      <c r="K466">
        <v>23223</v>
      </c>
      <c r="L466" t="s">
        <v>76</v>
      </c>
      <c r="M466" t="s">
        <v>1420</v>
      </c>
      <c r="N466" t="s">
        <v>46</v>
      </c>
      <c r="O466" t="s">
        <v>54</v>
      </c>
      <c r="P466" t="s">
        <v>1421</v>
      </c>
      <c r="Q466">
        <v>332.94</v>
      </c>
      <c r="R466">
        <v>3</v>
      </c>
      <c r="S466">
        <v>0</v>
      </c>
      <c r="T466">
        <v>9.9882000000000009</v>
      </c>
    </row>
    <row r="467" spans="1:20" x14ac:dyDescent="0.3">
      <c r="A467" s="1">
        <v>43917</v>
      </c>
      <c r="B467" s="1" t="str">
        <f t="shared" si="7"/>
        <v>Mar</v>
      </c>
      <c r="C467">
        <v>9757</v>
      </c>
      <c r="D467" t="s">
        <v>1414</v>
      </c>
      <c r="E467" t="s">
        <v>86</v>
      </c>
      <c r="F467" t="s">
        <v>1415</v>
      </c>
      <c r="G467" t="s">
        <v>22</v>
      </c>
      <c r="H467" t="s">
        <v>23</v>
      </c>
      <c r="I467" t="s">
        <v>223</v>
      </c>
      <c r="J467" t="s">
        <v>621</v>
      </c>
      <c r="K467">
        <v>23223</v>
      </c>
      <c r="L467" t="s">
        <v>76</v>
      </c>
      <c r="M467" t="s">
        <v>1422</v>
      </c>
      <c r="N467" t="s">
        <v>28</v>
      </c>
      <c r="O467" t="s">
        <v>94</v>
      </c>
      <c r="P467" t="s">
        <v>1423</v>
      </c>
      <c r="Q467">
        <v>292.10000000000002</v>
      </c>
      <c r="R467">
        <v>2</v>
      </c>
      <c r="S467">
        <v>0</v>
      </c>
      <c r="T467">
        <v>58.42</v>
      </c>
    </row>
    <row r="468" spans="1:20" x14ac:dyDescent="0.3">
      <c r="A468" s="1">
        <v>43917</v>
      </c>
      <c r="B468" s="1" t="str">
        <f t="shared" si="7"/>
        <v>Mar</v>
      </c>
      <c r="C468">
        <v>9758</v>
      </c>
      <c r="D468" t="s">
        <v>1414</v>
      </c>
      <c r="E468" t="s">
        <v>86</v>
      </c>
      <c r="F468" t="s">
        <v>1415</v>
      </c>
      <c r="G468" t="s">
        <v>22</v>
      </c>
      <c r="H468" t="s">
        <v>23</v>
      </c>
      <c r="I468" t="s">
        <v>223</v>
      </c>
      <c r="J468" t="s">
        <v>621</v>
      </c>
      <c r="K468">
        <v>23223</v>
      </c>
      <c r="L468" t="s">
        <v>76</v>
      </c>
      <c r="M468" t="s">
        <v>1424</v>
      </c>
      <c r="N468" t="s">
        <v>78</v>
      </c>
      <c r="O468" t="s">
        <v>193</v>
      </c>
      <c r="P468" t="s">
        <v>1425</v>
      </c>
      <c r="Q468">
        <v>206.1</v>
      </c>
      <c r="R468">
        <v>5</v>
      </c>
      <c r="S468">
        <v>0</v>
      </c>
      <c r="T468">
        <v>55.646999999999998</v>
      </c>
    </row>
    <row r="469" spans="1:20" x14ac:dyDescent="0.3">
      <c r="A469" s="1">
        <v>43917</v>
      </c>
      <c r="B469" s="1" t="str">
        <f t="shared" si="7"/>
        <v>Mar</v>
      </c>
      <c r="C469">
        <v>9759</v>
      </c>
      <c r="D469" t="s">
        <v>1414</v>
      </c>
      <c r="E469" t="s">
        <v>86</v>
      </c>
      <c r="F469" t="s">
        <v>1415</v>
      </c>
      <c r="G469" t="s">
        <v>22</v>
      </c>
      <c r="H469" t="s">
        <v>23</v>
      </c>
      <c r="I469" t="s">
        <v>223</v>
      </c>
      <c r="J469" t="s">
        <v>621</v>
      </c>
      <c r="K469">
        <v>23223</v>
      </c>
      <c r="L469" t="s">
        <v>76</v>
      </c>
      <c r="M469" t="s">
        <v>1426</v>
      </c>
      <c r="N469" t="s">
        <v>46</v>
      </c>
      <c r="O469" t="s">
        <v>107</v>
      </c>
      <c r="P469" t="s">
        <v>1427</v>
      </c>
      <c r="Q469">
        <v>17.64</v>
      </c>
      <c r="R469">
        <v>4</v>
      </c>
      <c r="S469">
        <v>0</v>
      </c>
      <c r="T469">
        <v>8.1143999999999998</v>
      </c>
    </row>
    <row r="470" spans="1:20" x14ac:dyDescent="0.3">
      <c r="A470" s="1">
        <v>43917</v>
      </c>
      <c r="B470" s="1" t="str">
        <f t="shared" si="7"/>
        <v>Mar</v>
      </c>
      <c r="C470">
        <v>9788</v>
      </c>
      <c r="D470" t="s">
        <v>1428</v>
      </c>
      <c r="E470" t="s">
        <v>20</v>
      </c>
      <c r="F470" t="s">
        <v>445</v>
      </c>
      <c r="G470" t="s">
        <v>22</v>
      </c>
      <c r="H470" t="s">
        <v>23</v>
      </c>
      <c r="I470" t="s">
        <v>441</v>
      </c>
      <c r="J470" t="s">
        <v>52</v>
      </c>
      <c r="K470">
        <v>77070</v>
      </c>
      <c r="L470" t="s">
        <v>44</v>
      </c>
      <c r="M470" t="s">
        <v>625</v>
      </c>
      <c r="N470" t="s">
        <v>28</v>
      </c>
      <c r="O470" t="s">
        <v>186</v>
      </c>
      <c r="P470" t="s">
        <v>626</v>
      </c>
      <c r="Q470">
        <v>1023.332</v>
      </c>
      <c r="R470">
        <v>5</v>
      </c>
      <c r="S470">
        <v>0.32</v>
      </c>
      <c r="T470">
        <v>-30.097999999999999</v>
      </c>
    </row>
    <row r="471" spans="1:20" x14ac:dyDescent="0.3">
      <c r="A471" s="1">
        <v>43917</v>
      </c>
      <c r="B471" s="1" t="str">
        <f t="shared" si="7"/>
        <v>Mar</v>
      </c>
      <c r="C471">
        <v>9789</v>
      </c>
      <c r="D471" t="s">
        <v>1428</v>
      </c>
      <c r="E471" t="s">
        <v>20</v>
      </c>
      <c r="F471" t="s">
        <v>445</v>
      </c>
      <c r="G471" t="s">
        <v>22</v>
      </c>
      <c r="H471" t="s">
        <v>23</v>
      </c>
      <c r="I471" t="s">
        <v>441</v>
      </c>
      <c r="J471" t="s">
        <v>52</v>
      </c>
      <c r="K471">
        <v>77070</v>
      </c>
      <c r="L471" t="s">
        <v>44</v>
      </c>
      <c r="M471" t="s">
        <v>719</v>
      </c>
      <c r="N471" t="s">
        <v>28</v>
      </c>
      <c r="O471" t="s">
        <v>59</v>
      </c>
      <c r="P471" t="s">
        <v>720</v>
      </c>
      <c r="Q471">
        <v>600.55799999999999</v>
      </c>
      <c r="R471">
        <v>3</v>
      </c>
      <c r="S471">
        <v>0.3</v>
      </c>
      <c r="T471">
        <v>-8.5793999999999997</v>
      </c>
    </row>
    <row r="472" spans="1:20" x14ac:dyDescent="0.3">
      <c r="A472" s="1">
        <v>43917</v>
      </c>
      <c r="B472" s="1" t="str">
        <f t="shared" si="7"/>
        <v>Mar</v>
      </c>
      <c r="C472">
        <v>9790</v>
      </c>
      <c r="D472" t="s">
        <v>1428</v>
      </c>
      <c r="E472" t="s">
        <v>20</v>
      </c>
      <c r="F472" t="s">
        <v>445</v>
      </c>
      <c r="G472" t="s">
        <v>22</v>
      </c>
      <c r="H472" t="s">
        <v>23</v>
      </c>
      <c r="I472" t="s">
        <v>441</v>
      </c>
      <c r="J472" t="s">
        <v>52</v>
      </c>
      <c r="K472">
        <v>77070</v>
      </c>
      <c r="L472" t="s">
        <v>44</v>
      </c>
      <c r="M472" t="s">
        <v>1429</v>
      </c>
      <c r="N472" t="s">
        <v>78</v>
      </c>
      <c r="O472" t="s">
        <v>101</v>
      </c>
      <c r="P472" t="s">
        <v>1430</v>
      </c>
      <c r="Q472">
        <v>39.991999999999997</v>
      </c>
      <c r="R472">
        <v>1</v>
      </c>
      <c r="S472">
        <v>0.2</v>
      </c>
      <c r="T472">
        <v>6.9985999999999997</v>
      </c>
    </row>
    <row r="473" spans="1:20" x14ac:dyDescent="0.3">
      <c r="A473" s="1">
        <v>43917</v>
      </c>
      <c r="B473" s="1" t="str">
        <f t="shared" si="7"/>
        <v>Mar</v>
      </c>
      <c r="C473">
        <v>9791</v>
      </c>
      <c r="D473" t="s">
        <v>1428</v>
      </c>
      <c r="E473" t="s">
        <v>20</v>
      </c>
      <c r="F473" t="s">
        <v>445</v>
      </c>
      <c r="G473" t="s">
        <v>22</v>
      </c>
      <c r="H473" t="s">
        <v>23</v>
      </c>
      <c r="I473" t="s">
        <v>441</v>
      </c>
      <c r="J473" t="s">
        <v>52</v>
      </c>
      <c r="K473">
        <v>77070</v>
      </c>
      <c r="L473" t="s">
        <v>44</v>
      </c>
      <c r="M473" t="s">
        <v>1431</v>
      </c>
      <c r="N473" t="s">
        <v>28</v>
      </c>
      <c r="O473" t="s">
        <v>59</v>
      </c>
      <c r="P473" t="s">
        <v>1432</v>
      </c>
      <c r="Q473">
        <v>211.24600000000001</v>
      </c>
      <c r="R473">
        <v>2</v>
      </c>
      <c r="S473">
        <v>0.3</v>
      </c>
      <c r="T473">
        <v>-66.391599999999997</v>
      </c>
    </row>
    <row r="474" spans="1:20" x14ac:dyDescent="0.3">
      <c r="A474" s="1">
        <v>43918</v>
      </c>
      <c r="B474" s="1" t="str">
        <f t="shared" si="7"/>
        <v>Mar</v>
      </c>
      <c r="C474">
        <v>1880</v>
      </c>
      <c r="D474" t="s">
        <v>1433</v>
      </c>
      <c r="E474" t="s">
        <v>20</v>
      </c>
      <c r="F474" t="s">
        <v>1434</v>
      </c>
      <c r="G474" t="s">
        <v>73</v>
      </c>
      <c r="H474" t="s">
        <v>23</v>
      </c>
      <c r="I474" t="s">
        <v>74</v>
      </c>
      <c r="J474" t="s">
        <v>130</v>
      </c>
      <c r="K474">
        <v>32216</v>
      </c>
      <c r="L474" t="s">
        <v>76</v>
      </c>
      <c r="M474" t="s">
        <v>1435</v>
      </c>
      <c r="N474" t="s">
        <v>46</v>
      </c>
      <c r="O474" t="s">
        <v>47</v>
      </c>
      <c r="P474" t="s">
        <v>1436</v>
      </c>
      <c r="Q474">
        <v>68.742000000000004</v>
      </c>
      <c r="R474">
        <v>9</v>
      </c>
      <c r="S474">
        <v>0.7</v>
      </c>
      <c r="T474">
        <v>-48.119399999999999</v>
      </c>
    </row>
    <row r="475" spans="1:20" x14ac:dyDescent="0.3">
      <c r="A475" s="1">
        <v>43918</v>
      </c>
      <c r="B475" s="1" t="str">
        <f t="shared" si="7"/>
        <v>Mar</v>
      </c>
      <c r="C475">
        <v>5740</v>
      </c>
      <c r="D475" t="s">
        <v>1437</v>
      </c>
      <c r="E475" t="s">
        <v>39</v>
      </c>
      <c r="F475" t="s">
        <v>1438</v>
      </c>
      <c r="G475" t="s">
        <v>73</v>
      </c>
      <c r="H475" t="s">
        <v>23</v>
      </c>
      <c r="I475" t="s">
        <v>709</v>
      </c>
      <c r="J475" t="s">
        <v>34</v>
      </c>
      <c r="K475">
        <v>94533</v>
      </c>
      <c r="L475" t="s">
        <v>35</v>
      </c>
      <c r="M475" t="s">
        <v>1439</v>
      </c>
      <c r="N475" t="s">
        <v>46</v>
      </c>
      <c r="O475" t="s">
        <v>107</v>
      </c>
      <c r="P475" t="s">
        <v>1440</v>
      </c>
      <c r="Q475">
        <v>12.96</v>
      </c>
      <c r="R475">
        <v>2</v>
      </c>
      <c r="S475">
        <v>0</v>
      </c>
      <c r="T475">
        <v>6.3503999999999996</v>
      </c>
    </row>
    <row r="476" spans="1:20" x14ac:dyDescent="0.3">
      <c r="A476" s="1">
        <v>43918</v>
      </c>
      <c r="B476" s="1" t="str">
        <f t="shared" si="7"/>
        <v>Mar</v>
      </c>
      <c r="C476">
        <v>5741</v>
      </c>
      <c r="D476" t="s">
        <v>1437</v>
      </c>
      <c r="E476" t="s">
        <v>39</v>
      </c>
      <c r="F476" t="s">
        <v>1438</v>
      </c>
      <c r="G476" t="s">
        <v>73</v>
      </c>
      <c r="H476" t="s">
        <v>23</v>
      </c>
      <c r="I476" t="s">
        <v>709</v>
      </c>
      <c r="J476" t="s">
        <v>34</v>
      </c>
      <c r="K476">
        <v>94533</v>
      </c>
      <c r="L476" t="s">
        <v>35</v>
      </c>
      <c r="M476" t="s">
        <v>1441</v>
      </c>
      <c r="N476" t="s">
        <v>28</v>
      </c>
      <c r="O476" t="s">
        <v>29</v>
      </c>
      <c r="P476" t="s">
        <v>1442</v>
      </c>
      <c r="Q476">
        <v>26.48</v>
      </c>
      <c r="R476">
        <v>1</v>
      </c>
      <c r="S476">
        <v>0</v>
      </c>
      <c r="T476">
        <v>10.0624</v>
      </c>
    </row>
    <row r="477" spans="1:20" x14ac:dyDescent="0.3">
      <c r="A477" s="1">
        <v>43918</v>
      </c>
      <c r="B477" s="1" t="str">
        <f t="shared" si="7"/>
        <v>Mar</v>
      </c>
      <c r="C477">
        <v>5742</v>
      </c>
      <c r="D477" t="s">
        <v>1437</v>
      </c>
      <c r="E477" t="s">
        <v>39</v>
      </c>
      <c r="F477" t="s">
        <v>1438</v>
      </c>
      <c r="G477" t="s">
        <v>73</v>
      </c>
      <c r="H477" t="s">
        <v>23</v>
      </c>
      <c r="I477" t="s">
        <v>709</v>
      </c>
      <c r="J477" t="s">
        <v>34</v>
      </c>
      <c r="K477">
        <v>94533</v>
      </c>
      <c r="L477" t="s">
        <v>35</v>
      </c>
      <c r="M477" t="s">
        <v>1443</v>
      </c>
      <c r="N477" t="s">
        <v>78</v>
      </c>
      <c r="O477" t="s">
        <v>79</v>
      </c>
      <c r="P477" t="s">
        <v>1444</v>
      </c>
      <c r="Q477">
        <v>532.72</v>
      </c>
      <c r="R477">
        <v>2</v>
      </c>
      <c r="S477">
        <v>0.2</v>
      </c>
      <c r="T477">
        <v>53.271999999999998</v>
      </c>
    </row>
    <row r="478" spans="1:20" x14ac:dyDescent="0.3">
      <c r="A478" s="1">
        <v>43918</v>
      </c>
      <c r="B478" s="1" t="str">
        <f t="shared" si="7"/>
        <v>Mar</v>
      </c>
      <c r="C478">
        <v>5743</v>
      </c>
      <c r="D478" t="s">
        <v>1437</v>
      </c>
      <c r="E478" t="s">
        <v>39</v>
      </c>
      <c r="F478" t="s">
        <v>1438</v>
      </c>
      <c r="G478" t="s">
        <v>73</v>
      </c>
      <c r="H478" t="s">
        <v>23</v>
      </c>
      <c r="I478" t="s">
        <v>709</v>
      </c>
      <c r="J478" t="s">
        <v>34</v>
      </c>
      <c r="K478">
        <v>94533</v>
      </c>
      <c r="L478" t="s">
        <v>35</v>
      </c>
      <c r="M478" t="s">
        <v>1445</v>
      </c>
      <c r="N478" t="s">
        <v>46</v>
      </c>
      <c r="O478" t="s">
        <v>107</v>
      </c>
      <c r="P478" t="s">
        <v>1446</v>
      </c>
      <c r="Q478">
        <v>26.72</v>
      </c>
      <c r="R478">
        <v>4</v>
      </c>
      <c r="S478">
        <v>0</v>
      </c>
      <c r="T478">
        <v>12.8256</v>
      </c>
    </row>
    <row r="479" spans="1:20" x14ac:dyDescent="0.3">
      <c r="A479" s="1">
        <v>43918</v>
      </c>
      <c r="B479" s="1" t="str">
        <f t="shared" si="7"/>
        <v>Mar</v>
      </c>
      <c r="C479">
        <v>5744</v>
      </c>
      <c r="D479" t="s">
        <v>1437</v>
      </c>
      <c r="E479" t="s">
        <v>39</v>
      </c>
      <c r="F479" t="s">
        <v>1438</v>
      </c>
      <c r="G479" t="s">
        <v>73</v>
      </c>
      <c r="H479" t="s">
        <v>23</v>
      </c>
      <c r="I479" t="s">
        <v>709</v>
      </c>
      <c r="J479" t="s">
        <v>34</v>
      </c>
      <c r="K479">
        <v>94533</v>
      </c>
      <c r="L479" t="s">
        <v>35</v>
      </c>
      <c r="M479" t="s">
        <v>1447</v>
      </c>
      <c r="N479" t="s">
        <v>46</v>
      </c>
      <c r="O479" t="s">
        <v>107</v>
      </c>
      <c r="P479" t="s">
        <v>1448</v>
      </c>
      <c r="Q479">
        <v>20.04</v>
      </c>
      <c r="R479">
        <v>3</v>
      </c>
      <c r="S479">
        <v>0</v>
      </c>
      <c r="T479">
        <v>9.6191999999999993</v>
      </c>
    </row>
    <row r="480" spans="1:20" x14ac:dyDescent="0.3">
      <c r="A480" s="1">
        <v>43918</v>
      </c>
      <c r="B480" s="1" t="str">
        <f t="shared" si="7"/>
        <v>Mar</v>
      </c>
      <c r="C480">
        <v>5745</v>
      </c>
      <c r="D480" t="s">
        <v>1437</v>
      </c>
      <c r="E480" t="s">
        <v>39</v>
      </c>
      <c r="F480" t="s">
        <v>1438</v>
      </c>
      <c r="G480" t="s">
        <v>73</v>
      </c>
      <c r="H480" t="s">
        <v>23</v>
      </c>
      <c r="I480" t="s">
        <v>709</v>
      </c>
      <c r="J480" t="s">
        <v>34</v>
      </c>
      <c r="K480">
        <v>94533</v>
      </c>
      <c r="L480" t="s">
        <v>35</v>
      </c>
      <c r="M480" t="s">
        <v>53</v>
      </c>
      <c r="N480" t="s">
        <v>46</v>
      </c>
      <c r="O480" t="s">
        <v>54</v>
      </c>
      <c r="P480" t="s">
        <v>55</v>
      </c>
      <c r="Q480">
        <v>795.48</v>
      </c>
      <c r="R480">
        <v>7</v>
      </c>
      <c r="S480">
        <v>0</v>
      </c>
      <c r="T480">
        <v>7.9547999999999996</v>
      </c>
    </row>
    <row r="481" spans="1:20" x14ac:dyDescent="0.3">
      <c r="A481" s="1">
        <v>43918</v>
      </c>
      <c r="B481" s="1" t="str">
        <f t="shared" si="7"/>
        <v>Mar</v>
      </c>
      <c r="C481">
        <v>5746</v>
      </c>
      <c r="D481" t="s">
        <v>1437</v>
      </c>
      <c r="E481" t="s">
        <v>39</v>
      </c>
      <c r="F481" t="s">
        <v>1438</v>
      </c>
      <c r="G481" t="s">
        <v>73</v>
      </c>
      <c r="H481" t="s">
        <v>23</v>
      </c>
      <c r="I481" t="s">
        <v>709</v>
      </c>
      <c r="J481" t="s">
        <v>34</v>
      </c>
      <c r="K481">
        <v>94533</v>
      </c>
      <c r="L481" t="s">
        <v>35</v>
      </c>
      <c r="M481" t="s">
        <v>1449</v>
      </c>
      <c r="N481" t="s">
        <v>28</v>
      </c>
      <c r="O481" t="s">
        <v>29</v>
      </c>
      <c r="P481" t="s">
        <v>1450</v>
      </c>
      <c r="Q481">
        <v>21.56</v>
      </c>
      <c r="R481">
        <v>7</v>
      </c>
      <c r="S481">
        <v>0</v>
      </c>
      <c r="T481">
        <v>6.8992000000000004</v>
      </c>
    </row>
    <row r="482" spans="1:20" x14ac:dyDescent="0.3">
      <c r="A482" s="1">
        <v>43919</v>
      </c>
      <c r="B482" s="1" t="str">
        <f t="shared" si="7"/>
        <v>Mar</v>
      </c>
      <c r="C482">
        <v>5720</v>
      </c>
      <c r="D482" t="s">
        <v>1451</v>
      </c>
      <c r="E482" t="s">
        <v>86</v>
      </c>
      <c r="F482" t="s">
        <v>1265</v>
      </c>
      <c r="G482" t="s">
        <v>22</v>
      </c>
      <c r="H482" t="s">
        <v>23</v>
      </c>
      <c r="I482" t="s">
        <v>733</v>
      </c>
      <c r="J482" t="s">
        <v>224</v>
      </c>
      <c r="K482">
        <v>47905</v>
      </c>
      <c r="L482" t="s">
        <v>44</v>
      </c>
      <c r="M482" t="s">
        <v>1452</v>
      </c>
      <c r="N482" t="s">
        <v>46</v>
      </c>
      <c r="O482" t="s">
        <v>54</v>
      </c>
      <c r="P482" t="s">
        <v>1453</v>
      </c>
      <c r="Q482">
        <v>81.400000000000006</v>
      </c>
      <c r="R482">
        <v>5</v>
      </c>
      <c r="S482">
        <v>0</v>
      </c>
      <c r="T482">
        <v>21.164000000000001</v>
      </c>
    </row>
    <row r="483" spans="1:20" x14ac:dyDescent="0.3">
      <c r="A483" s="1">
        <v>43920</v>
      </c>
      <c r="B483" s="1" t="str">
        <f t="shared" si="7"/>
        <v>Mar</v>
      </c>
      <c r="C483">
        <v>4543</v>
      </c>
      <c r="D483" t="s">
        <v>1454</v>
      </c>
      <c r="E483" t="s">
        <v>39</v>
      </c>
      <c r="F483" t="s">
        <v>1455</v>
      </c>
      <c r="G483" t="s">
        <v>22</v>
      </c>
      <c r="H483" t="s">
        <v>23</v>
      </c>
      <c r="I483" t="s">
        <v>1456</v>
      </c>
      <c r="J483" t="s">
        <v>793</v>
      </c>
      <c r="K483">
        <v>73120</v>
      </c>
      <c r="L483" t="s">
        <v>44</v>
      </c>
      <c r="M483" t="s">
        <v>1457</v>
      </c>
      <c r="N483" t="s">
        <v>46</v>
      </c>
      <c r="O483" t="s">
        <v>168</v>
      </c>
      <c r="P483" t="s">
        <v>1458</v>
      </c>
      <c r="Q483">
        <v>325.86</v>
      </c>
      <c r="R483">
        <v>2</v>
      </c>
      <c r="S483">
        <v>0</v>
      </c>
      <c r="T483">
        <v>149.8956</v>
      </c>
    </row>
    <row r="484" spans="1:20" x14ac:dyDescent="0.3">
      <c r="A484" s="1">
        <v>43920</v>
      </c>
      <c r="B484" s="1" t="str">
        <f t="shared" si="7"/>
        <v>Mar</v>
      </c>
      <c r="C484">
        <v>4689</v>
      </c>
      <c r="D484" t="s">
        <v>1459</v>
      </c>
      <c r="E484" t="s">
        <v>20</v>
      </c>
      <c r="F484" t="s">
        <v>1460</v>
      </c>
      <c r="G484" t="s">
        <v>22</v>
      </c>
      <c r="H484" t="s">
        <v>23</v>
      </c>
      <c r="I484" t="s">
        <v>1171</v>
      </c>
      <c r="J484" t="s">
        <v>155</v>
      </c>
      <c r="K484">
        <v>17602</v>
      </c>
      <c r="L484" t="s">
        <v>26</v>
      </c>
      <c r="M484" t="s">
        <v>758</v>
      </c>
      <c r="N484" t="s">
        <v>46</v>
      </c>
      <c r="O484" t="s">
        <v>47</v>
      </c>
      <c r="P484" t="s">
        <v>759</v>
      </c>
      <c r="Q484">
        <v>5.7149999999999999</v>
      </c>
      <c r="R484">
        <v>5</v>
      </c>
      <c r="S484">
        <v>0.7</v>
      </c>
      <c r="T484">
        <v>-4.7625000000000002</v>
      </c>
    </row>
    <row r="485" spans="1:20" x14ac:dyDescent="0.3">
      <c r="A485" s="1">
        <v>43920</v>
      </c>
      <c r="B485" s="1" t="str">
        <f t="shared" si="7"/>
        <v>Mar</v>
      </c>
      <c r="C485">
        <v>5873</v>
      </c>
      <c r="D485" t="s">
        <v>1461</v>
      </c>
      <c r="E485" t="s">
        <v>20</v>
      </c>
      <c r="F485" t="s">
        <v>1462</v>
      </c>
      <c r="G485" t="s">
        <v>41</v>
      </c>
      <c r="H485" t="s">
        <v>23</v>
      </c>
      <c r="I485" t="s">
        <v>450</v>
      </c>
      <c r="J485" t="s">
        <v>420</v>
      </c>
      <c r="K485">
        <v>31907</v>
      </c>
      <c r="L485" t="s">
        <v>76</v>
      </c>
      <c r="M485" t="s">
        <v>1463</v>
      </c>
      <c r="N485" t="s">
        <v>46</v>
      </c>
      <c r="O485" t="s">
        <v>54</v>
      </c>
      <c r="P485" t="s">
        <v>1464</v>
      </c>
      <c r="Q485">
        <v>59.76</v>
      </c>
      <c r="R485">
        <v>1</v>
      </c>
      <c r="S485">
        <v>0</v>
      </c>
      <c r="T485">
        <v>16.732800000000001</v>
      </c>
    </row>
    <row r="486" spans="1:20" x14ac:dyDescent="0.3">
      <c r="A486" s="1">
        <v>43920</v>
      </c>
      <c r="B486" s="1" t="str">
        <f t="shared" si="7"/>
        <v>Mar</v>
      </c>
      <c r="C486">
        <v>7503</v>
      </c>
      <c r="D486" t="s">
        <v>1465</v>
      </c>
      <c r="E486" t="s">
        <v>269</v>
      </c>
      <c r="F486" t="s">
        <v>1466</v>
      </c>
      <c r="G486" t="s">
        <v>22</v>
      </c>
      <c r="H486" t="s">
        <v>23</v>
      </c>
      <c r="I486" t="s">
        <v>33</v>
      </c>
      <c r="J486" t="s">
        <v>34</v>
      </c>
      <c r="K486">
        <v>90036</v>
      </c>
      <c r="L486" t="s">
        <v>35</v>
      </c>
      <c r="M486" t="s">
        <v>114</v>
      </c>
      <c r="N486" t="s">
        <v>46</v>
      </c>
      <c r="O486" t="s">
        <v>62</v>
      </c>
      <c r="P486" t="s">
        <v>115</v>
      </c>
      <c r="Q486">
        <v>6.08</v>
      </c>
      <c r="R486">
        <v>2</v>
      </c>
      <c r="S486">
        <v>0</v>
      </c>
      <c r="T486">
        <v>2.0672000000000001</v>
      </c>
    </row>
    <row r="487" spans="1:20" x14ac:dyDescent="0.3">
      <c r="A487" s="1">
        <v>43920</v>
      </c>
      <c r="B487" s="1" t="str">
        <f t="shared" si="7"/>
        <v>Mar</v>
      </c>
      <c r="C487">
        <v>7504</v>
      </c>
      <c r="D487" t="s">
        <v>1465</v>
      </c>
      <c r="E487" t="s">
        <v>269</v>
      </c>
      <c r="F487" t="s">
        <v>1466</v>
      </c>
      <c r="G487" t="s">
        <v>22</v>
      </c>
      <c r="H487" t="s">
        <v>23</v>
      </c>
      <c r="I487" t="s">
        <v>33</v>
      </c>
      <c r="J487" t="s">
        <v>34</v>
      </c>
      <c r="K487">
        <v>90036</v>
      </c>
      <c r="L487" t="s">
        <v>35</v>
      </c>
      <c r="M487" t="s">
        <v>1467</v>
      </c>
      <c r="N487" t="s">
        <v>78</v>
      </c>
      <c r="O487" t="s">
        <v>193</v>
      </c>
      <c r="P487" t="s">
        <v>1468</v>
      </c>
      <c r="Q487">
        <v>164.792</v>
      </c>
      <c r="R487">
        <v>1</v>
      </c>
      <c r="S487">
        <v>0.2</v>
      </c>
      <c r="T487">
        <v>18.539100000000001</v>
      </c>
    </row>
    <row r="488" spans="1:20" x14ac:dyDescent="0.3">
      <c r="A488" s="1">
        <v>43920</v>
      </c>
      <c r="B488" s="1" t="str">
        <f t="shared" si="7"/>
        <v>Mar</v>
      </c>
      <c r="C488">
        <v>8665</v>
      </c>
      <c r="D488" t="s">
        <v>1469</v>
      </c>
      <c r="E488" t="s">
        <v>86</v>
      </c>
      <c r="F488" t="s">
        <v>1470</v>
      </c>
      <c r="G488" t="s">
        <v>22</v>
      </c>
      <c r="H488" t="s">
        <v>23</v>
      </c>
      <c r="I488" t="s">
        <v>1155</v>
      </c>
      <c r="J488" t="s">
        <v>34</v>
      </c>
      <c r="K488">
        <v>90712</v>
      </c>
      <c r="L488" t="s">
        <v>35</v>
      </c>
      <c r="M488" t="s">
        <v>163</v>
      </c>
      <c r="N488" t="s">
        <v>28</v>
      </c>
      <c r="O488" t="s">
        <v>29</v>
      </c>
      <c r="P488" t="s">
        <v>164</v>
      </c>
      <c r="Q488">
        <v>94.2</v>
      </c>
      <c r="R488">
        <v>5</v>
      </c>
      <c r="S488">
        <v>0</v>
      </c>
      <c r="T488">
        <v>39.564</v>
      </c>
    </row>
    <row r="489" spans="1:20" x14ac:dyDescent="0.3">
      <c r="A489" s="1">
        <v>43921</v>
      </c>
      <c r="B489" s="1" t="str">
        <f t="shared" si="7"/>
        <v>Mar</v>
      </c>
      <c r="C489">
        <v>469</v>
      </c>
      <c r="D489" t="s">
        <v>1471</v>
      </c>
      <c r="E489" t="s">
        <v>20</v>
      </c>
      <c r="F489" t="s">
        <v>1472</v>
      </c>
      <c r="G489" t="s">
        <v>73</v>
      </c>
      <c r="H489" t="s">
        <v>23</v>
      </c>
      <c r="I489" t="s">
        <v>1473</v>
      </c>
      <c r="J489" t="s">
        <v>52</v>
      </c>
      <c r="K489">
        <v>79109</v>
      </c>
      <c r="L489" t="s">
        <v>44</v>
      </c>
      <c r="M489" t="s">
        <v>1474</v>
      </c>
      <c r="N489" t="s">
        <v>28</v>
      </c>
      <c r="O489" t="s">
        <v>186</v>
      </c>
      <c r="P489" t="s">
        <v>1475</v>
      </c>
      <c r="Q489">
        <v>205.33279999999999</v>
      </c>
      <c r="R489">
        <v>2</v>
      </c>
      <c r="S489">
        <v>0.32</v>
      </c>
      <c r="T489">
        <v>-36.235199999999999</v>
      </c>
    </row>
    <row r="490" spans="1:20" x14ac:dyDescent="0.3">
      <c r="A490" s="1">
        <v>43921</v>
      </c>
      <c r="B490" s="1" t="str">
        <f t="shared" si="7"/>
        <v>Mar</v>
      </c>
      <c r="C490">
        <v>1338</v>
      </c>
      <c r="D490" t="s">
        <v>1476</v>
      </c>
      <c r="E490" t="s">
        <v>86</v>
      </c>
      <c r="F490" t="s">
        <v>1477</v>
      </c>
      <c r="G490" t="s">
        <v>22</v>
      </c>
      <c r="H490" t="s">
        <v>23</v>
      </c>
      <c r="I490" t="s">
        <v>314</v>
      </c>
      <c r="J490" t="s">
        <v>315</v>
      </c>
      <c r="K490">
        <v>10011</v>
      </c>
      <c r="L490" t="s">
        <v>26</v>
      </c>
      <c r="M490" t="s">
        <v>782</v>
      </c>
      <c r="N490" t="s">
        <v>28</v>
      </c>
      <c r="O490" t="s">
        <v>29</v>
      </c>
      <c r="P490" t="s">
        <v>783</v>
      </c>
      <c r="Q490">
        <v>29.78</v>
      </c>
      <c r="R490">
        <v>2</v>
      </c>
      <c r="S490">
        <v>0</v>
      </c>
      <c r="T490">
        <v>8.0405999999999995</v>
      </c>
    </row>
    <row r="491" spans="1:20" x14ac:dyDescent="0.3">
      <c r="A491" s="1">
        <v>43921</v>
      </c>
      <c r="B491" s="1" t="str">
        <f t="shared" si="7"/>
        <v>Mar</v>
      </c>
      <c r="C491">
        <v>1339</v>
      </c>
      <c r="D491" t="s">
        <v>1476</v>
      </c>
      <c r="E491" t="s">
        <v>86</v>
      </c>
      <c r="F491" t="s">
        <v>1477</v>
      </c>
      <c r="G491" t="s">
        <v>22</v>
      </c>
      <c r="H491" t="s">
        <v>23</v>
      </c>
      <c r="I491" t="s">
        <v>314</v>
      </c>
      <c r="J491" t="s">
        <v>315</v>
      </c>
      <c r="K491">
        <v>10011</v>
      </c>
      <c r="L491" t="s">
        <v>26</v>
      </c>
      <c r="M491" t="s">
        <v>1478</v>
      </c>
      <c r="N491" t="s">
        <v>78</v>
      </c>
      <c r="O491" t="s">
        <v>193</v>
      </c>
      <c r="P491" t="s">
        <v>1479</v>
      </c>
      <c r="Q491">
        <v>677.58</v>
      </c>
      <c r="R491">
        <v>3</v>
      </c>
      <c r="S491">
        <v>0</v>
      </c>
      <c r="T491">
        <v>176.17080000000001</v>
      </c>
    </row>
    <row r="492" spans="1:20" x14ac:dyDescent="0.3">
      <c r="A492" s="1">
        <v>43921</v>
      </c>
      <c r="B492" s="1" t="str">
        <f t="shared" si="7"/>
        <v>Mar</v>
      </c>
      <c r="C492">
        <v>1340</v>
      </c>
      <c r="D492" t="s">
        <v>1476</v>
      </c>
      <c r="E492" t="s">
        <v>86</v>
      </c>
      <c r="F492" t="s">
        <v>1477</v>
      </c>
      <c r="G492" t="s">
        <v>22</v>
      </c>
      <c r="H492" t="s">
        <v>23</v>
      </c>
      <c r="I492" t="s">
        <v>314</v>
      </c>
      <c r="J492" t="s">
        <v>315</v>
      </c>
      <c r="K492">
        <v>10011</v>
      </c>
      <c r="L492" t="s">
        <v>26</v>
      </c>
      <c r="M492" t="s">
        <v>1480</v>
      </c>
      <c r="N492" t="s">
        <v>46</v>
      </c>
      <c r="O492" t="s">
        <v>107</v>
      </c>
      <c r="P492" t="s">
        <v>1481</v>
      </c>
      <c r="Q492">
        <v>75.040000000000006</v>
      </c>
      <c r="R492">
        <v>8</v>
      </c>
      <c r="S492">
        <v>0</v>
      </c>
      <c r="T492">
        <v>36.019199999999998</v>
      </c>
    </row>
    <row r="493" spans="1:20" x14ac:dyDescent="0.3">
      <c r="A493" s="1">
        <v>43921</v>
      </c>
      <c r="B493" s="1" t="str">
        <f t="shared" si="7"/>
        <v>Mar</v>
      </c>
      <c r="C493">
        <v>2150</v>
      </c>
      <c r="D493" t="s">
        <v>1482</v>
      </c>
      <c r="E493" t="s">
        <v>20</v>
      </c>
      <c r="F493" t="s">
        <v>1483</v>
      </c>
      <c r="G493" t="s">
        <v>22</v>
      </c>
      <c r="H493" t="s">
        <v>23</v>
      </c>
      <c r="I493" t="s">
        <v>314</v>
      </c>
      <c r="J493" t="s">
        <v>315</v>
      </c>
      <c r="K493">
        <v>10035</v>
      </c>
      <c r="L493" t="s">
        <v>26</v>
      </c>
      <c r="M493" t="s">
        <v>1484</v>
      </c>
      <c r="N493" t="s">
        <v>78</v>
      </c>
      <c r="O493" t="s">
        <v>193</v>
      </c>
      <c r="P493" t="s">
        <v>1485</v>
      </c>
      <c r="Q493">
        <v>84.95</v>
      </c>
      <c r="R493">
        <v>5</v>
      </c>
      <c r="S493">
        <v>0</v>
      </c>
      <c r="T493">
        <v>22.087</v>
      </c>
    </row>
    <row r="494" spans="1:20" x14ac:dyDescent="0.3">
      <c r="A494" s="1">
        <v>43921</v>
      </c>
      <c r="B494" s="1" t="str">
        <f t="shared" si="7"/>
        <v>Mar</v>
      </c>
      <c r="C494">
        <v>3089</v>
      </c>
      <c r="D494" t="s">
        <v>1486</v>
      </c>
      <c r="E494" t="s">
        <v>86</v>
      </c>
      <c r="F494" t="s">
        <v>1487</v>
      </c>
      <c r="G494" t="s">
        <v>41</v>
      </c>
      <c r="H494" t="s">
        <v>23</v>
      </c>
      <c r="I494" t="s">
        <v>1488</v>
      </c>
      <c r="J494" t="s">
        <v>913</v>
      </c>
      <c r="K494">
        <v>42420</v>
      </c>
      <c r="L494" t="s">
        <v>76</v>
      </c>
      <c r="M494" t="s">
        <v>1489</v>
      </c>
      <c r="N494" t="s">
        <v>28</v>
      </c>
      <c r="O494" t="s">
        <v>29</v>
      </c>
      <c r="P494" t="s">
        <v>1490</v>
      </c>
      <c r="Q494">
        <v>61</v>
      </c>
      <c r="R494">
        <v>5</v>
      </c>
      <c r="S494">
        <v>0</v>
      </c>
      <c r="T494">
        <v>25.62</v>
      </c>
    </row>
    <row r="495" spans="1:20" x14ac:dyDescent="0.3">
      <c r="A495" s="1">
        <v>43921</v>
      </c>
      <c r="B495" s="1" t="str">
        <f t="shared" si="7"/>
        <v>Mar</v>
      </c>
      <c r="C495">
        <v>3090</v>
      </c>
      <c r="D495" t="s">
        <v>1486</v>
      </c>
      <c r="E495" t="s">
        <v>86</v>
      </c>
      <c r="F495" t="s">
        <v>1487</v>
      </c>
      <c r="G495" t="s">
        <v>41</v>
      </c>
      <c r="H495" t="s">
        <v>23</v>
      </c>
      <c r="I495" t="s">
        <v>1488</v>
      </c>
      <c r="J495" t="s">
        <v>913</v>
      </c>
      <c r="K495">
        <v>42420</v>
      </c>
      <c r="L495" t="s">
        <v>76</v>
      </c>
      <c r="M495" t="s">
        <v>760</v>
      </c>
      <c r="N495" t="s">
        <v>78</v>
      </c>
      <c r="O495" t="s">
        <v>193</v>
      </c>
      <c r="P495" t="s">
        <v>761</v>
      </c>
      <c r="Q495">
        <v>671.93</v>
      </c>
      <c r="R495">
        <v>7</v>
      </c>
      <c r="S495">
        <v>0</v>
      </c>
      <c r="T495">
        <v>188.1404</v>
      </c>
    </row>
    <row r="496" spans="1:20" x14ac:dyDescent="0.3">
      <c r="A496" s="1">
        <v>43921</v>
      </c>
      <c r="B496" s="1" t="str">
        <f t="shared" si="7"/>
        <v>Mar</v>
      </c>
      <c r="C496">
        <v>3243</v>
      </c>
      <c r="D496" t="s">
        <v>1491</v>
      </c>
      <c r="E496" t="s">
        <v>86</v>
      </c>
      <c r="F496" t="s">
        <v>1492</v>
      </c>
      <c r="G496" t="s">
        <v>22</v>
      </c>
      <c r="H496" t="s">
        <v>23</v>
      </c>
      <c r="I496" t="s">
        <v>336</v>
      </c>
      <c r="J496" t="s">
        <v>337</v>
      </c>
      <c r="K496">
        <v>60623</v>
      </c>
      <c r="L496" t="s">
        <v>44</v>
      </c>
      <c r="M496" t="s">
        <v>1493</v>
      </c>
      <c r="N496" t="s">
        <v>46</v>
      </c>
      <c r="O496" t="s">
        <v>47</v>
      </c>
      <c r="P496" t="s">
        <v>1494</v>
      </c>
      <c r="Q496">
        <v>13.468</v>
      </c>
      <c r="R496">
        <v>13</v>
      </c>
      <c r="S496">
        <v>0.8</v>
      </c>
      <c r="T496">
        <v>-22.895600000000002</v>
      </c>
    </row>
    <row r="497" spans="1:20" x14ac:dyDescent="0.3">
      <c r="A497" s="1">
        <v>43921</v>
      </c>
      <c r="B497" s="1" t="str">
        <f t="shared" si="7"/>
        <v>Mar</v>
      </c>
      <c r="C497">
        <v>5562</v>
      </c>
      <c r="D497" t="s">
        <v>1495</v>
      </c>
      <c r="E497" t="s">
        <v>86</v>
      </c>
      <c r="F497" t="s">
        <v>1496</v>
      </c>
      <c r="G497" t="s">
        <v>73</v>
      </c>
      <c r="H497" t="s">
        <v>23</v>
      </c>
      <c r="I497" t="s">
        <v>1497</v>
      </c>
      <c r="J497" t="s">
        <v>420</v>
      </c>
      <c r="K497">
        <v>30318</v>
      </c>
      <c r="L497" t="s">
        <v>76</v>
      </c>
      <c r="M497" t="s">
        <v>1498</v>
      </c>
      <c r="N497" t="s">
        <v>46</v>
      </c>
      <c r="O497" t="s">
        <v>47</v>
      </c>
      <c r="P497" t="s">
        <v>1499</v>
      </c>
      <c r="Q497">
        <v>34.54</v>
      </c>
      <c r="R497">
        <v>1</v>
      </c>
      <c r="S497">
        <v>0</v>
      </c>
      <c r="T497">
        <v>17.27</v>
      </c>
    </row>
    <row r="498" spans="1:20" x14ac:dyDescent="0.3">
      <c r="A498" s="1">
        <v>43921</v>
      </c>
      <c r="B498" s="1" t="str">
        <f t="shared" si="7"/>
        <v>Mar</v>
      </c>
      <c r="C498">
        <v>5563</v>
      </c>
      <c r="D498" t="s">
        <v>1495</v>
      </c>
      <c r="E498" t="s">
        <v>86</v>
      </c>
      <c r="F498" t="s">
        <v>1496</v>
      </c>
      <c r="G498" t="s">
        <v>73</v>
      </c>
      <c r="H498" t="s">
        <v>23</v>
      </c>
      <c r="I498" t="s">
        <v>1497</v>
      </c>
      <c r="J498" t="s">
        <v>420</v>
      </c>
      <c r="K498">
        <v>30318</v>
      </c>
      <c r="L498" t="s">
        <v>76</v>
      </c>
      <c r="M498" t="s">
        <v>1122</v>
      </c>
      <c r="N498" t="s">
        <v>78</v>
      </c>
      <c r="O498" t="s">
        <v>382</v>
      </c>
      <c r="P498" t="s">
        <v>1123</v>
      </c>
      <c r="Q498">
        <v>2999.95</v>
      </c>
      <c r="R498">
        <v>5</v>
      </c>
      <c r="S498">
        <v>0</v>
      </c>
      <c r="T498">
        <v>1439.9760000000001</v>
      </c>
    </row>
    <row r="499" spans="1:20" x14ac:dyDescent="0.3">
      <c r="A499" s="1">
        <v>43921</v>
      </c>
      <c r="B499" s="1" t="str">
        <f t="shared" si="7"/>
        <v>Mar</v>
      </c>
      <c r="C499">
        <v>5564</v>
      </c>
      <c r="D499" t="s">
        <v>1495</v>
      </c>
      <c r="E499" t="s">
        <v>86</v>
      </c>
      <c r="F499" t="s">
        <v>1496</v>
      </c>
      <c r="G499" t="s">
        <v>73</v>
      </c>
      <c r="H499" t="s">
        <v>23</v>
      </c>
      <c r="I499" t="s">
        <v>1497</v>
      </c>
      <c r="J499" t="s">
        <v>420</v>
      </c>
      <c r="K499">
        <v>30318</v>
      </c>
      <c r="L499" t="s">
        <v>76</v>
      </c>
      <c r="M499" t="s">
        <v>83</v>
      </c>
      <c r="N499" t="s">
        <v>46</v>
      </c>
      <c r="O499" t="s">
        <v>47</v>
      </c>
      <c r="P499" t="s">
        <v>84</v>
      </c>
      <c r="Q499">
        <v>64.12</v>
      </c>
      <c r="R499">
        <v>4</v>
      </c>
      <c r="S499">
        <v>0</v>
      </c>
      <c r="T499">
        <v>30.7776</v>
      </c>
    </row>
    <row r="500" spans="1:20" x14ac:dyDescent="0.3">
      <c r="A500" s="1">
        <v>43921</v>
      </c>
      <c r="B500" s="1" t="str">
        <f t="shared" si="7"/>
        <v>Mar</v>
      </c>
      <c r="C500">
        <v>6562</v>
      </c>
      <c r="D500" t="s">
        <v>1500</v>
      </c>
      <c r="E500" t="s">
        <v>39</v>
      </c>
      <c r="F500" t="s">
        <v>1501</v>
      </c>
      <c r="G500" t="s">
        <v>73</v>
      </c>
      <c r="H500" t="s">
        <v>23</v>
      </c>
      <c r="I500" t="s">
        <v>620</v>
      </c>
      <c r="J500" t="s">
        <v>52</v>
      </c>
      <c r="K500">
        <v>76017</v>
      </c>
      <c r="L500" t="s">
        <v>44</v>
      </c>
      <c r="M500" t="s">
        <v>1502</v>
      </c>
      <c r="N500" t="s">
        <v>46</v>
      </c>
      <c r="O500" t="s">
        <v>69</v>
      </c>
      <c r="P500" t="s">
        <v>1503</v>
      </c>
      <c r="Q500">
        <v>33.619999999999997</v>
      </c>
      <c r="R500">
        <v>5</v>
      </c>
      <c r="S500">
        <v>0.8</v>
      </c>
      <c r="T500">
        <v>-90.774000000000001</v>
      </c>
    </row>
    <row r="501" spans="1:20" x14ac:dyDescent="0.3">
      <c r="A501" s="1">
        <v>43921</v>
      </c>
      <c r="B501" s="1" t="str">
        <f t="shared" si="7"/>
        <v>Mar</v>
      </c>
      <c r="C501">
        <v>7536</v>
      </c>
      <c r="D501" t="s">
        <v>1504</v>
      </c>
      <c r="E501" t="s">
        <v>20</v>
      </c>
      <c r="F501" t="s">
        <v>1505</v>
      </c>
      <c r="G501" t="s">
        <v>73</v>
      </c>
      <c r="H501" t="s">
        <v>23</v>
      </c>
      <c r="I501" t="s">
        <v>33</v>
      </c>
      <c r="J501" t="s">
        <v>34</v>
      </c>
      <c r="K501">
        <v>90004</v>
      </c>
      <c r="L501" t="s">
        <v>35</v>
      </c>
      <c r="M501" t="s">
        <v>546</v>
      </c>
      <c r="N501" t="s">
        <v>46</v>
      </c>
      <c r="O501" t="s">
        <v>141</v>
      </c>
      <c r="P501" t="s">
        <v>547</v>
      </c>
      <c r="Q501">
        <v>29.7</v>
      </c>
      <c r="R501">
        <v>3</v>
      </c>
      <c r="S501">
        <v>0</v>
      </c>
      <c r="T501">
        <v>8.0190000000000001</v>
      </c>
    </row>
    <row r="502" spans="1:20" x14ac:dyDescent="0.3">
      <c r="A502" s="1">
        <v>43922</v>
      </c>
      <c r="B502" s="1" t="str">
        <f t="shared" si="7"/>
        <v>Apr</v>
      </c>
      <c r="C502">
        <v>2402</v>
      </c>
      <c r="D502" t="s">
        <v>1506</v>
      </c>
      <c r="E502" t="s">
        <v>86</v>
      </c>
      <c r="F502" t="s">
        <v>1507</v>
      </c>
      <c r="G502" t="s">
        <v>22</v>
      </c>
      <c r="H502" t="s">
        <v>23</v>
      </c>
      <c r="I502" t="s">
        <v>177</v>
      </c>
      <c r="J502" t="s">
        <v>178</v>
      </c>
      <c r="K502">
        <v>65807</v>
      </c>
      <c r="L502" t="s">
        <v>44</v>
      </c>
      <c r="M502" t="s">
        <v>1508</v>
      </c>
      <c r="N502" t="s">
        <v>46</v>
      </c>
      <c r="O502" t="s">
        <v>54</v>
      </c>
      <c r="P502" t="s">
        <v>1509</v>
      </c>
      <c r="Q502">
        <v>94.2</v>
      </c>
      <c r="R502">
        <v>6</v>
      </c>
      <c r="S502">
        <v>0</v>
      </c>
      <c r="T502">
        <v>23.55</v>
      </c>
    </row>
    <row r="503" spans="1:20" x14ac:dyDescent="0.3">
      <c r="A503" s="1">
        <v>43922</v>
      </c>
      <c r="B503" s="1" t="str">
        <f t="shared" si="7"/>
        <v>Apr</v>
      </c>
      <c r="C503">
        <v>2403</v>
      </c>
      <c r="D503" t="s">
        <v>1506</v>
      </c>
      <c r="E503" t="s">
        <v>86</v>
      </c>
      <c r="F503" t="s">
        <v>1507</v>
      </c>
      <c r="G503" t="s">
        <v>22</v>
      </c>
      <c r="H503" t="s">
        <v>23</v>
      </c>
      <c r="I503" t="s">
        <v>177</v>
      </c>
      <c r="J503" t="s">
        <v>178</v>
      </c>
      <c r="K503">
        <v>65807</v>
      </c>
      <c r="L503" t="s">
        <v>44</v>
      </c>
      <c r="M503" t="s">
        <v>1510</v>
      </c>
      <c r="N503" t="s">
        <v>46</v>
      </c>
      <c r="O503" t="s">
        <v>168</v>
      </c>
      <c r="P503" t="s">
        <v>169</v>
      </c>
      <c r="Q503">
        <v>28.4</v>
      </c>
      <c r="R503">
        <v>5</v>
      </c>
      <c r="S503">
        <v>0</v>
      </c>
      <c r="T503">
        <v>13.348000000000001</v>
      </c>
    </row>
    <row r="504" spans="1:20" x14ac:dyDescent="0.3">
      <c r="A504" s="1">
        <v>43922</v>
      </c>
      <c r="B504" s="1" t="str">
        <f t="shared" si="7"/>
        <v>Apr</v>
      </c>
      <c r="C504">
        <v>2617</v>
      </c>
      <c r="D504" t="s">
        <v>1511</v>
      </c>
      <c r="E504" t="s">
        <v>20</v>
      </c>
      <c r="F504" t="s">
        <v>1512</v>
      </c>
      <c r="G504" t="s">
        <v>22</v>
      </c>
      <c r="H504" t="s">
        <v>23</v>
      </c>
      <c r="I504" t="s">
        <v>111</v>
      </c>
      <c r="J504" t="s">
        <v>34</v>
      </c>
      <c r="K504">
        <v>94110</v>
      </c>
      <c r="L504" t="s">
        <v>35</v>
      </c>
      <c r="M504" t="s">
        <v>1513</v>
      </c>
      <c r="N504" t="s">
        <v>46</v>
      </c>
      <c r="O504" t="s">
        <v>288</v>
      </c>
      <c r="P504" t="s">
        <v>1514</v>
      </c>
      <c r="Q504">
        <v>5.78</v>
      </c>
      <c r="R504">
        <v>2</v>
      </c>
      <c r="S504">
        <v>0</v>
      </c>
      <c r="T504">
        <v>2.7166000000000001</v>
      </c>
    </row>
    <row r="505" spans="1:20" x14ac:dyDescent="0.3">
      <c r="A505" s="1">
        <v>43922</v>
      </c>
      <c r="B505" s="1" t="str">
        <f t="shared" si="7"/>
        <v>Apr</v>
      </c>
      <c r="C505">
        <v>2618</v>
      </c>
      <c r="D505" t="s">
        <v>1511</v>
      </c>
      <c r="E505" t="s">
        <v>20</v>
      </c>
      <c r="F505" t="s">
        <v>1512</v>
      </c>
      <c r="G505" t="s">
        <v>22</v>
      </c>
      <c r="H505" t="s">
        <v>23</v>
      </c>
      <c r="I505" t="s">
        <v>111</v>
      </c>
      <c r="J505" t="s">
        <v>34</v>
      </c>
      <c r="K505">
        <v>94110</v>
      </c>
      <c r="L505" t="s">
        <v>35</v>
      </c>
      <c r="M505" t="s">
        <v>1515</v>
      </c>
      <c r="N505" t="s">
        <v>46</v>
      </c>
      <c r="O505" t="s">
        <v>47</v>
      </c>
      <c r="P505" t="s">
        <v>1516</v>
      </c>
      <c r="Q505">
        <v>121.68</v>
      </c>
      <c r="R505">
        <v>13</v>
      </c>
      <c r="S505">
        <v>0.2</v>
      </c>
      <c r="T505">
        <v>38.024999999999999</v>
      </c>
    </row>
    <row r="506" spans="1:20" x14ac:dyDescent="0.3">
      <c r="A506" s="1">
        <v>43922</v>
      </c>
      <c r="B506" s="1" t="str">
        <f t="shared" si="7"/>
        <v>Apr</v>
      </c>
      <c r="C506">
        <v>4218</v>
      </c>
      <c r="D506" t="s">
        <v>1517</v>
      </c>
      <c r="E506" t="s">
        <v>39</v>
      </c>
      <c r="F506" t="s">
        <v>1518</v>
      </c>
      <c r="G506" t="s">
        <v>73</v>
      </c>
      <c r="H506" t="s">
        <v>23</v>
      </c>
      <c r="I506" t="s">
        <v>111</v>
      </c>
      <c r="J506" t="s">
        <v>34</v>
      </c>
      <c r="K506">
        <v>94110</v>
      </c>
      <c r="L506" t="s">
        <v>35</v>
      </c>
      <c r="M506" t="s">
        <v>1519</v>
      </c>
      <c r="N506" t="s">
        <v>28</v>
      </c>
      <c r="O506" t="s">
        <v>186</v>
      </c>
      <c r="P506" t="s">
        <v>1520</v>
      </c>
      <c r="Q506">
        <v>482.66399999999999</v>
      </c>
      <c r="R506">
        <v>8</v>
      </c>
      <c r="S506">
        <v>0.15</v>
      </c>
      <c r="T506">
        <v>85.176000000000002</v>
      </c>
    </row>
    <row r="507" spans="1:20" x14ac:dyDescent="0.3">
      <c r="A507" s="1">
        <v>43922</v>
      </c>
      <c r="B507" s="1" t="str">
        <f t="shared" si="7"/>
        <v>Apr</v>
      </c>
      <c r="C507">
        <v>4219</v>
      </c>
      <c r="D507" t="s">
        <v>1517</v>
      </c>
      <c r="E507" t="s">
        <v>39</v>
      </c>
      <c r="F507" t="s">
        <v>1518</v>
      </c>
      <c r="G507" t="s">
        <v>73</v>
      </c>
      <c r="H507" t="s">
        <v>23</v>
      </c>
      <c r="I507" t="s">
        <v>111</v>
      </c>
      <c r="J507" t="s">
        <v>34</v>
      </c>
      <c r="K507">
        <v>94110</v>
      </c>
      <c r="L507" t="s">
        <v>35</v>
      </c>
      <c r="M507" t="s">
        <v>1521</v>
      </c>
      <c r="N507" t="s">
        <v>78</v>
      </c>
      <c r="O507" t="s">
        <v>79</v>
      </c>
      <c r="P507" t="s">
        <v>1522</v>
      </c>
      <c r="Q507">
        <v>4799.9840000000004</v>
      </c>
      <c r="R507">
        <v>2</v>
      </c>
      <c r="S507">
        <v>0.2</v>
      </c>
      <c r="T507">
        <v>359.99880000000002</v>
      </c>
    </row>
    <row r="508" spans="1:20" x14ac:dyDescent="0.3">
      <c r="A508" s="1">
        <v>43922</v>
      </c>
      <c r="B508" s="1" t="str">
        <f t="shared" si="7"/>
        <v>Apr</v>
      </c>
      <c r="C508">
        <v>4329</v>
      </c>
      <c r="D508" t="s">
        <v>1523</v>
      </c>
      <c r="E508" t="s">
        <v>20</v>
      </c>
      <c r="F508" t="s">
        <v>1351</v>
      </c>
      <c r="G508" t="s">
        <v>22</v>
      </c>
      <c r="H508" t="s">
        <v>23</v>
      </c>
      <c r="I508" t="s">
        <v>314</v>
      </c>
      <c r="J508" t="s">
        <v>315</v>
      </c>
      <c r="K508">
        <v>10011</v>
      </c>
      <c r="L508" t="s">
        <v>26</v>
      </c>
      <c r="M508" t="s">
        <v>1524</v>
      </c>
      <c r="N508" t="s">
        <v>46</v>
      </c>
      <c r="O508" t="s">
        <v>107</v>
      </c>
      <c r="P508" t="s">
        <v>1525</v>
      </c>
      <c r="Q508">
        <v>42.93</v>
      </c>
      <c r="R508">
        <v>9</v>
      </c>
      <c r="S508">
        <v>0</v>
      </c>
      <c r="T508">
        <v>19.3185</v>
      </c>
    </row>
    <row r="509" spans="1:20" x14ac:dyDescent="0.3">
      <c r="A509" s="1">
        <v>43922</v>
      </c>
      <c r="B509" s="1" t="str">
        <f t="shared" si="7"/>
        <v>Apr</v>
      </c>
      <c r="C509">
        <v>5488</v>
      </c>
      <c r="D509" t="s">
        <v>1526</v>
      </c>
      <c r="E509" t="s">
        <v>86</v>
      </c>
      <c r="F509" t="s">
        <v>1527</v>
      </c>
      <c r="G509" t="s">
        <v>73</v>
      </c>
      <c r="H509" t="s">
        <v>23</v>
      </c>
      <c r="I509" t="s">
        <v>74</v>
      </c>
      <c r="J509" t="s">
        <v>130</v>
      </c>
      <c r="K509">
        <v>32216</v>
      </c>
      <c r="L509" t="s">
        <v>76</v>
      </c>
      <c r="M509" t="s">
        <v>1528</v>
      </c>
      <c r="N509" t="s">
        <v>78</v>
      </c>
      <c r="O509" t="s">
        <v>193</v>
      </c>
      <c r="P509" t="s">
        <v>1529</v>
      </c>
      <c r="Q509">
        <v>23.975999999999999</v>
      </c>
      <c r="R509">
        <v>3</v>
      </c>
      <c r="S509">
        <v>0.2</v>
      </c>
      <c r="T509">
        <v>-5.6943000000000001</v>
      </c>
    </row>
    <row r="510" spans="1:20" x14ac:dyDescent="0.3">
      <c r="A510" s="1">
        <v>43922</v>
      </c>
      <c r="B510" s="1" t="str">
        <f t="shared" si="7"/>
        <v>Apr</v>
      </c>
      <c r="C510">
        <v>5489</v>
      </c>
      <c r="D510" t="s">
        <v>1526</v>
      </c>
      <c r="E510" t="s">
        <v>86</v>
      </c>
      <c r="F510" t="s">
        <v>1527</v>
      </c>
      <c r="G510" t="s">
        <v>73</v>
      </c>
      <c r="H510" t="s">
        <v>23</v>
      </c>
      <c r="I510" t="s">
        <v>74</v>
      </c>
      <c r="J510" t="s">
        <v>130</v>
      </c>
      <c r="K510">
        <v>32216</v>
      </c>
      <c r="L510" t="s">
        <v>76</v>
      </c>
      <c r="M510" t="s">
        <v>1530</v>
      </c>
      <c r="N510" t="s">
        <v>46</v>
      </c>
      <c r="O510" t="s">
        <v>288</v>
      </c>
      <c r="P510" t="s">
        <v>1531</v>
      </c>
      <c r="Q510">
        <v>6.2640000000000002</v>
      </c>
      <c r="R510">
        <v>3</v>
      </c>
      <c r="S510">
        <v>0.2</v>
      </c>
      <c r="T510">
        <v>2.0358000000000001</v>
      </c>
    </row>
    <row r="511" spans="1:20" x14ac:dyDescent="0.3">
      <c r="A511" s="1">
        <v>43922</v>
      </c>
      <c r="B511" s="1" t="str">
        <f t="shared" si="7"/>
        <v>Apr</v>
      </c>
      <c r="C511">
        <v>5490</v>
      </c>
      <c r="D511" t="s">
        <v>1526</v>
      </c>
      <c r="E511" t="s">
        <v>86</v>
      </c>
      <c r="F511" t="s">
        <v>1527</v>
      </c>
      <c r="G511" t="s">
        <v>73</v>
      </c>
      <c r="H511" t="s">
        <v>23</v>
      </c>
      <c r="I511" t="s">
        <v>74</v>
      </c>
      <c r="J511" t="s">
        <v>130</v>
      </c>
      <c r="K511">
        <v>32216</v>
      </c>
      <c r="L511" t="s">
        <v>76</v>
      </c>
      <c r="M511" t="s">
        <v>1532</v>
      </c>
      <c r="N511" t="s">
        <v>46</v>
      </c>
      <c r="O511" t="s">
        <v>69</v>
      </c>
      <c r="P511" t="s">
        <v>1533</v>
      </c>
      <c r="Q511">
        <v>20.808</v>
      </c>
      <c r="R511">
        <v>3</v>
      </c>
      <c r="S511">
        <v>0.2</v>
      </c>
      <c r="T511">
        <v>1.8207</v>
      </c>
    </row>
    <row r="512" spans="1:20" x14ac:dyDescent="0.3">
      <c r="A512" s="1">
        <v>43922</v>
      </c>
      <c r="B512" s="1" t="str">
        <f t="shared" si="7"/>
        <v>Apr</v>
      </c>
      <c r="C512">
        <v>5491</v>
      </c>
      <c r="D512" t="s">
        <v>1526</v>
      </c>
      <c r="E512" t="s">
        <v>86</v>
      </c>
      <c r="F512" t="s">
        <v>1527</v>
      </c>
      <c r="G512" t="s">
        <v>73</v>
      </c>
      <c r="H512" t="s">
        <v>23</v>
      </c>
      <c r="I512" t="s">
        <v>74</v>
      </c>
      <c r="J512" t="s">
        <v>130</v>
      </c>
      <c r="K512">
        <v>32216</v>
      </c>
      <c r="L512" t="s">
        <v>76</v>
      </c>
      <c r="M512" t="s">
        <v>1534</v>
      </c>
      <c r="N512" t="s">
        <v>28</v>
      </c>
      <c r="O512" t="s">
        <v>59</v>
      </c>
      <c r="P512" t="s">
        <v>1535</v>
      </c>
      <c r="Q512">
        <v>218.352</v>
      </c>
      <c r="R512">
        <v>3</v>
      </c>
      <c r="S512">
        <v>0.2</v>
      </c>
      <c r="T512">
        <v>-19.105799999999999</v>
      </c>
    </row>
    <row r="513" spans="1:20" x14ac:dyDescent="0.3">
      <c r="A513" s="1">
        <v>43922</v>
      </c>
      <c r="B513" s="1" t="str">
        <f t="shared" si="7"/>
        <v>Apr</v>
      </c>
      <c r="C513">
        <v>6008</v>
      </c>
      <c r="D513" t="s">
        <v>1536</v>
      </c>
      <c r="E513" t="s">
        <v>39</v>
      </c>
      <c r="F513" t="s">
        <v>1537</v>
      </c>
      <c r="G513" t="s">
        <v>73</v>
      </c>
      <c r="H513" t="s">
        <v>23</v>
      </c>
      <c r="I513" t="s">
        <v>1538</v>
      </c>
      <c r="J513" t="s">
        <v>1539</v>
      </c>
      <c r="K513">
        <v>29501</v>
      </c>
      <c r="L513" t="s">
        <v>76</v>
      </c>
      <c r="M513" t="s">
        <v>1540</v>
      </c>
      <c r="N513" t="s">
        <v>28</v>
      </c>
      <c r="O513" t="s">
        <v>29</v>
      </c>
      <c r="P513" t="s">
        <v>1541</v>
      </c>
      <c r="Q513">
        <v>127.95</v>
      </c>
      <c r="R513">
        <v>3</v>
      </c>
      <c r="S513">
        <v>0</v>
      </c>
      <c r="T513">
        <v>21.7515</v>
      </c>
    </row>
    <row r="514" spans="1:20" x14ac:dyDescent="0.3">
      <c r="A514" s="1">
        <v>43923</v>
      </c>
      <c r="B514" s="1" t="str">
        <f t="shared" si="7"/>
        <v>Apr</v>
      </c>
      <c r="C514">
        <v>1337</v>
      </c>
      <c r="D514" t="s">
        <v>1542</v>
      </c>
      <c r="E514" t="s">
        <v>20</v>
      </c>
      <c r="F514" t="s">
        <v>134</v>
      </c>
      <c r="G514" t="s">
        <v>22</v>
      </c>
      <c r="H514" t="s">
        <v>23</v>
      </c>
      <c r="I514" t="s">
        <v>33</v>
      </c>
      <c r="J514" t="s">
        <v>34</v>
      </c>
      <c r="K514">
        <v>90008</v>
      </c>
      <c r="L514" t="s">
        <v>35</v>
      </c>
      <c r="M514" t="s">
        <v>1040</v>
      </c>
      <c r="N514" t="s">
        <v>28</v>
      </c>
      <c r="O514" t="s">
        <v>29</v>
      </c>
      <c r="P514" t="s">
        <v>1041</v>
      </c>
      <c r="Q514">
        <v>25.11</v>
      </c>
      <c r="R514">
        <v>3</v>
      </c>
      <c r="S514">
        <v>0</v>
      </c>
      <c r="T514">
        <v>6.5286</v>
      </c>
    </row>
    <row r="515" spans="1:20" x14ac:dyDescent="0.3">
      <c r="A515" s="1">
        <v>43923</v>
      </c>
      <c r="B515" s="1" t="str">
        <f t="shared" ref="B515:B578" si="8">TEXT(A515,"mmm")</f>
        <v>Apr</v>
      </c>
      <c r="C515">
        <v>3049</v>
      </c>
      <c r="D515" t="s">
        <v>1543</v>
      </c>
      <c r="E515" t="s">
        <v>39</v>
      </c>
      <c r="F515" t="s">
        <v>1544</v>
      </c>
      <c r="G515" t="s">
        <v>41</v>
      </c>
      <c r="H515" t="s">
        <v>23</v>
      </c>
      <c r="I515" t="s">
        <v>450</v>
      </c>
      <c r="J515" t="s">
        <v>420</v>
      </c>
      <c r="K515">
        <v>31907</v>
      </c>
      <c r="L515" t="s">
        <v>76</v>
      </c>
      <c r="M515" t="s">
        <v>1545</v>
      </c>
      <c r="N515" t="s">
        <v>28</v>
      </c>
      <c r="O515" t="s">
        <v>94</v>
      </c>
      <c r="P515" t="s">
        <v>1546</v>
      </c>
      <c r="Q515">
        <v>411.8</v>
      </c>
      <c r="R515">
        <v>2</v>
      </c>
      <c r="S515">
        <v>0</v>
      </c>
      <c r="T515">
        <v>70.006</v>
      </c>
    </row>
    <row r="516" spans="1:20" x14ac:dyDescent="0.3">
      <c r="A516" s="1">
        <v>43923</v>
      </c>
      <c r="B516" s="1" t="str">
        <f t="shared" si="8"/>
        <v>Apr</v>
      </c>
      <c r="C516">
        <v>3050</v>
      </c>
      <c r="D516" t="s">
        <v>1543</v>
      </c>
      <c r="E516" t="s">
        <v>39</v>
      </c>
      <c r="F516" t="s">
        <v>1544</v>
      </c>
      <c r="G516" t="s">
        <v>41</v>
      </c>
      <c r="H516" t="s">
        <v>23</v>
      </c>
      <c r="I516" t="s">
        <v>450</v>
      </c>
      <c r="J516" t="s">
        <v>420</v>
      </c>
      <c r="K516">
        <v>31907</v>
      </c>
      <c r="L516" t="s">
        <v>76</v>
      </c>
      <c r="M516" t="s">
        <v>1547</v>
      </c>
      <c r="N516" t="s">
        <v>78</v>
      </c>
      <c r="O516" t="s">
        <v>101</v>
      </c>
      <c r="P516" t="s">
        <v>1548</v>
      </c>
      <c r="Q516">
        <v>360</v>
      </c>
      <c r="R516">
        <v>4</v>
      </c>
      <c r="S516">
        <v>0</v>
      </c>
      <c r="T516">
        <v>129.6</v>
      </c>
    </row>
    <row r="517" spans="1:20" x14ac:dyDescent="0.3">
      <c r="A517" s="1">
        <v>43923</v>
      </c>
      <c r="B517" s="1" t="str">
        <f t="shared" si="8"/>
        <v>Apr</v>
      </c>
      <c r="C517">
        <v>5642</v>
      </c>
      <c r="D517" t="s">
        <v>1549</v>
      </c>
      <c r="E517" t="s">
        <v>39</v>
      </c>
      <c r="F517" t="s">
        <v>1550</v>
      </c>
      <c r="G517" t="s">
        <v>41</v>
      </c>
      <c r="H517" t="s">
        <v>23</v>
      </c>
      <c r="I517" t="s">
        <v>1551</v>
      </c>
      <c r="J517" t="s">
        <v>331</v>
      </c>
      <c r="K517">
        <v>6450</v>
      </c>
      <c r="L517" t="s">
        <v>26</v>
      </c>
      <c r="M517" t="s">
        <v>1552</v>
      </c>
      <c r="N517" t="s">
        <v>46</v>
      </c>
      <c r="O517" t="s">
        <v>62</v>
      </c>
      <c r="P517" t="s">
        <v>1553</v>
      </c>
      <c r="Q517">
        <v>11.12</v>
      </c>
      <c r="R517">
        <v>4</v>
      </c>
      <c r="S517">
        <v>0</v>
      </c>
      <c r="T517">
        <v>2.8912</v>
      </c>
    </row>
    <row r="518" spans="1:20" x14ac:dyDescent="0.3">
      <c r="A518" s="1">
        <v>43923</v>
      </c>
      <c r="B518" s="1" t="str">
        <f t="shared" si="8"/>
        <v>Apr</v>
      </c>
      <c r="C518">
        <v>9670</v>
      </c>
      <c r="D518" t="s">
        <v>1554</v>
      </c>
      <c r="E518" t="s">
        <v>20</v>
      </c>
      <c r="F518" t="s">
        <v>1555</v>
      </c>
      <c r="G518" t="s">
        <v>22</v>
      </c>
      <c r="H518" t="s">
        <v>23</v>
      </c>
      <c r="I518" t="s">
        <v>716</v>
      </c>
      <c r="J518" t="s">
        <v>118</v>
      </c>
      <c r="K518">
        <v>35601</v>
      </c>
      <c r="L518" t="s">
        <v>76</v>
      </c>
      <c r="M518" t="s">
        <v>1556</v>
      </c>
      <c r="N518" t="s">
        <v>46</v>
      </c>
      <c r="O518" t="s">
        <v>288</v>
      </c>
      <c r="P518" t="s">
        <v>1557</v>
      </c>
      <c r="Q518">
        <v>14.94</v>
      </c>
      <c r="R518">
        <v>3</v>
      </c>
      <c r="S518">
        <v>0</v>
      </c>
      <c r="T518">
        <v>6.8723999999999998</v>
      </c>
    </row>
    <row r="519" spans="1:20" x14ac:dyDescent="0.3">
      <c r="A519" s="1">
        <v>43924</v>
      </c>
      <c r="B519" s="1" t="str">
        <f t="shared" si="8"/>
        <v>Apr</v>
      </c>
      <c r="C519">
        <v>953</v>
      </c>
      <c r="D519" t="s">
        <v>1558</v>
      </c>
      <c r="E519" t="s">
        <v>20</v>
      </c>
      <c r="F519" t="s">
        <v>1559</v>
      </c>
      <c r="G519" t="s">
        <v>22</v>
      </c>
      <c r="H519" t="s">
        <v>23</v>
      </c>
      <c r="I519" t="s">
        <v>154</v>
      </c>
      <c r="J519" t="s">
        <v>155</v>
      </c>
      <c r="K519">
        <v>19143</v>
      </c>
      <c r="L519" t="s">
        <v>26</v>
      </c>
      <c r="M519" t="s">
        <v>1560</v>
      </c>
      <c r="N519" t="s">
        <v>28</v>
      </c>
      <c r="O519" t="s">
        <v>29</v>
      </c>
      <c r="P519" t="s">
        <v>1561</v>
      </c>
      <c r="Q519">
        <v>25.472000000000001</v>
      </c>
      <c r="R519">
        <v>4</v>
      </c>
      <c r="S519">
        <v>0.2</v>
      </c>
      <c r="T519">
        <v>7.6416000000000004</v>
      </c>
    </row>
    <row r="520" spans="1:20" x14ac:dyDescent="0.3">
      <c r="A520" s="1">
        <v>43924</v>
      </c>
      <c r="B520" s="1" t="str">
        <f t="shared" si="8"/>
        <v>Apr</v>
      </c>
      <c r="C520">
        <v>3725</v>
      </c>
      <c r="D520" t="s">
        <v>1562</v>
      </c>
      <c r="E520" t="s">
        <v>39</v>
      </c>
      <c r="F520" t="s">
        <v>1241</v>
      </c>
      <c r="G520" t="s">
        <v>22</v>
      </c>
      <c r="H520" t="s">
        <v>23</v>
      </c>
      <c r="I520" t="s">
        <v>336</v>
      </c>
      <c r="J520" t="s">
        <v>337</v>
      </c>
      <c r="K520">
        <v>60653</v>
      </c>
      <c r="L520" t="s">
        <v>44</v>
      </c>
      <c r="M520" t="s">
        <v>1563</v>
      </c>
      <c r="N520" t="s">
        <v>46</v>
      </c>
      <c r="O520" t="s">
        <v>62</v>
      </c>
      <c r="P520" t="s">
        <v>1564</v>
      </c>
      <c r="Q520">
        <v>7.056</v>
      </c>
      <c r="R520">
        <v>3</v>
      </c>
      <c r="S520">
        <v>0.2</v>
      </c>
      <c r="T520">
        <v>2.2050000000000001</v>
      </c>
    </row>
    <row r="521" spans="1:20" x14ac:dyDescent="0.3">
      <c r="A521" s="1">
        <v>43925</v>
      </c>
      <c r="B521" s="1" t="str">
        <f t="shared" si="8"/>
        <v>Apr</v>
      </c>
      <c r="C521">
        <v>6190</v>
      </c>
      <c r="D521" t="s">
        <v>1565</v>
      </c>
      <c r="E521" t="s">
        <v>20</v>
      </c>
      <c r="F521" t="s">
        <v>1566</v>
      </c>
      <c r="G521" t="s">
        <v>22</v>
      </c>
      <c r="H521" t="s">
        <v>23</v>
      </c>
      <c r="I521" t="s">
        <v>1567</v>
      </c>
      <c r="J521" t="s">
        <v>337</v>
      </c>
      <c r="K521">
        <v>60016</v>
      </c>
      <c r="L521" t="s">
        <v>44</v>
      </c>
      <c r="M521" t="s">
        <v>1568</v>
      </c>
      <c r="N521" t="s">
        <v>78</v>
      </c>
      <c r="O521" t="s">
        <v>193</v>
      </c>
      <c r="P521" t="s">
        <v>1569</v>
      </c>
      <c r="Q521">
        <v>383.84</v>
      </c>
      <c r="R521">
        <v>4</v>
      </c>
      <c r="S521">
        <v>0.2</v>
      </c>
      <c r="T521">
        <v>47.98</v>
      </c>
    </row>
    <row r="522" spans="1:20" x14ac:dyDescent="0.3">
      <c r="A522" s="1">
        <v>43925</v>
      </c>
      <c r="B522" s="1" t="str">
        <f t="shared" si="8"/>
        <v>Apr</v>
      </c>
      <c r="C522">
        <v>6366</v>
      </c>
      <c r="D522" t="s">
        <v>1570</v>
      </c>
      <c r="E522" t="s">
        <v>39</v>
      </c>
      <c r="F522" t="s">
        <v>341</v>
      </c>
      <c r="G522" t="s">
        <v>41</v>
      </c>
      <c r="H522" t="s">
        <v>23</v>
      </c>
      <c r="I522" t="s">
        <v>314</v>
      </c>
      <c r="J522" t="s">
        <v>315</v>
      </c>
      <c r="K522">
        <v>10009</v>
      </c>
      <c r="L522" t="s">
        <v>26</v>
      </c>
      <c r="M522" t="s">
        <v>1424</v>
      </c>
      <c r="N522" t="s">
        <v>78</v>
      </c>
      <c r="O522" t="s">
        <v>193</v>
      </c>
      <c r="P522" t="s">
        <v>1425</v>
      </c>
      <c r="Q522">
        <v>41.22</v>
      </c>
      <c r="R522">
        <v>1</v>
      </c>
      <c r="S522">
        <v>0</v>
      </c>
      <c r="T522">
        <v>11.1294</v>
      </c>
    </row>
    <row r="523" spans="1:20" x14ac:dyDescent="0.3">
      <c r="A523" s="1">
        <v>43925</v>
      </c>
      <c r="B523" s="1" t="str">
        <f t="shared" si="8"/>
        <v>Apr</v>
      </c>
      <c r="C523">
        <v>6367</v>
      </c>
      <c r="D523" t="s">
        <v>1570</v>
      </c>
      <c r="E523" t="s">
        <v>39</v>
      </c>
      <c r="F523" t="s">
        <v>341</v>
      </c>
      <c r="G523" t="s">
        <v>41</v>
      </c>
      <c r="H523" t="s">
        <v>23</v>
      </c>
      <c r="I523" t="s">
        <v>314</v>
      </c>
      <c r="J523" t="s">
        <v>315</v>
      </c>
      <c r="K523">
        <v>10009</v>
      </c>
      <c r="L523" t="s">
        <v>26</v>
      </c>
      <c r="M523" t="s">
        <v>1571</v>
      </c>
      <c r="N523" t="s">
        <v>46</v>
      </c>
      <c r="O523" t="s">
        <v>141</v>
      </c>
      <c r="P523" t="s">
        <v>1572</v>
      </c>
      <c r="Q523">
        <v>240.37</v>
      </c>
      <c r="R523">
        <v>1</v>
      </c>
      <c r="S523">
        <v>0</v>
      </c>
      <c r="T523">
        <v>7.2111000000000001</v>
      </c>
    </row>
    <row r="524" spans="1:20" x14ac:dyDescent="0.3">
      <c r="A524" s="1">
        <v>43925</v>
      </c>
      <c r="B524" s="1" t="str">
        <f t="shared" si="8"/>
        <v>Apr</v>
      </c>
      <c r="C524">
        <v>6368</v>
      </c>
      <c r="D524" t="s">
        <v>1570</v>
      </c>
      <c r="E524" t="s">
        <v>39</v>
      </c>
      <c r="F524" t="s">
        <v>341</v>
      </c>
      <c r="G524" t="s">
        <v>41</v>
      </c>
      <c r="H524" t="s">
        <v>23</v>
      </c>
      <c r="I524" t="s">
        <v>314</v>
      </c>
      <c r="J524" t="s">
        <v>315</v>
      </c>
      <c r="K524">
        <v>10009</v>
      </c>
      <c r="L524" t="s">
        <v>26</v>
      </c>
      <c r="M524" t="s">
        <v>1573</v>
      </c>
      <c r="N524" t="s">
        <v>78</v>
      </c>
      <c r="O524" t="s">
        <v>193</v>
      </c>
      <c r="P524" t="s">
        <v>1574</v>
      </c>
      <c r="Q524">
        <v>119.02</v>
      </c>
      <c r="R524">
        <v>2</v>
      </c>
      <c r="S524">
        <v>0</v>
      </c>
      <c r="T524">
        <v>33.325600000000001</v>
      </c>
    </row>
    <row r="525" spans="1:20" x14ac:dyDescent="0.3">
      <c r="A525" s="1">
        <v>43925</v>
      </c>
      <c r="B525" s="1" t="str">
        <f t="shared" si="8"/>
        <v>Apr</v>
      </c>
      <c r="C525">
        <v>6922</v>
      </c>
      <c r="D525" t="s">
        <v>1575</v>
      </c>
      <c r="E525" t="s">
        <v>20</v>
      </c>
      <c r="F525" t="s">
        <v>355</v>
      </c>
      <c r="G525" t="s">
        <v>41</v>
      </c>
      <c r="H525" t="s">
        <v>23</v>
      </c>
      <c r="I525" t="s">
        <v>314</v>
      </c>
      <c r="J525" t="s">
        <v>315</v>
      </c>
      <c r="K525">
        <v>10011</v>
      </c>
      <c r="L525" t="s">
        <v>26</v>
      </c>
      <c r="M525" t="s">
        <v>1576</v>
      </c>
      <c r="N525" t="s">
        <v>46</v>
      </c>
      <c r="O525" t="s">
        <v>168</v>
      </c>
      <c r="P525" t="s">
        <v>1577</v>
      </c>
      <c r="Q525">
        <v>16.98</v>
      </c>
      <c r="R525">
        <v>1</v>
      </c>
      <c r="S525">
        <v>0</v>
      </c>
      <c r="T525">
        <v>8.49</v>
      </c>
    </row>
    <row r="526" spans="1:20" x14ac:dyDescent="0.3">
      <c r="A526" s="1">
        <v>43925</v>
      </c>
      <c r="B526" s="1" t="str">
        <f t="shared" si="8"/>
        <v>Apr</v>
      </c>
      <c r="C526">
        <v>9691</v>
      </c>
      <c r="D526" t="s">
        <v>1578</v>
      </c>
      <c r="E526" t="s">
        <v>39</v>
      </c>
      <c r="F526" t="s">
        <v>1579</v>
      </c>
      <c r="G526" t="s">
        <v>41</v>
      </c>
      <c r="H526" t="s">
        <v>23</v>
      </c>
      <c r="I526" t="s">
        <v>314</v>
      </c>
      <c r="J526" t="s">
        <v>315</v>
      </c>
      <c r="K526">
        <v>10035</v>
      </c>
      <c r="L526" t="s">
        <v>26</v>
      </c>
      <c r="M526" t="s">
        <v>332</v>
      </c>
      <c r="N526" t="s">
        <v>46</v>
      </c>
      <c r="O526" t="s">
        <v>62</v>
      </c>
      <c r="P526" t="s">
        <v>333</v>
      </c>
      <c r="Q526">
        <v>7.04</v>
      </c>
      <c r="R526">
        <v>4</v>
      </c>
      <c r="S526">
        <v>0</v>
      </c>
      <c r="T526">
        <v>2.0415999999999999</v>
      </c>
    </row>
    <row r="527" spans="1:20" x14ac:dyDescent="0.3">
      <c r="A527" s="1">
        <v>43927</v>
      </c>
      <c r="B527" s="1" t="str">
        <f t="shared" si="8"/>
        <v>Apr</v>
      </c>
      <c r="C527">
        <v>8416</v>
      </c>
      <c r="D527" t="s">
        <v>1580</v>
      </c>
      <c r="E527" t="s">
        <v>20</v>
      </c>
      <c r="F527" t="s">
        <v>1581</v>
      </c>
      <c r="G527" t="s">
        <v>41</v>
      </c>
      <c r="H527" t="s">
        <v>23</v>
      </c>
      <c r="I527" t="s">
        <v>504</v>
      </c>
      <c r="J527" t="s">
        <v>505</v>
      </c>
      <c r="K527">
        <v>52302</v>
      </c>
      <c r="L527" t="s">
        <v>44</v>
      </c>
      <c r="M527" t="s">
        <v>1270</v>
      </c>
      <c r="N527" t="s">
        <v>46</v>
      </c>
      <c r="O527" t="s">
        <v>107</v>
      </c>
      <c r="P527" t="s">
        <v>897</v>
      </c>
      <c r="Q527">
        <v>106.32</v>
      </c>
      <c r="R527">
        <v>3</v>
      </c>
      <c r="S527">
        <v>0</v>
      </c>
      <c r="T527">
        <v>49.970399999999998</v>
      </c>
    </row>
    <row r="528" spans="1:20" x14ac:dyDescent="0.3">
      <c r="A528" s="1">
        <v>43927</v>
      </c>
      <c r="B528" s="1" t="str">
        <f t="shared" si="8"/>
        <v>Apr</v>
      </c>
      <c r="C528">
        <v>8738</v>
      </c>
      <c r="D528" t="s">
        <v>1582</v>
      </c>
      <c r="E528" t="s">
        <v>20</v>
      </c>
      <c r="F528" t="s">
        <v>1583</v>
      </c>
      <c r="G528" t="s">
        <v>73</v>
      </c>
      <c r="H528" t="s">
        <v>23</v>
      </c>
      <c r="I528" t="s">
        <v>1584</v>
      </c>
      <c r="J528" t="s">
        <v>206</v>
      </c>
      <c r="K528">
        <v>37421</v>
      </c>
      <c r="L528" t="s">
        <v>76</v>
      </c>
      <c r="M528" t="s">
        <v>1009</v>
      </c>
      <c r="N528" t="s">
        <v>46</v>
      </c>
      <c r="O528" t="s">
        <v>47</v>
      </c>
      <c r="P528" t="s">
        <v>1010</v>
      </c>
      <c r="Q528">
        <v>8.1</v>
      </c>
      <c r="R528">
        <v>5</v>
      </c>
      <c r="S528">
        <v>0.7</v>
      </c>
      <c r="T528">
        <v>-5.94</v>
      </c>
    </row>
    <row r="529" spans="1:20" x14ac:dyDescent="0.3">
      <c r="A529" s="1">
        <v>43928</v>
      </c>
      <c r="B529" s="1" t="str">
        <f t="shared" si="8"/>
        <v>Apr</v>
      </c>
      <c r="C529">
        <v>232</v>
      </c>
      <c r="D529" t="s">
        <v>1585</v>
      </c>
      <c r="E529" t="s">
        <v>20</v>
      </c>
      <c r="F529" t="s">
        <v>1586</v>
      </c>
      <c r="G529" t="s">
        <v>41</v>
      </c>
      <c r="H529" t="s">
        <v>23</v>
      </c>
      <c r="I529" t="s">
        <v>1587</v>
      </c>
      <c r="J529" t="s">
        <v>130</v>
      </c>
      <c r="K529">
        <v>33614</v>
      </c>
      <c r="L529" t="s">
        <v>76</v>
      </c>
      <c r="M529" t="s">
        <v>1588</v>
      </c>
      <c r="N529" t="s">
        <v>28</v>
      </c>
      <c r="O529" t="s">
        <v>94</v>
      </c>
      <c r="P529" t="s">
        <v>1589</v>
      </c>
      <c r="Q529">
        <v>233.86</v>
      </c>
      <c r="R529">
        <v>2</v>
      </c>
      <c r="S529">
        <v>0.45</v>
      </c>
      <c r="T529">
        <v>-102.048</v>
      </c>
    </row>
    <row r="530" spans="1:20" x14ac:dyDescent="0.3">
      <c r="A530" s="1">
        <v>43928</v>
      </c>
      <c r="B530" s="1" t="str">
        <f t="shared" si="8"/>
        <v>Apr</v>
      </c>
      <c r="C530">
        <v>233</v>
      </c>
      <c r="D530" t="s">
        <v>1585</v>
      </c>
      <c r="E530" t="s">
        <v>20</v>
      </c>
      <c r="F530" t="s">
        <v>1586</v>
      </c>
      <c r="G530" t="s">
        <v>41</v>
      </c>
      <c r="H530" t="s">
        <v>23</v>
      </c>
      <c r="I530" t="s">
        <v>1587</v>
      </c>
      <c r="J530" t="s">
        <v>130</v>
      </c>
      <c r="K530">
        <v>33614</v>
      </c>
      <c r="L530" t="s">
        <v>76</v>
      </c>
      <c r="M530" t="s">
        <v>1590</v>
      </c>
      <c r="N530" t="s">
        <v>28</v>
      </c>
      <c r="O530" t="s">
        <v>94</v>
      </c>
      <c r="P530" t="s">
        <v>1591</v>
      </c>
      <c r="Q530">
        <v>620.61450000000002</v>
      </c>
      <c r="R530">
        <v>3</v>
      </c>
      <c r="S530">
        <v>0.45</v>
      </c>
      <c r="T530">
        <v>-248.2458</v>
      </c>
    </row>
    <row r="531" spans="1:20" x14ac:dyDescent="0.3">
      <c r="A531" s="1">
        <v>43928</v>
      </c>
      <c r="B531" s="1" t="str">
        <f t="shared" si="8"/>
        <v>Apr</v>
      </c>
      <c r="C531">
        <v>234</v>
      </c>
      <c r="D531" t="s">
        <v>1585</v>
      </c>
      <c r="E531" t="s">
        <v>20</v>
      </c>
      <c r="F531" t="s">
        <v>1586</v>
      </c>
      <c r="G531" t="s">
        <v>41</v>
      </c>
      <c r="H531" t="s">
        <v>23</v>
      </c>
      <c r="I531" t="s">
        <v>1587</v>
      </c>
      <c r="J531" t="s">
        <v>130</v>
      </c>
      <c r="K531">
        <v>33614</v>
      </c>
      <c r="L531" t="s">
        <v>76</v>
      </c>
      <c r="M531" t="s">
        <v>1418</v>
      </c>
      <c r="N531" t="s">
        <v>46</v>
      </c>
      <c r="O531" t="s">
        <v>47</v>
      </c>
      <c r="P531" t="s">
        <v>1419</v>
      </c>
      <c r="Q531">
        <v>5.3280000000000003</v>
      </c>
      <c r="R531">
        <v>2</v>
      </c>
      <c r="S531">
        <v>0.7</v>
      </c>
      <c r="T531">
        <v>-3.552</v>
      </c>
    </row>
    <row r="532" spans="1:20" x14ac:dyDescent="0.3">
      <c r="A532" s="1">
        <v>43928</v>
      </c>
      <c r="B532" s="1" t="str">
        <f t="shared" si="8"/>
        <v>Apr</v>
      </c>
      <c r="C532">
        <v>235</v>
      </c>
      <c r="D532" t="s">
        <v>1585</v>
      </c>
      <c r="E532" t="s">
        <v>20</v>
      </c>
      <c r="F532" t="s">
        <v>1586</v>
      </c>
      <c r="G532" t="s">
        <v>41</v>
      </c>
      <c r="H532" t="s">
        <v>23</v>
      </c>
      <c r="I532" t="s">
        <v>1587</v>
      </c>
      <c r="J532" t="s">
        <v>130</v>
      </c>
      <c r="K532">
        <v>33614</v>
      </c>
      <c r="L532" t="s">
        <v>76</v>
      </c>
      <c r="M532" t="s">
        <v>684</v>
      </c>
      <c r="N532" t="s">
        <v>28</v>
      </c>
      <c r="O532" t="s">
        <v>29</v>
      </c>
      <c r="P532" t="s">
        <v>685</v>
      </c>
      <c r="Q532">
        <v>258.072</v>
      </c>
      <c r="R532">
        <v>3</v>
      </c>
      <c r="S532">
        <v>0.2</v>
      </c>
      <c r="T532">
        <v>0</v>
      </c>
    </row>
    <row r="533" spans="1:20" x14ac:dyDescent="0.3">
      <c r="A533" s="1">
        <v>43928</v>
      </c>
      <c r="B533" s="1" t="str">
        <f t="shared" si="8"/>
        <v>Apr</v>
      </c>
      <c r="C533">
        <v>236</v>
      </c>
      <c r="D533" t="s">
        <v>1585</v>
      </c>
      <c r="E533" t="s">
        <v>20</v>
      </c>
      <c r="F533" t="s">
        <v>1586</v>
      </c>
      <c r="G533" t="s">
        <v>41</v>
      </c>
      <c r="H533" t="s">
        <v>23</v>
      </c>
      <c r="I533" t="s">
        <v>1587</v>
      </c>
      <c r="J533" t="s">
        <v>130</v>
      </c>
      <c r="K533">
        <v>33614</v>
      </c>
      <c r="L533" t="s">
        <v>76</v>
      </c>
      <c r="M533" t="s">
        <v>1592</v>
      </c>
      <c r="N533" t="s">
        <v>78</v>
      </c>
      <c r="O533" t="s">
        <v>101</v>
      </c>
      <c r="P533" t="s">
        <v>1593</v>
      </c>
      <c r="Q533">
        <v>617.976</v>
      </c>
      <c r="R533">
        <v>3</v>
      </c>
      <c r="S533">
        <v>0.2</v>
      </c>
      <c r="T533">
        <v>-7.7247000000000003</v>
      </c>
    </row>
    <row r="534" spans="1:20" x14ac:dyDescent="0.3">
      <c r="A534" s="1">
        <v>43928</v>
      </c>
      <c r="B534" s="1" t="str">
        <f t="shared" si="8"/>
        <v>Apr</v>
      </c>
      <c r="C534">
        <v>9443</v>
      </c>
      <c r="D534" t="s">
        <v>1594</v>
      </c>
      <c r="E534" t="s">
        <v>20</v>
      </c>
      <c r="F534" t="s">
        <v>222</v>
      </c>
      <c r="G534" t="s">
        <v>41</v>
      </c>
      <c r="H534" t="s">
        <v>23</v>
      </c>
      <c r="I534" t="s">
        <v>74</v>
      </c>
      <c r="J534" t="s">
        <v>130</v>
      </c>
      <c r="K534">
        <v>32216</v>
      </c>
      <c r="L534" t="s">
        <v>76</v>
      </c>
      <c r="M534" t="s">
        <v>1595</v>
      </c>
      <c r="N534" t="s">
        <v>46</v>
      </c>
      <c r="O534" t="s">
        <v>62</v>
      </c>
      <c r="P534" t="s">
        <v>1596</v>
      </c>
      <c r="Q534">
        <v>16.256</v>
      </c>
      <c r="R534">
        <v>2</v>
      </c>
      <c r="S534">
        <v>0.2</v>
      </c>
      <c r="T534">
        <v>1.2192000000000001</v>
      </c>
    </row>
    <row r="535" spans="1:20" x14ac:dyDescent="0.3">
      <c r="A535" s="1">
        <v>43928</v>
      </c>
      <c r="B535" s="1" t="str">
        <f t="shared" si="8"/>
        <v>Apr</v>
      </c>
      <c r="C535">
        <v>9444</v>
      </c>
      <c r="D535" t="s">
        <v>1594</v>
      </c>
      <c r="E535" t="s">
        <v>20</v>
      </c>
      <c r="F535" t="s">
        <v>222</v>
      </c>
      <c r="G535" t="s">
        <v>41</v>
      </c>
      <c r="H535" t="s">
        <v>23</v>
      </c>
      <c r="I535" t="s">
        <v>74</v>
      </c>
      <c r="J535" t="s">
        <v>130</v>
      </c>
      <c r="K535">
        <v>32216</v>
      </c>
      <c r="L535" t="s">
        <v>76</v>
      </c>
      <c r="M535" t="s">
        <v>1597</v>
      </c>
      <c r="N535" t="s">
        <v>78</v>
      </c>
      <c r="O535" t="s">
        <v>193</v>
      </c>
      <c r="P535" t="s">
        <v>1598</v>
      </c>
      <c r="Q535">
        <v>219.184</v>
      </c>
      <c r="R535">
        <v>2</v>
      </c>
      <c r="S535">
        <v>0.2</v>
      </c>
      <c r="T535">
        <v>19.178599999999999</v>
      </c>
    </row>
    <row r="536" spans="1:20" x14ac:dyDescent="0.3">
      <c r="A536" s="1">
        <v>43929</v>
      </c>
      <c r="B536" s="1" t="str">
        <f t="shared" si="8"/>
        <v>Apr</v>
      </c>
      <c r="C536">
        <v>2848</v>
      </c>
      <c r="D536" t="s">
        <v>1599</v>
      </c>
      <c r="E536" t="s">
        <v>20</v>
      </c>
      <c r="F536" t="s">
        <v>1600</v>
      </c>
      <c r="G536" t="s">
        <v>73</v>
      </c>
      <c r="H536" t="s">
        <v>23</v>
      </c>
      <c r="I536" t="s">
        <v>771</v>
      </c>
      <c r="J536" t="s">
        <v>420</v>
      </c>
      <c r="K536">
        <v>30076</v>
      </c>
      <c r="L536" t="s">
        <v>76</v>
      </c>
      <c r="M536" t="s">
        <v>1404</v>
      </c>
      <c r="N536" t="s">
        <v>28</v>
      </c>
      <c r="O536" t="s">
        <v>29</v>
      </c>
      <c r="P536" t="s">
        <v>1405</v>
      </c>
      <c r="Q536">
        <v>56.28</v>
      </c>
      <c r="R536">
        <v>6</v>
      </c>
      <c r="S536">
        <v>0</v>
      </c>
      <c r="T536">
        <v>15.7584</v>
      </c>
    </row>
    <row r="537" spans="1:20" x14ac:dyDescent="0.3">
      <c r="A537" s="1">
        <v>43929</v>
      </c>
      <c r="B537" s="1" t="str">
        <f t="shared" si="8"/>
        <v>Apr</v>
      </c>
      <c r="C537">
        <v>2849</v>
      </c>
      <c r="D537" t="s">
        <v>1599</v>
      </c>
      <c r="E537" t="s">
        <v>20</v>
      </c>
      <c r="F537" t="s">
        <v>1600</v>
      </c>
      <c r="G537" t="s">
        <v>73</v>
      </c>
      <c r="H537" t="s">
        <v>23</v>
      </c>
      <c r="I537" t="s">
        <v>771</v>
      </c>
      <c r="J537" t="s">
        <v>420</v>
      </c>
      <c r="K537">
        <v>30076</v>
      </c>
      <c r="L537" t="s">
        <v>76</v>
      </c>
      <c r="M537" t="s">
        <v>1601</v>
      </c>
      <c r="N537" t="s">
        <v>46</v>
      </c>
      <c r="O537" t="s">
        <v>47</v>
      </c>
      <c r="P537" t="s">
        <v>1602</v>
      </c>
      <c r="Q537">
        <v>2690.97</v>
      </c>
      <c r="R537">
        <v>3</v>
      </c>
      <c r="S537">
        <v>0</v>
      </c>
      <c r="T537">
        <v>1264.7559000000001</v>
      </c>
    </row>
    <row r="538" spans="1:20" x14ac:dyDescent="0.3">
      <c r="A538" s="1">
        <v>43929</v>
      </c>
      <c r="B538" s="1" t="str">
        <f t="shared" si="8"/>
        <v>Apr</v>
      </c>
      <c r="C538">
        <v>3987</v>
      </c>
      <c r="D538" t="s">
        <v>1603</v>
      </c>
      <c r="E538" t="s">
        <v>20</v>
      </c>
      <c r="F538" t="s">
        <v>1095</v>
      </c>
      <c r="G538" t="s">
        <v>41</v>
      </c>
      <c r="H538" t="s">
        <v>23</v>
      </c>
      <c r="I538" t="s">
        <v>1604</v>
      </c>
      <c r="J538" t="s">
        <v>740</v>
      </c>
      <c r="K538">
        <v>7060</v>
      </c>
      <c r="L538" t="s">
        <v>26</v>
      </c>
      <c r="M538" t="s">
        <v>1605</v>
      </c>
      <c r="N538" t="s">
        <v>46</v>
      </c>
      <c r="O538" t="s">
        <v>54</v>
      </c>
      <c r="P538" t="s">
        <v>1606</v>
      </c>
      <c r="Q538">
        <v>2591.56</v>
      </c>
      <c r="R538">
        <v>4</v>
      </c>
      <c r="S538">
        <v>0</v>
      </c>
      <c r="T538">
        <v>621.97439999999995</v>
      </c>
    </row>
    <row r="539" spans="1:20" x14ac:dyDescent="0.3">
      <c r="A539" s="1">
        <v>43929</v>
      </c>
      <c r="B539" s="1" t="str">
        <f t="shared" si="8"/>
        <v>Apr</v>
      </c>
      <c r="C539">
        <v>3988</v>
      </c>
      <c r="D539" t="s">
        <v>1603</v>
      </c>
      <c r="E539" t="s">
        <v>20</v>
      </c>
      <c r="F539" t="s">
        <v>1095</v>
      </c>
      <c r="G539" t="s">
        <v>41</v>
      </c>
      <c r="H539" t="s">
        <v>23</v>
      </c>
      <c r="I539" t="s">
        <v>1604</v>
      </c>
      <c r="J539" t="s">
        <v>740</v>
      </c>
      <c r="K539">
        <v>7060</v>
      </c>
      <c r="L539" t="s">
        <v>26</v>
      </c>
      <c r="M539" t="s">
        <v>1607</v>
      </c>
      <c r="N539" t="s">
        <v>46</v>
      </c>
      <c r="O539" t="s">
        <v>69</v>
      </c>
      <c r="P539" t="s">
        <v>1608</v>
      </c>
      <c r="Q539">
        <v>41.95</v>
      </c>
      <c r="R539">
        <v>5</v>
      </c>
      <c r="S539">
        <v>0</v>
      </c>
      <c r="T539">
        <v>10.487500000000001</v>
      </c>
    </row>
    <row r="540" spans="1:20" x14ac:dyDescent="0.3">
      <c r="A540" s="1">
        <v>43929</v>
      </c>
      <c r="B540" s="1" t="str">
        <f t="shared" si="8"/>
        <v>Apr</v>
      </c>
      <c r="C540">
        <v>4651</v>
      </c>
      <c r="D540" t="s">
        <v>1609</v>
      </c>
      <c r="E540" t="s">
        <v>20</v>
      </c>
      <c r="F540" t="s">
        <v>1610</v>
      </c>
      <c r="G540" t="s">
        <v>41</v>
      </c>
      <c r="H540" t="s">
        <v>23</v>
      </c>
      <c r="I540" t="s">
        <v>111</v>
      </c>
      <c r="J540" t="s">
        <v>34</v>
      </c>
      <c r="K540">
        <v>94110</v>
      </c>
      <c r="L540" t="s">
        <v>35</v>
      </c>
      <c r="M540" t="s">
        <v>1611</v>
      </c>
      <c r="N540" t="s">
        <v>46</v>
      </c>
      <c r="O540" t="s">
        <v>107</v>
      </c>
      <c r="P540" t="s">
        <v>1612</v>
      </c>
      <c r="Q540">
        <v>244.55</v>
      </c>
      <c r="R540">
        <v>5</v>
      </c>
      <c r="S540">
        <v>0</v>
      </c>
      <c r="T540">
        <v>114.9385</v>
      </c>
    </row>
    <row r="541" spans="1:20" x14ac:dyDescent="0.3">
      <c r="A541" s="1">
        <v>43929</v>
      </c>
      <c r="B541" s="1" t="str">
        <f t="shared" si="8"/>
        <v>Apr</v>
      </c>
      <c r="C541">
        <v>4652</v>
      </c>
      <c r="D541" t="s">
        <v>1609</v>
      </c>
      <c r="E541" t="s">
        <v>20</v>
      </c>
      <c r="F541" t="s">
        <v>1610</v>
      </c>
      <c r="G541" t="s">
        <v>41</v>
      </c>
      <c r="H541" t="s">
        <v>23</v>
      </c>
      <c r="I541" t="s">
        <v>111</v>
      </c>
      <c r="J541" t="s">
        <v>34</v>
      </c>
      <c r="K541">
        <v>94110</v>
      </c>
      <c r="L541" t="s">
        <v>35</v>
      </c>
      <c r="M541" t="s">
        <v>1613</v>
      </c>
      <c r="N541" t="s">
        <v>46</v>
      </c>
      <c r="O541" t="s">
        <v>107</v>
      </c>
      <c r="P541" t="s">
        <v>1614</v>
      </c>
      <c r="Q541">
        <v>195.76</v>
      </c>
      <c r="R541">
        <v>4</v>
      </c>
      <c r="S541">
        <v>0</v>
      </c>
      <c r="T541">
        <v>97.88</v>
      </c>
    </row>
    <row r="542" spans="1:20" x14ac:dyDescent="0.3">
      <c r="A542" s="1">
        <v>43929</v>
      </c>
      <c r="B542" s="1" t="str">
        <f t="shared" si="8"/>
        <v>Apr</v>
      </c>
      <c r="C542">
        <v>5371</v>
      </c>
      <c r="D542" t="s">
        <v>1615</v>
      </c>
      <c r="E542" t="s">
        <v>20</v>
      </c>
      <c r="F542" t="s">
        <v>770</v>
      </c>
      <c r="G542" t="s">
        <v>73</v>
      </c>
      <c r="H542" t="s">
        <v>23</v>
      </c>
      <c r="I542" t="s">
        <v>1616</v>
      </c>
      <c r="J542" t="s">
        <v>124</v>
      </c>
      <c r="K542">
        <v>48237</v>
      </c>
      <c r="L542" t="s">
        <v>44</v>
      </c>
      <c r="M542" t="s">
        <v>1617</v>
      </c>
      <c r="N542" t="s">
        <v>28</v>
      </c>
      <c r="O542" t="s">
        <v>29</v>
      </c>
      <c r="P542" t="s">
        <v>1618</v>
      </c>
      <c r="Q542">
        <v>273.95999999999998</v>
      </c>
      <c r="R542">
        <v>2</v>
      </c>
      <c r="S542">
        <v>0</v>
      </c>
      <c r="T542">
        <v>71.229600000000005</v>
      </c>
    </row>
    <row r="543" spans="1:20" x14ac:dyDescent="0.3">
      <c r="A543" s="1">
        <v>43929</v>
      </c>
      <c r="B543" s="1" t="str">
        <f t="shared" si="8"/>
        <v>Apr</v>
      </c>
      <c r="C543">
        <v>5372</v>
      </c>
      <c r="D543" t="s">
        <v>1615</v>
      </c>
      <c r="E543" t="s">
        <v>20</v>
      </c>
      <c r="F543" t="s">
        <v>770</v>
      </c>
      <c r="G543" t="s">
        <v>73</v>
      </c>
      <c r="H543" t="s">
        <v>23</v>
      </c>
      <c r="I543" t="s">
        <v>1616</v>
      </c>
      <c r="J543" t="s">
        <v>124</v>
      </c>
      <c r="K543">
        <v>48237</v>
      </c>
      <c r="L543" t="s">
        <v>44</v>
      </c>
      <c r="M543" t="s">
        <v>1619</v>
      </c>
      <c r="N543" t="s">
        <v>28</v>
      </c>
      <c r="O543" t="s">
        <v>29</v>
      </c>
      <c r="P543" t="s">
        <v>1620</v>
      </c>
      <c r="Q543">
        <v>306.89999999999998</v>
      </c>
      <c r="R543">
        <v>3</v>
      </c>
      <c r="S543">
        <v>0</v>
      </c>
      <c r="T543">
        <v>79.793999999999997</v>
      </c>
    </row>
    <row r="544" spans="1:20" x14ac:dyDescent="0.3">
      <c r="A544" s="1">
        <v>43930</v>
      </c>
      <c r="B544" s="1" t="str">
        <f t="shared" si="8"/>
        <v>Apr</v>
      </c>
      <c r="C544">
        <v>965</v>
      </c>
      <c r="D544" t="s">
        <v>1621</v>
      </c>
      <c r="E544" t="s">
        <v>39</v>
      </c>
      <c r="F544" t="s">
        <v>1622</v>
      </c>
      <c r="G544" t="s">
        <v>41</v>
      </c>
      <c r="H544" t="s">
        <v>23</v>
      </c>
      <c r="I544" t="s">
        <v>314</v>
      </c>
      <c r="J544" t="s">
        <v>315</v>
      </c>
      <c r="K544">
        <v>10011</v>
      </c>
      <c r="L544" t="s">
        <v>26</v>
      </c>
      <c r="M544" t="s">
        <v>1623</v>
      </c>
      <c r="N544" t="s">
        <v>46</v>
      </c>
      <c r="O544" t="s">
        <v>288</v>
      </c>
      <c r="P544" t="s">
        <v>1624</v>
      </c>
      <c r="Q544">
        <v>9.82</v>
      </c>
      <c r="R544">
        <v>2</v>
      </c>
      <c r="S544">
        <v>0</v>
      </c>
      <c r="T544">
        <v>4.8117999999999999</v>
      </c>
    </row>
    <row r="545" spans="1:20" x14ac:dyDescent="0.3">
      <c r="A545" s="1">
        <v>43930</v>
      </c>
      <c r="B545" s="1" t="str">
        <f t="shared" si="8"/>
        <v>Apr</v>
      </c>
      <c r="C545">
        <v>966</v>
      </c>
      <c r="D545" t="s">
        <v>1621</v>
      </c>
      <c r="E545" t="s">
        <v>39</v>
      </c>
      <c r="F545" t="s">
        <v>1622</v>
      </c>
      <c r="G545" t="s">
        <v>41</v>
      </c>
      <c r="H545" t="s">
        <v>23</v>
      </c>
      <c r="I545" t="s">
        <v>314</v>
      </c>
      <c r="J545" t="s">
        <v>315</v>
      </c>
      <c r="K545">
        <v>10011</v>
      </c>
      <c r="L545" t="s">
        <v>26</v>
      </c>
      <c r="M545" t="s">
        <v>1625</v>
      </c>
      <c r="N545" t="s">
        <v>46</v>
      </c>
      <c r="O545" t="s">
        <v>62</v>
      </c>
      <c r="P545" t="s">
        <v>1626</v>
      </c>
      <c r="Q545">
        <v>35.97</v>
      </c>
      <c r="R545">
        <v>3</v>
      </c>
      <c r="S545">
        <v>0</v>
      </c>
      <c r="T545">
        <v>9.7119</v>
      </c>
    </row>
    <row r="546" spans="1:20" x14ac:dyDescent="0.3">
      <c r="A546" s="1">
        <v>43930</v>
      </c>
      <c r="B546" s="1" t="str">
        <f t="shared" si="8"/>
        <v>Apr</v>
      </c>
      <c r="C546">
        <v>967</v>
      </c>
      <c r="D546" t="s">
        <v>1621</v>
      </c>
      <c r="E546" t="s">
        <v>39</v>
      </c>
      <c r="F546" t="s">
        <v>1622</v>
      </c>
      <c r="G546" t="s">
        <v>41</v>
      </c>
      <c r="H546" t="s">
        <v>23</v>
      </c>
      <c r="I546" t="s">
        <v>314</v>
      </c>
      <c r="J546" t="s">
        <v>315</v>
      </c>
      <c r="K546">
        <v>10011</v>
      </c>
      <c r="L546" t="s">
        <v>26</v>
      </c>
      <c r="M546" t="s">
        <v>403</v>
      </c>
      <c r="N546" t="s">
        <v>46</v>
      </c>
      <c r="O546" t="s">
        <v>107</v>
      </c>
      <c r="P546" t="s">
        <v>404</v>
      </c>
      <c r="Q546">
        <v>12.96</v>
      </c>
      <c r="R546">
        <v>2</v>
      </c>
      <c r="S546">
        <v>0</v>
      </c>
      <c r="T546">
        <v>6.2207999999999997</v>
      </c>
    </row>
    <row r="547" spans="1:20" x14ac:dyDescent="0.3">
      <c r="A547" s="1">
        <v>43930</v>
      </c>
      <c r="B547" s="1" t="str">
        <f t="shared" si="8"/>
        <v>Apr</v>
      </c>
      <c r="C547">
        <v>968</v>
      </c>
      <c r="D547" t="s">
        <v>1621</v>
      </c>
      <c r="E547" t="s">
        <v>39</v>
      </c>
      <c r="F547" t="s">
        <v>1622</v>
      </c>
      <c r="G547" t="s">
        <v>41</v>
      </c>
      <c r="H547" t="s">
        <v>23</v>
      </c>
      <c r="I547" t="s">
        <v>314</v>
      </c>
      <c r="J547" t="s">
        <v>315</v>
      </c>
      <c r="K547">
        <v>10011</v>
      </c>
      <c r="L547" t="s">
        <v>26</v>
      </c>
      <c r="M547" t="s">
        <v>1627</v>
      </c>
      <c r="N547" t="s">
        <v>46</v>
      </c>
      <c r="O547" t="s">
        <v>107</v>
      </c>
      <c r="P547" t="s">
        <v>1628</v>
      </c>
      <c r="Q547">
        <v>191.6</v>
      </c>
      <c r="R547">
        <v>4</v>
      </c>
      <c r="S547">
        <v>0</v>
      </c>
      <c r="T547">
        <v>91.968000000000004</v>
      </c>
    </row>
    <row r="548" spans="1:20" x14ac:dyDescent="0.3">
      <c r="A548" s="1">
        <v>43930</v>
      </c>
      <c r="B548" s="1" t="str">
        <f t="shared" si="8"/>
        <v>Apr</v>
      </c>
      <c r="C548">
        <v>969</v>
      </c>
      <c r="D548" t="s">
        <v>1621</v>
      </c>
      <c r="E548" t="s">
        <v>39</v>
      </c>
      <c r="F548" t="s">
        <v>1622</v>
      </c>
      <c r="G548" t="s">
        <v>41</v>
      </c>
      <c r="H548" t="s">
        <v>23</v>
      </c>
      <c r="I548" t="s">
        <v>314</v>
      </c>
      <c r="J548" t="s">
        <v>315</v>
      </c>
      <c r="K548">
        <v>10011</v>
      </c>
      <c r="L548" t="s">
        <v>26</v>
      </c>
      <c r="M548" t="s">
        <v>338</v>
      </c>
      <c r="N548" t="s">
        <v>46</v>
      </c>
      <c r="O548" t="s">
        <v>288</v>
      </c>
      <c r="P548" t="s">
        <v>339</v>
      </c>
      <c r="Q548">
        <v>8.64</v>
      </c>
      <c r="R548">
        <v>3</v>
      </c>
      <c r="S548">
        <v>0</v>
      </c>
      <c r="T548">
        <v>4.2336</v>
      </c>
    </row>
    <row r="549" spans="1:20" x14ac:dyDescent="0.3">
      <c r="A549" s="1">
        <v>43930</v>
      </c>
      <c r="B549" s="1" t="str">
        <f t="shared" si="8"/>
        <v>Apr</v>
      </c>
      <c r="C549">
        <v>970</v>
      </c>
      <c r="D549" t="s">
        <v>1621</v>
      </c>
      <c r="E549" t="s">
        <v>39</v>
      </c>
      <c r="F549" t="s">
        <v>1622</v>
      </c>
      <c r="G549" t="s">
        <v>41</v>
      </c>
      <c r="H549" t="s">
        <v>23</v>
      </c>
      <c r="I549" t="s">
        <v>314</v>
      </c>
      <c r="J549" t="s">
        <v>315</v>
      </c>
      <c r="K549">
        <v>10011</v>
      </c>
      <c r="L549" t="s">
        <v>26</v>
      </c>
      <c r="M549" t="s">
        <v>1629</v>
      </c>
      <c r="N549" t="s">
        <v>46</v>
      </c>
      <c r="O549" t="s">
        <v>54</v>
      </c>
      <c r="P549" t="s">
        <v>1630</v>
      </c>
      <c r="Q549">
        <v>501.81</v>
      </c>
      <c r="R549">
        <v>3</v>
      </c>
      <c r="S549">
        <v>0</v>
      </c>
      <c r="T549">
        <v>0</v>
      </c>
    </row>
    <row r="550" spans="1:20" x14ac:dyDescent="0.3">
      <c r="A550" s="1">
        <v>43930</v>
      </c>
      <c r="B550" s="1" t="str">
        <f t="shared" si="8"/>
        <v>Apr</v>
      </c>
      <c r="C550">
        <v>1282</v>
      </c>
      <c r="D550" t="s">
        <v>1631</v>
      </c>
      <c r="E550" t="s">
        <v>39</v>
      </c>
      <c r="F550" t="s">
        <v>1241</v>
      </c>
      <c r="G550" t="s">
        <v>22</v>
      </c>
      <c r="H550" t="s">
        <v>23</v>
      </c>
      <c r="I550" t="s">
        <v>74</v>
      </c>
      <c r="J550" t="s">
        <v>130</v>
      </c>
      <c r="K550">
        <v>32216</v>
      </c>
      <c r="L550" t="s">
        <v>76</v>
      </c>
      <c r="M550" t="s">
        <v>1632</v>
      </c>
      <c r="N550" t="s">
        <v>46</v>
      </c>
      <c r="O550" t="s">
        <v>288</v>
      </c>
      <c r="P550" t="s">
        <v>1633</v>
      </c>
      <c r="Q550">
        <v>15.12</v>
      </c>
      <c r="R550">
        <v>3</v>
      </c>
      <c r="S550">
        <v>0.2</v>
      </c>
      <c r="T550">
        <v>4.9139999999999997</v>
      </c>
    </row>
    <row r="551" spans="1:20" x14ac:dyDescent="0.3">
      <c r="A551" s="1">
        <v>43930</v>
      </c>
      <c r="B551" s="1" t="str">
        <f t="shared" si="8"/>
        <v>Apr</v>
      </c>
      <c r="C551">
        <v>1283</v>
      </c>
      <c r="D551" t="s">
        <v>1631</v>
      </c>
      <c r="E551" t="s">
        <v>39</v>
      </c>
      <c r="F551" t="s">
        <v>1241</v>
      </c>
      <c r="G551" t="s">
        <v>22</v>
      </c>
      <c r="H551" t="s">
        <v>23</v>
      </c>
      <c r="I551" t="s">
        <v>74</v>
      </c>
      <c r="J551" t="s">
        <v>130</v>
      </c>
      <c r="K551">
        <v>32216</v>
      </c>
      <c r="L551" t="s">
        <v>76</v>
      </c>
      <c r="M551" t="s">
        <v>975</v>
      </c>
      <c r="N551" t="s">
        <v>46</v>
      </c>
      <c r="O551" t="s">
        <v>47</v>
      </c>
      <c r="P551" t="s">
        <v>1134</v>
      </c>
      <c r="Q551">
        <v>17.43</v>
      </c>
      <c r="R551">
        <v>1</v>
      </c>
      <c r="S551">
        <v>0.7</v>
      </c>
      <c r="T551">
        <v>-13.363</v>
      </c>
    </row>
    <row r="552" spans="1:20" x14ac:dyDescent="0.3">
      <c r="A552" s="1">
        <v>43930</v>
      </c>
      <c r="B552" s="1" t="str">
        <f t="shared" si="8"/>
        <v>Apr</v>
      </c>
      <c r="C552">
        <v>1284</v>
      </c>
      <c r="D552" t="s">
        <v>1631</v>
      </c>
      <c r="E552" t="s">
        <v>39</v>
      </c>
      <c r="F552" t="s">
        <v>1241</v>
      </c>
      <c r="G552" t="s">
        <v>22</v>
      </c>
      <c r="H552" t="s">
        <v>23</v>
      </c>
      <c r="I552" t="s">
        <v>74</v>
      </c>
      <c r="J552" t="s">
        <v>130</v>
      </c>
      <c r="K552">
        <v>32216</v>
      </c>
      <c r="L552" t="s">
        <v>76</v>
      </c>
      <c r="M552" t="s">
        <v>1634</v>
      </c>
      <c r="N552" t="s">
        <v>46</v>
      </c>
      <c r="O552" t="s">
        <v>107</v>
      </c>
      <c r="P552" t="s">
        <v>1635</v>
      </c>
      <c r="Q552">
        <v>251.64</v>
      </c>
      <c r="R552">
        <v>3</v>
      </c>
      <c r="S552">
        <v>0.2</v>
      </c>
      <c r="T552">
        <v>88.073999999999998</v>
      </c>
    </row>
    <row r="553" spans="1:20" x14ac:dyDescent="0.3">
      <c r="A553" s="1">
        <v>43930</v>
      </c>
      <c r="B553" s="1" t="str">
        <f t="shared" si="8"/>
        <v>Apr</v>
      </c>
      <c r="C553">
        <v>4418</v>
      </c>
      <c r="D553" t="s">
        <v>1636</v>
      </c>
      <c r="E553" t="s">
        <v>86</v>
      </c>
      <c r="F553" t="s">
        <v>1637</v>
      </c>
      <c r="G553" t="s">
        <v>22</v>
      </c>
      <c r="H553" t="s">
        <v>23</v>
      </c>
      <c r="I553" t="s">
        <v>123</v>
      </c>
      <c r="J553" t="s">
        <v>124</v>
      </c>
      <c r="K553">
        <v>48205</v>
      </c>
      <c r="L553" t="s">
        <v>44</v>
      </c>
      <c r="M553" t="s">
        <v>1638</v>
      </c>
      <c r="N553" t="s">
        <v>46</v>
      </c>
      <c r="O553" t="s">
        <v>47</v>
      </c>
      <c r="P553" t="s">
        <v>1639</v>
      </c>
      <c r="Q553">
        <v>478.24</v>
      </c>
      <c r="R553">
        <v>8</v>
      </c>
      <c r="S553">
        <v>0</v>
      </c>
      <c r="T553">
        <v>219.99039999999999</v>
      </c>
    </row>
    <row r="554" spans="1:20" x14ac:dyDescent="0.3">
      <c r="A554" s="1">
        <v>43930</v>
      </c>
      <c r="B554" s="1" t="str">
        <f t="shared" si="8"/>
        <v>Apr</v>
      </c>
      <c r="C554">
        <v>8475</v>
      </c>
      <c r="D554" t="s">
        <v>1640</v>
      </c>
      <c r="E554" t="s">
        <v>20</v>
      </c>
      <c r="F554" t="s">
        <v>1641</v>
      </c>
      <c r="G554" t="s">
        <v>73</v>
      </c>
      <c r="H554" t="s">
        <v>23</v>
      </c>
      <c r="I554" t="s">
        <v>1642</v>
      </c>
      <c r="J554" t="s">
        <v>155</v>
      </c>
      <c r="K554">
        <v>17403</v>
      </c>
      <c r="L554" t="s">
        <v>26</v>
      </c>
      <c r="M554" t="s">
        <v>1643</v>
      </c>
      <c r="N554" t="s">
        <v>46</v>
      </c>
      <c r="O554" t="s">
        <v>47</v>
      </c>
      <c r="P554" t="s">
        <v>1644</v>
      </c>
      <c r="Q554">
        <v>37.896000000000001</v>
      </c>
      <c r="R554">
        <v>4</v>
      </c>
      <c r="S554">
        <v>0.7</v>
      </c>
      <c r="T554">
        <v>-29.053599999999999</v>
      </c>
    </row>
    <row r="555" spans="1:20" x14ac:dyDescent="0.3">
      <c r="A555" s="1">
        <v>43930</v>
      </c>
      <c r="B555" s="1" t="str">
        <f t="shared" si="8"/>
        <v>Apr</v>
      </c>
      <c r="C555">
        <v>8476</v>
      </c>
      <c r="D555" t="s">
        <v>1640</v>
      </c>
      <c r="E555" t="s">
        <v>20</v>
      </c>
      <c r="F555" t="s">
        <v>1641</v>
      </c>
      <c r="G555" t="s">
        <v>73</v>
      </c>
      <c r="H555" t="s">
        <v>23</v>
      </c>
      <c r="I555" t="s">
        <v>1642</v>
      </c>
      <c r="J555" t="s">
        <v>155</v>
      </c>
      <c r="K555">
        <v>17403</v>
      </c>
      <c r="L555" t="s">
        <v>26</v>
      </c>
      <c r="M555" t="s">
        <v>596</v>
      </c>
      <c r="N555" t="s">
        <v>46</v>
      </c>
      <c r="O555" t="s">
        <v>107</v>
      </c>
      <c r="P555" t="s">
        <v>597</v>
      </c>
      <c r="Q555">
        <v>65.584000000000003</v>
      </c>
      <c r="R555">
        <v>2</v>
      </c>
      <c r="S555">
        <v>0.2</v>
      </c>
      <c r="T555">
        <v>23.7742</v>
      </c>
    </row>
    <row r="556" spans="1:20" x14ac:dyDescent="0.3">
      <c r="A556" s="1">
        <v>43931</v>
      </c>
      <c r="B556" s="1" t="str">
        <f t="shared" si="8"/>
        <v>Apr</v>
      </c>
      <c r="C556">
        <v>859</v>
      </c>
      <c r="D556" t="s">
        <v>1645</v>
      </c>
      <c r="E556" t="s">
        <v>20</v>
      </c>
      <c r="F556" t="s">
        <v>1320</v>
      </c>
      <c r="G556" t="s">
        <v>41</v>
      </c>
      <c r="H556" t="s">
        <v>23</v>
      </c>
      <c r="I556" t="s">
        <v>1646</v>
      </c>
      <c r="J556" t="s">
        <v>740</v>
      </c>
      <c r="K556">
        <v>8901</v>
      </c>
      <c r="L556" t="s">
        <v>26</v>
      </c>
      <c r="M556" t="s">
        <v>1647</v>
      </c>
      <c r="N556" t="s">
        <v>46</v>
      </c>
      <c r="O556" t="s">
        <v>107</v>
      </c>
      <c r="P556" t="s">
        <v>1648</v>
      </c>
      <c r="Q556">
        <v>7.61</v>
      </c>
      <c r="R556">
        <v>1</v>
      </c>
      <c r="S556">
        <v>0</v>
      </c>
      <c r="T556">
        <v>3.5767000000000002</v>
      </c>
    </row>
    <row r="557" spans="1:20" x14ac:dyDescent="0.3">
      <c r="A557" s="1">
        <v>43931</v>
      </c>
      <c r="B557" s="1" t="str">
        <f t="shared" si="8"/>
        <v>Apr</v>
      </c>
      <c r="C557">
        <v>860</v>
      </c>
      <c r="D557" t="s">
        <v>1645</v>
      </c>
      <c r="E557" t="s">
        <v>20</v>
      </c>
      <c r="F557" t="s">
        <v>1320</v>
      </c>
      <c r="G557" t="s">
        <v>41</v>
      </c>
      <c r="H557" t="s">
        <v>23</v>
      </c>
      <c r="I557" t="s">
        <v>1646</v>
      </c>
      <c r="J557" t="s">
        <v>740</v>
      </c>
      <c r="K557">
        <v>8901</v>
      </c>
      <c r="L557" t="s">
        <v>26</v>
      </c>
      <c r="M557" t="s">
        <v>1649</v>
      </c>
      <c r="N557" t="s">
        <v>46</v>
      </c>
      <c r="O557" t="s">
        <v>144</v>
      </c>
      <c r="P557" t="s">
        <v>1650</v>
      </c>
      <c r="Q557">
        <v>7.16</v>
      </c>
      <c r="R557">
        <v>2</v>
      </c>
      <c r="S557">
        <v>0</v>
      </c>
      <c r="T557">
        <v>3.58</v>
      </c>
    </row>
    <row r="558" spans="1:20" x14ac:dyDescent="0.3">
      <c r="A558" s="1">
        <v>43931</v>
      </c>
      <c r="B558" s="1" t="str">
        <f t="shared" si="8"/>
        <v>Apr</v>
      </c>
      <c r="C558">
        <v>3503</v>
      </c>
      <c r="D558" t="s">
        <v>1651</v>
      </c>
      <c r="E558" t="s">
        <v>269</v>
      </c>
      <c r="F558" t="s">
        <v>1652</v>
      </c>
      <c r="G558" t="s">
        <v>22</v>
      </c>
      <c r="H558" t="s">
        <v>23</v>
      </c>
      <c r="I558" t="s">
        <v>259</v>
      </c>
      <c r="J558" t="s">
        <v>52</v>
      </c>
      <c r="K558">
        <v>78745</v>
      </c>
      <c r="L558" t="s">
        <v>44</v>
      </c>
      <c r="M558" t="s">
        <v>1653</v>
      </c>
      <c r="N558" t="s">
        <v>46</v>
      </c>
      <c r="O558" t="s">
        <v>107</v>
      </c>
      <c r="P558" t="s">
        <v>1654</v>
      </c>
      <c r="Q558">
        <v>10.368</v>
      </c>
      <c r="R558">
        <v>2</v>
      </c>
      <c r="S558">
        <v>0.2</v>
      </c>
      <c r="T558">
        <v>3.6288</v>
      </c>
    </row>
    <row r="559" spans="1:20" x14ac:dyDescent="0.3">
      <c r="A559" s="1">
        <v>43931</v>
      </c>
      <c r="B559" s="1" t="str">
        <f t="shared" si="8"/>
        <v>Apr</v>
      </c>
      <c r="C559">
        <v>3504</v>
      </c>
      <c r="D559" t="s">
        <v>1651</v>
      </c>
      <c r="E559" t="s">
        <v>269</v>
      </c>
      <c r="F559" t="s">
        <v>1652</v>
      </c>
      <c r="G559" t="s">
        <v>22</v>
      </c>
      <c r="H559" t="s">
        <v>23</v>
      </c>
      <c r="I559" t="s">
        <v>259</v>
      </c>
      <c r="J559" t="s">
        <v>52</v>
      </c>
      <c r="K559">
        <v>78745</v>
      </c>
      <c r="L559" t="s">
        <v>44</v>
      </c>
      <c r="M559" t="s">
        <v>1655</v>
      </c>
      <c r="N559" t="s">
        <v>78</v>
      </c>
      <c r="O559" t="s">
        <v>101</v>
      </c>
      <c r="P559" t="s">
        <v>1656</v>
      </c>
      <c r="Q559">
        <v>95.736000000000004</v>
      </c>
      <c r="R559">
        <v>3</v>
      </c>
      <c r="S559">
        <v>0.2</v>
      </c>
      <c r="T559">
        <v>20.343900000000001</v>
      </c>
    </row>
    <row r="560" spans="1:20" x14ac:dyDescent="0.3">
      <c r="A560" s="1">
        <v>43931</v>
      </c>
      <c r="B560" s="1" t="str">
        <f t="shared" si="8"/>
        <v>Apr</v>
      </c>
      <c r="C560">
        <v>5789</v>
      </c>
      <c r="D560" t="s">
        <v>1657</v>
      </c>
      <c r="E560" t="s">
        <v>86</v>
      </c>
      <c r="F560" t="s">
        <v>1658</v>
      </c>
      <c r="G560" t="s">
        <v>73</v>
      </c>
      <c r="H560" t="s">
        <v>23</v>
      </c>
      <c r="I560" t="s">
        <v>74</v>
      </c>
      <c r="J560" t="s">
        <v>130</v>
      </c>
      <c r="K560">
        <v>32216</v>
      </c>
      <c r="L560" t="s">
        <v>76</v>
      </c>
      <c r="M560" t="s">
        <v>1449</v>
      </c>
      <c r="N560" t="s">
        <v>28</v>
      </c>
      <c r="O560" t="s">
        <v>29</v>
      </c>
      <c r="P560" t="s">
        <v>1450</v>
      </c>
      <c r="Q560">
        <v>12.32</v>
      </c>
      <c r="R560">
        <v>5</v>
      </c>
      <c r="S560">
        <v>0.2</v>
      </c>
      <c r="T560">
        <v>1.8480000000000001</v>
      </c>
    </row>
    <row r="561" spans="1:20" x14ac:dyDescent="0.3">
      <c r="A561" s="1">
        <v>43931</v>
      </c>
      <c r="B561" s="1" t="str">
        <f t="shared" si="8"/>
        <v>Apr</v>
      </c>
      <c r="C561">
        <v>5790</v>
      </c>
      <c r="D561" t="s">
        <v>1657</v>
      </c>
      <c r="E561" t="s">
        <v>86</v>
      </c>
      <c r="F561" t="s">
        <v>1658</v>
      </c>
      <c r="G561" t="s">
        <v>73</v>
      </c>
      <c r="H561" t="s">
        <v>23</v>
      </c>
      <c r="I561" t="s">
        <v>74</v>
      </c>
      <c r="J561" t="s">
        <v>130</v>
      </c>
      <c r="K561">
        <v>32216</v>
      </c>
      <c r="L561" t="s">
        <v>76</v>
      </c>
      <c r="M561" t="s">
        <v>1659</v>
      </c>
      <c r="N561" t="s">
        <v>46</v>
      </c>
      <c r="O561" t="s">
        <v>47</v>
      </c>
      <c r="P561" t="s">
        <v>1660</v>
      </c>
      <c r="Q561">
        <v>4.4189999999999996</v>
      </c>
      <c r="R561">
        <v>3</v>
      </c>
      <c r="S561">
        <v>0.7</v>
      </c>
      <c r="T561">
        <v>-3.0933000000000002</v>
      </c>
    </row>
    <row r="562" spans="1:20" x14ac:dyDescent="0.3">
      <c r="A562" s="1">
        <v>43931</v>
      </c>
      <c r="B562" s="1" t="str">
        <f t="shared" si="8"/>
        <v>Apr</v>
      </c>
      <c r="C562">
        <v>6379</v>
      </c>
      <c r="D562" t="s">
        <v>1661</v>
      </c>
      <c r="E562" t="s">
        <v>20</v>
      </c>
      <c r="F562" t="s">
        <v>1662</v>
      </c>
      <c r="G562" t="s">
        <v>41</v>
      </c>
      <c r="H562" t="s">
        <v>23</v>
      </c>
      <c r="I562" t="s">
        <v>330</v>
      </c>
      <c r="J562" t="s">
        <v>331</v>
      </c>
      <c r="K562">
        <v>6708</v>
      </c>
      <c r="L562" t="s">
        <v>26</v>
      </c>
      <c r="M562" t="s">
        <v>971</v>
      </c>
      <c r="N562" t="s">
        <v>78</v>
      </c>
      <c r="O562" t="s">
        <v>101</v>
      </c>
      <c r="P562" t="s">
        <v>972</v>
      </c>
      <c r="Q562">
        <v>99.99</v>
      </c>
      <c r="R562">
        <v>1</v>
      </c>
      <c r="S562">
        <v>0</v>
      </c>
      <c r="T562">
        <v>41.995800000000003</v>
      </c>
    </row>
    <row r="563" spans="1:20" x14ac:dyDescent="0.3">
      <c r="A563" s="1">
        <v>43931</v>
      </c>
      <c r="B563" s="1" t="str">
        <f t="shared" si="8"/>
        <v>Apr</v>
      </c>
      <c r="C563">
        <v>6380</v>
      </c>
      <c r="D563" t="s">
        <v>1661</v>
      </c>
      <c r="E563" t="s">
        <v>20</v>
      </c>
      <c r="F563" t="s">
        <v>1662</v>
      </c>
      <c r="G563" t="s">
        <v>41</v>
      </c>
      <c r="H563" t="s">
        <v>23</v>
      </c>
      <c r="I563" t="s">
        <v>330</v>
      </c>
      <c r="J563" t="s">
        <v>331</v>
      </c>
      <c r="K563">
        <v>6708</v>
      </c>
      <c r="L563" t="s">
        <v>26</v>
      </c>
      <c r="M563" t="s">
        <v>1663</v>
      </c>
      <c r="N563" t="s">
        <v>46</v>
      </c>
      <c r="O563" t="s">
        <v>54</v>
      </c>
      <c r="P563" t="s">
        <v>1664</v>
      </c>
      <c r="Q563">
        <v>286.14999999999998</v>
      </c>
      <c r="R563">
        <v>5</v>
      </c>
      <c r="S563">
        <v>0</v>
      </c>
      <c r="T563">
        <v>71.537499999999994</v>
      </c>
    </row>
    <row r="564" spans="1:20" x14ac:dyDescent="0.3">
      <c r="A564" s="1">
        <v>43931</v>
      </c>
      <c r="B564" s="1" t="str">
        <f t="shared" si="8"/>
        <v>Apr</v>
      </c>
      <c r="C564">
        <v>7424</v>
      </c>
      <c r="D564" t="s">
        <v>1665</v>
      </c>
      <c r="E564" t="s">
        <v>20</v>
      </c>
      <c r="F564" t="s">
        <v>1666</v>
      </c>
      <c r="G564" t="s">
        <v>22</v>
      </c>
      <c r="H564" t="s">
        <v>23</v>
      </c>
      <c r="I564" t="s">
        <v>154</v>
      </c>
      <c r="J564" t="s">
        <v>155</v>
      </c>
      <c r="K564">
        <v>19143</v>
      </c>
      <c r="L564" t="s">
        <v>26</v>
      </c>
      <c r="M564" t="s">
        <v>1667</v>
      </c>
      <c r="N564" t="s">
        <v>46</v>
      </c>
      <c r="O564" t="s">
        <v>69</v>
      </c>
      <c r="P564" t="s">
        <v>1668</v>
      </c>
      <c r="Q564">
        <v>195.10400000000001</v>
      </c>
      <c r="R564">
        <v>4</v>
      </c>
      <c r="S564">
        <v>0.2</v>
      </c>
      <c r="T564">
        <v>21.949200000000001</v>
      </c>
    </row>
    <row r="565" spans="1:20" x14ac:dyDescent="0.3">
      <c r="A565" s="1">
        <v>43931</v>
      </c>
      <c r="B565" s="1" t="str">
        <f t="shared" si="8"/>
        <v>Apr</v>
      </c>
      <c r="C565">
        <v>7425</v>
      </c>
      <c r="D565" t="s">
        <v>1665</v>
      </c>
      <c r="E565" t="s">
        <v>20</v>
      </c>
      <c r="F565" t="s">
        <v>1666</v>
      </c>
      <c r="G565" t="s">
        <v>22</v>
      </c>
      <c r="H565" t="s">
        <v>23</v>
      </c>
      <c r="I565" t="s">
        <v>154</v>
      </c>
      <c r="J565" t="s">
        <v>155</v>
      </c>
      <c r="K565">
        <v>19143</v>
      </c>
      <c r="L565" t="s">
        <v>26</v>
      </c>
      <c r="M565" t="s">
        <v>27</v>
      </c>
      <c r="N565" t="s">
        <v>28</v>
      </c>
      <c r="O565" t="s">
        <v>29</v>
      </c>
      <c r="P565" t="s">
        <v>30</v>
      </c>
      <c r="Q565">
        <v>36.671999999999997</v>
      </c>
      <c r="R565">
        <v>3</v>
      </c>
      <c r="S565">
        <v>0.2</v>
      </c>
      <c r="T565">
        <v>6.4176000000000002</v>
      </c>
    </row>
    <row r="566" spans="1:20" x14ac:dyDescent="0.3">
      <c r="A566" s="1">
        <v>43932</v>
      </c>
      <c r="B566" s="1" t="str">
        <f t="shared" si="8"/>
        <v>Apr</v>
      </c>
      <c r="C566">
        <v>2001</v>
      </c>
      <c r="D566" t="s">
        <v>1669</v>
      </c>
      <c r="E566" t="s">
        <v>20</v>
      </c>
      <c r="F566" t="s">
        <v>1670</v>
      </c>
      <c r="G566" t="s">
        <v>22</v>
      </c>
      <c r="H566" t="s">
        <v>23</v>
      </c>
      <c r="I566" t="s">
        <v>1671</v>
      </c>
      <c r="J566" t="s">
        <v>34</v>
      </c>
      <c r="K566">
        <v>91104</v>
      </c>
      <c r="L566" t="s">
        <v>35</v>
      </c>
      <c r="M566" t="s">
        <v>1672</v>
      </c>
      <c r="N566" t="s">
        <v>78</v>
      </c>
      <c r="O566" t="s">
        <v>101</v>
      </c>
      <c r="P566" t="s">
        <v>1673</v>
      </c>
      <c r="Q566">
        <v>199.95</v>
      </c>
      <c r="R566">
        <v>5</v>
      </c>
      <c r="S566">
        <v>0</v>
      </c>
      <c r="T566">
        <v>21.994499999999999</v>
      </c>
    </row>
    <row r="567" spans="1:20" x14ac:dyDescent="0.3">
      <c r="A567" s="1">
        <v>43932</v>
      </c>
      <c r="B567" s="1" t="str">
        <f t="shared" si="8"/>
        <v>Apr</v>
      </c>
      <c r="C567">
        <v>2002</v>
      </c>
      <c r="D567" t="s">
        <v>1669</v>
      </c>
      <c r="E567" t="s">
        <v>20</v>
      </c>
      <c r="F567" t="s">
        <v>1670</v>
      </c>
      <c r="G567" t="s">
        <v>22</v>
      </c>
      <c r="H567" t="s">
        <v>23</v>
      </c>
      <c r="I567" t="s">
        <v>1671</v>
      </c>
      <c r="J567" t="s">
        <v>34</v>
      </c>
      <c r="K567">
        <v>91104</v>
      </c>
      <c r="L567" t="s">
        <v>35</v>
      </c>
      <c r="M567" t="s">
        <v>1674</v>
      </c>
      <c r="N567" t="s">
        <v>46</v>
      </c>
      <c r="O567" t="s">
        <v>62</v>
      </c>
      <c r="P567" t="s">
        <v>1675</v>
      </c>
      <c r="Q567">
        <v>41.86</v>
      </c>
      <c r="R567">
        <v>7</v>
      </c>
      <c r="S567">
        <v>0</v>
      </c>
      <c r="T567">
        <v>14.2324</v>
      </c>
    </row>
    <row r="568" spans="1:20" x14ac:dyDescent="0.3">
      <c r="A568" s="1">
        <v>43932</v>
      </c>
      <c r="B568" s="1" t="str">
        <f t="shared" si="8"/>
        <v>Apr</v>
      </c>
      <c r="C568">
        <v>2005</v>
      </c>
      <c r="D568" t="s">
        <v>1676</v>
      </c>
      <c r="E568" t="s">
        <v>20</v>
      </c>
      <c r="F568" t="s">
        <v>1677</v>
      </c>
      <c r="G568" t="s">
        <v>41</v>
      </c>
      <c r="H568" t="s">
        <v>23</v>
      </c>
      <c r="I568" t="s">
        <v>1678</v>
      </c>
      <c r="J568" t="s">
        <v>52</v>
      </c>
      <c r="K568">
        <v>79424</v>
      </c>
      <c r="L568" t="s">
        <v>44</v>
      </c>
      <c r="M568" t="s">
        <v>1679</v>
      </c>
      <c r="N568" t="s">
        <v>46</v>
      </c>
      <c r="O568" t="s">
        <v>47</v>
      </c>
      <c r="P568" t="s">
        <v>1680</v>
      </c>
      <c r="Q568">
        <v>11.364000000000001</v>
      </c>
      <c r="R568">
        <v>3</v>
      </c>
      <c r="S568">
        <v>0.8</v>
      </c>
      <c r="T568">
        <v>-17.045999999999999</v>
      </c>
    </row>
    <row r="569" spans="1:20" x14ac:dyDescent="0.3">
      <c r="A569" s="1">
        <v>43932</v>
      </c>
      <c r="B569" s="1" t="str">
        <f t="shared" si="8"/>
        <v>Apr</v>
      </c>
      <c r="C569">
        <v>4351</v>
      </c>
      <c r="D569" t="s">
        <v>1681</v>
      </c>
      <c r="E569" t="s">
        <v>20</v>
      </c>
      <c r="F569" t="s">
        <v>1682</v>
      </c>
      <c r="G569" t="s">
        <v>22</v>
      </c>
      <c r="H569" t="s">
        <v>23</v>
      </c>
      <c r="I569" t="s">
        <v>1171</v>
      </c>
      <c r="J569" t="s">
        <v>25</v>
      </c>
      <c r="K569">
        <v>43130</v>
      </c>
      <c r="L569" t="s">
        <v>26</v>
      </c>
      <c r="M569" t="s">
        <v>1683</v>
      </c>
      <c r="N569" t="s">
        <v>46</v>
      </c>
      <c r="O569" t="s">
        <v>54</v>
      </c>
      <c r="P569" t="s">
        <v>1684</v>
      </c>
      <c r="Q569">
        <v>16.768000000000001</v>
      </c>
      <c r="R569">
        <v>2</v>
      </c>
      <c r="S569">
        <v>0.2</v>
      </c>
      <c r="T569">
        <v>1.4672000000000001</v>
      </c>
    </row>
    <row r="570" spans="1:20" x14ac:dyDescent="0.3">
      <c r="A570" s="1">
        <v>43932</v>
      </c>
      <c r="B570" s="1" t="str">
        <f t="shared" si="8"/>
        <v>Apr</v>
      </c>
      <c r="C570">
        <v>4352</v>
      </c>
      <c r="D570" t="s">
        <v>1681</v>
      </c>
      <c r="E570" t="s">
        <v>20</v>
      </c>
      <c r="F570" t="s">
        <v>1682</v>
      </c>
      <c r="G570" t="s">
        <v>22</v>
      </c>
      <c r="H570" t="s">
        <v>23</v>
      </c>
      <c r="I570" t="s">
        <v>1171</v>
      </c>
      <c r="J570" t="s">
        <v>25</v>
      </c>
      <c r="K570">
        <v>43130</v>
      </c>
      <c r="L570" t="s">
        <v>26</v>
      </c>
      <c r="M570" t="s">
        <v>1685</v>
      </c>
      <c r="N570" t="s">
        <v>78</v>
      </c>
      <c r="O570" t="s">
        <v>101</v>
      </c>
      <c r="P570" t="s">
        <v>1686</v>
      </c>
      <c r="Q570">
        <v>27.12</v>
      </c>
      <c r="R570">
        <v>2</v>
      </c>
      <c r="S570">
        <v>0.2</v>
      </c>
      <c r="T570">
        <v>-4.7460000000000004</v>
      </c>
    </row>
    <row r="571" spans="1:20" x14ac:dyDescent="0.3">
      <c r="A571" s="1">
        <v>43932</v>
      </c>
      <c r="B571" s="1" t="str">
        <f t="shared" si="8"/>
        <v>Apr</v>
      </c>
      <c r="C571">
        <v>8318</v>
      </c>
      <c r="D571" t="s">
        <v>1687</v>
      </c>
      <c r="E571" t="s">
        <v>20</v>
      </c>
      <c r="F571" t="s">
        <v>1688</v>
      </c>
      <c r="G571" t="s">
        <v>22</v>
      </c>
      <c r="H571" t="s">
        <v>23</v>
      </c>
      <c r="I571" t="s">
        <v>302</v>
      </c>
      <c r="J571" t="s">
        <v>75</v>
      </c>
      <c r="K571">
        <v>27217</v>
      </c>
      <c r="L571" t="s">
        <v>76</v>
      </c>
      <c r="M571" t="s">
        <v>1689</v>
      </c>
      <c r="N571" t="s">
        <v>46</v>
      </c>
      <c r="O571" t="s">
        <v>62</v>
      </c>
      <c r="P571" t="s">
        <v>1690</v>
      </c>
      <c r="Q571">
        <v>1.752</v>
      </c>
      <c r="R571">
        <v>1</v>
      </c>
      <c r="S571">
        <v>0.2</v>
      </c>
      <c r="T571">
        <v>0.15329999999999999</v>
      </c>
    </row>
    <row r="572" spans="1:20" x14ac:dyDescent="0.3">
      <c r="A572" s="1">
        <v>43932</v>
      </c>
      <c r="B572" s="1" t="str">
        <f t="shared" si="8"/>
        <v>Apr</v>
      </c>
      <c r="C572">
        <v>8319</v>
      </c>
      <c r="D572" t="s">
        <v>1687</v>
      </c>
      <c r="E572" t="s">
        <v>20</v>
      </c>
      <c r="F572" t="s">
        <v>1688</v>
      </c>
      <c r="G572" t="s">
        <v>22</v>
      </c>
      <c r="H572" t="s">
        <v>23</v>
      </c>
      <c r="I572" t="s">
        <v>302</v>
      </c>
      <c r="J572" t="s">
        <v>75</v>
      </c>
      <c r="K572">
        <v>27217</v>
      </c>
      <c r="L572" t="s">
        <v>76</v>
      </c>
      <c r="M572" t="s">
        <v>1691</v>
      </c>
      <c r="N572" t="s">
        <v>46</v>
      </c>
      <c r="O572" t="s">
        <v>62</v>
      </c>
      <c r="P572" t="s">
        <v>1692</v>
      </c>
      <c r="Q572">
        <v>20.992000000000001</v>
      </c>
      <c r="R572">
        <v>8</v>
      </c>
      <c r="S572">
        <v>0.2</v>
      </c>
      <c r="T572">
        <v>2.3616000000000001</v>
      </c>
    </row>
    <row r="573" spans="1:20" x14ac:dyDescent="0.3">
      <c r="A573" s="1">
        <v>43933</v>
      </c>
      <c r="B573" s="1" t="str">
        <f t="shared" si="8"/>
        <v>Apr</v>
      </c>
      <c r="C573">
        <v>1440</v>
      </c>
      <c r="D573" t="s">
        <v>1693</v>
      </c>
      <c r="E573" t="s">
        <v>86</v>
      </c>
      <c r="F573" t="s">
        <v>1694</v>
      </c>
      <c r="G573" t="s">
        <v>22</v>
      </c>
      <c r="H573" t="s">
        <v>23</v>
      </c>
      <c r="I573" t="s">
        <v>1695</v>
      </c>
      <c r="J573" t="s">
        <v>1696</v>
      </c>
      <c r="K573">
        <v>2908</v>
      </c>
      <c r="L573" t="s">
        <v>26</v>
      </c>
      <c r="M573" t="s">
        <v>1697</v>
      </c>
      <c r="N573" t="s">
        <v>46</v>
      </c>
      <c r="O573" t="s">
        <v>47</v>
      </c>
      <c r="P573" t="s">
        <v>1698</v>
      </c>
      <c r="Q573">
        <v>29.7</v>
      </c>
      <c r="R573">
        <v>5</v>
      </c>
      <c r="S573">
        <v>0</v>
      </c>
      <c r="T573">
        <v>13.365</v>
      </c>
    </row>
    <row r="574" spans="1:20" x14ac:dyDescent="0.3">
      <c r="A574" s="1">
        <v>43933</v>
      </c>
      <c r="B574" s="1" t="str">
        <f t="shared" si="8"/>
        <v>Apr</v>
      </c>
      <c r="C574">
        <v>1441</v>
      </c>
      <c r="D574" t="s">
        <v>1693</v>
      </c>
      <c r="E574" t="s">
        <v>86</v>
      </c>
      <c r="F574" t="s">
        <v>1694</v>
      </c>
      <c r="G574" t="s">
        <v>22</v>
      </c>
      <c r="H574" t="s">
        <v>23</v>
      </c>
      <c r="I574" t="s">
        <v>1695</v>
      </c>
      <c r="J574" t="s">
        <v>1696</v>
      </c>
      <c r="K574">
        <v>2908</v>
      </c>
      <c r="L574" t="s">
        <v>26</v>
      </c>
      <c r="M574" t="s">
        <v>1699</v>
      </c>
      <c r="N574" t="s">
        <v>46</v>
      </c>
      <c r="O574" t="s">
        <v>107</v>
      </c>
      <c r="P574" t="s">
        <v>1700</v>
      </c>
      <c r="Q574">
        <v>39.96</v>
      </c>
      <c r="R574">
        <v>4</v>
      </c>
      <c r="S574">
        <v>0</v>
      </c>
      <c r="T574">
        <v>17.981999999999999</v>
      </c>
    </row>
    <row r="575" spans="1:20" x14ac:dyDescent="0.3">
      <c r="A575" s="1">
        <v>43934</v>
      </c>
      <c r="B575" s="1" t="str">
        <f t="shared" si="8"/>
        <v>Apr</v>
      </c>
      <c r="C575">
        <v>2119</v>
      </c>
      <c r="D575" t="s">
        <v>1701</v>
      </c>
      <c r="E575" t="s">
        <v>39</v>
      </c>
      <c r="F575" t="s">
        <v>1702</v>
      </c>
      <c r="G575" t="s">
        <v>73</v>
      </c>
      <c r="H575" t="s">
        <v>23</v>
      </c>
      <c r="I575" t="s">
        <v>148</v>
      </c>
      <c r="J575" t="s">
        <v>149</v>
      </c>
      <c r="K575">
        <v>98105</v>
      </c>
      <c r="L575" t="s">
        <v>35</v>
      </c>
      <c r="M575" t="s">
        <v>1703</v>
      </c>
      <c r="N575" t="s">
        <v>46</v>
      </c>
      <c r="O575" t="s">
        <v>107</v>
      </c>
      <c r="P575" t="s">
        <v>1704</v>
      </c>
      <c r="Q575">
        <v>5.28</v>
      </c>
      <c r="R575">
        <v>1</v>
      </c>
      <c r="S575">
        <v>0</v>
      </c>
      <c r="T575">
        <v>2.3759999999999999</v>
      </c>
    </row>
    <row r="576" spans="1:20" x14ac:dyDescent="0.3">
      <c r="A576" s="1">
        <v>43934</v>
      </c>
      <c r="B576" s="1" t="str">
        <f t="shared" si="8"/>
        <v>Apr</v>
      </c>
      <c r="C576">
        <v>2120</v>
      </c>
      <c r="D576" t="s">
        <v>1701</v>
      </c>
      <c r="E576" t="s">
        <v>39</v>
      </c>
      <c r="F576" t="s">
        <v>1702</v>
      </c>
      <c r="G576" t="s">
        <v>73</v>
      </c>
      <c r="H576" t="s">
        <v>23</v>
      </c>
      <c r="I576" t="s">
        <v>148</v>
      </c>
      <c r="J576" t="s">
        <v>149</v>
      </c>
      <c r="K576">
        <v>98105</v>
      </c>
      <c r="L576" t="s">
        <v>35</v>
      </c>
      <c r="M576" t="s">
        <v>1064</v>
      </c>
      <c r="N576" t="s">
        <v>46</v>
      </c>
      <c r="O576" t="s">
        <v>47</v>
      </c>
      <c r="P576" t="s">
        <v>1065</v>
      </c>
      <c r="Q576">
        <v>895.92</v>
      </c>
      <c r="R576">
        <v>5</v>
      </c>
      <c r="S576">
        <v>0.2</v>
      </c>
      <c r="T576">
        <v>302.37299999999999</v>
      </c>
    </row>
    <row r="577" spans="1:20" x14ac:dyDescent="0.3">
      <c r="A577" s="1">
        <v>43934</v>
      </c>
      <c r="B577" s="1" t="str">
        <f t="shared" si="8"/>
        <v>Apr</v>
      </c>
      <c r="C577">
        <v>8340</v>
      </c>
      <c r="D577" t="s">
        <v>1705</v>
      </c>
      <c r="E577" t="s">
        <v>20</v>
      </c>
      <c r="F577" t="s">
        <v>1706</v>
      </c>
      <c r="G577" t="s">
        <v>73</v>
      </c>
      <c r="H577" t="s">
        <v>23</v>
      </c>
      <c r="I577" t="s">
        <v>1707</v>
      </c>
      <c r="J577" t="s">
        <v>34</v>
      </c>
      <c r="K577">
        <v>92345</v>
      </c>
      <c r="L577" t="s">
        <v>35</v>
      </c>
      <c r="M577" t="s">
        <v>1534</v>
      </c>
      <c r="N577" t="s">
        <v>28</v>
      </c>
      <c r="O577" t="s">
        <v>59</v>
      </c>
      <c r="P577" t="s">
        <v>1535</v>
      </c>
      <c r="Q577">
        <v>436.70400000000001</v>
      </c>
      <c r="R577">
        <v>6</v>
      </c>
      <c r="S577">
        <v>0.2</v>
      </c>
      <c r="T577">
        <v>-38.211599999999997</v>
      </c>
    </row>
    <row r="578" spans="1:20" x14ac:dyDescent="0.3">
      <c r="A578" s="1">
        <v>43934</v>
      </c>
      <c r="B578" s="1" t="str">
        <f t="shared" si="8"/>
        <v>Apr</v>
      </c>
      <c r="C578">
        <v>9405</v>
      </c>
      <c r="D578" t="s">
        <v>1708</v>
      </c>
      <c r="E578" t="s">
        <v>20</v>
      </c>
      <c r="F578" t="s">
        <v>1709</v>
      </c>
      <c r="G578" t="s">
        <v>73</v>
      </c>
      <c r="H578" t="s">
        <v>23</v>
      </c>
      <c r="I578" t="s">
        <v>154</v>
      </c>
      <c r="J578" t="s">
        <v>155</v>
      </c>
      <c r="K578">
        <v>19134</v>
      </c>
      <c r="L578" t="s">
        <v>26</v>
      </c>
      <c r="M578" t="s">
        <v>1710</v>
      </c>
      <c r="N578" t="s">
        <v>46</v>
      </c>
      <c r="O578" t="s">
        <v>144</v>
      </c>
      <c r="P578" t="s">
        <v>1711</v>
      </c>
      <c r="Q578">
        <v>7.92</v>
      </c>
      <c r="R578">
        <v>5</v>
      </c>
      <c r="S578">
        <v>0.2</v>
      </c>
      <c r="T578">
        <v>1.6830000000000001</v>
      </c>
    </row>
    <row r="579" spans="1:20" x14ac:dyDescent="0.3">
      <c r="A579" s="1">
        <v>43935</v>
      </c>
      <c r="B579" s="1" t="str">
        <f t="shared" ref="B579:B642" si="9">TEXT(A579,"mmm")</f>
        <v>Apr</v>
      </c>
      <c r="C579">
        <v>930</v>
      </c>
      <c r="D579" t="s">
        <v>1712</v>
      </c>
      <c r="E579" t="s">
        <v>39</v>
      </c>
      <c r="F579" t="s">
        <v>1470</v>
      </c>
      <c r="G579" t="s">
        <v>22</v>
      </c>
      <c r="H579" t="s">
        <v>23</v>
      </c>
      <c r="I579" t="s">
        <v>1713</v>
      </c>
      <c r="J579" t="s">
        <v>25</v>
      </c>
      <c r="K579">
        <v>43615</v>
      </c>
      <c r="L579" t="s">
        <v>26</v>
      </c>
      <c r="M579" t="s">
        <v>1714</v>
      </c>
      <c r="N579" t="s">
        <v>46</v>
      </c>
      <c r="O579" t="s">
        <v>62</v>
      </c>
      <c r="P579" t="s">
        <v>1715</v>
      </c>
      <c r="Q579">
        <v>14.592000000000001</v>
      </c>
      <c r="R579">
        <v>3</v>
      </c>
      <c r="S579">
        <v>0.2</v>
      </c>
      <c r="T579">
        <v>2.5535999999999999</v>
      </c>
    </row>
    <row r="580" spans="1:20" x14ac:dyDescent="0.3">
      <c r="A580" s="1">
        <v>43935</v>
      </c>
      <c r="B580" s="1" t="str">
        <f t="shared" si="9"/>
        <v>Apr</v>
      </c>
      <c r="C580">
        <v>931</v>
      </c>
      <c r="D580" t="s">
        <v>1712</v>
      </c>
      <c r="E580" t="s">
        <v>39</v>
      </c>
      <c r="F580" t="s">
        <v>1470</v>
      </c>
      <c r="G580" t="s">
        <v>22</v>
      </c>
      <c r="H580" t="s">
        <v>23</v>
      </c>
      <c r="I580" t="s">
        <v>1713</v>
      </c>
      <c r="J580" t="s">
        <v>25</v>
      </c>
      <c r="K580">
        <v>43615</v>
      </c>
      <c r="L580" t="s">
        <v>26</v>
      </c>
      <c r="M580" t="s">
        <v>1716</v>
      </c>
      <c r="N580" t="s">
        <v>46</v>
      </c>
      <c r="O580" t="s">
        <v>62</v>
      </c>
      <c r="P580" t="s">
        <v>1717</v>
      </c>
      <c r="Q580">
        <v>89.855999999999995</v>
      </c>
      <c r="R580">
        <v>3</v>
      </c>
      <c r="S580">
        <v>0.2</v>
      </c>
      <c r="T580">
        <v>21.340800000000002</v>
      </c>
    </row>
    <row r="581" spans="1:20" x14ac:dyDescent="0.3">
      <c r="A581" s="1">
        <v>43935</v>
      </c>
      <c r="B581" s="1" t="str">
        <f t="shared" si="9"/>
        <v>Apr</v>
      </c>
      <c r="C581">
        <v>932</v>
      </c>
      <c r="D581" t="s">
        <v>1712</v>
      </c>
      <c r="E581" t="s">
        <v>39</v>
      </c>
      <c r="F581" t="s">
        <v>1470</v>
      </c>
      <c r="G581" t="s">
        <v>22</v>
      </c>
      <c r="H581" t="s">
        <v>23</v>
      </c>
      <c r="I581" t="s">
        <v>1713</v>
      </c>
      <c r="J581" t="s">
        <v>25</v>
      </c>
      <c r="K581">
        <v>43615</v>
      </c>
      <c r="L581" t="s">
        <v>26</v>
      </c>
      <c r="M581" t="s">
        <v>1274</v>
      </c>
      <c r="N581" t="s">
        <v>46</v>
      </c>
      <c r="O581" t="s">
        <v>107</v>
      </c>
      <c r="P581" t="s">
        <v>1275</v>
      </c>
      <c r="Q581">
        <v>13.872</v>
      </c>
      <c r="R581">
        <v>3</v>
      </c>
      <c r="S581">
        <v>0.2</v>
      </c>
      <c r="T581">
        <v>5.0286</v>
      </c>
    </row>
    <row r="582" spans="1:20" x14ac:dyDescent="0.3">
      <c r="A582" s="1">
        <v>43935</v>
      </c>
      <c r="B582" s="1" t="str">
        <f t="shared" si="9"/>
        <v>Apr</v>
      </c>
      <c r="C582">
        <v>2663</v>
      </c>
      <c r="D582" t="s">
        <v>1718</v>
      </c>
      <c r="E582" t="s">
        <v>39</v>
      </c>
      <c r="F582" t="s">
        <v>480</v>
      </c>
      <c r="G582" t="s">
        <v>41</v>
      </c>
      <c r="H582" t="s">
        <v>23</v>
      </c>
      <c r="I582" t="s">
        <v>177</v>
      </c>
      <c r="J582" t="s">
        <v>178</v>
      </c>
      <c r="K582">
        <v>65807</v>
      </c>
      <c r="L582" t="s">
        <v>44</v>
      </c>
      <c r="M582" t="s">
        <v>1719</v>
      </c>
      <c r="N582" t="s">
        <v>46</v>
      </c>
      <c r="O582" t="s">
        <v>47</v>
      </c>
      <c r="P582" t="s">
        <v>1720</v>
      </c>
      <c r="Q582">
        <v>8.76</v>
      </c>
      <c r="R582">
        <v>2</v>
      </c>
      <c r="S582">
        <v>0</v>
      </c>
      <c r="T582">
        <v>4.2047999999999996</v>
      </c>
    </row>
    <row r="583" spans="1:20" x14ac:dyDescent="0.3">
      <c r="A583" s="1">
        <v>43935</v>
      </c>
      <c r="B583" s="1" t="str">
        <f t="shared" si="9"/>
        <v>Apr</v>
      </c>
      <c r="C583">
        <v>3100</v>
      </c>
      <c r="D583" t="s">
        <v>1721</v>
      </c>
      <c r="E583" t="s">
        <v>20</v>
      </c>
      <c r="F583" t="s">
        <v>1722</v>
      </c>
      <c r="G583" t="s">
        <v>22</v>
      </c>
      <c r="H583" t="s">
        <v>23</v>
      </c>
      <c r="I583" t="s">
        <v>314</v>
      </c>
      <c r="J583" t="s">
        <v>315</v>
      </c>
      <c r="K583">
        <v>10024</v>
      </c>
      <c r="L583" t="s">
        <v>26</v>
      </c>
      <c r="M583" t="s">
        <v>1092</v>
      </c>
      <c r="N583" t="s">
        <v>46</v>
      </c>
      <c r="O583" t="s">
        <v>47</v>
      </c>
      <c r="P583" t="s">
        <v>1093</v>
      </c>
      <c r="Q583">
        <v>10.776</v>
      </c>
      <c r="R583">
        <v>3</v>
      </c>
      <c r="S583">
        <v>0.2</v>
      </c>
      <c r="T583">
        <v>3.5022000000000002</v>
      </c>
    </row>
    <row r="584" spans="1:20" x14ac:dyDescent="0.3">
      <c r="A584" s="1">
        <v>43935</v>
      </c>
      <c r="B584" s="1" t="str">
        <f t="shared" si="9"/>
        <v>Apr</v>
      </c>
      <c r="C584">
        <v>3101</v>
      </c>
      <c r="D584" t="s">
        <v>1721</v>
      </c>
      <c r="E584" t="s">
        <v>20</v>
      </c>
      <c r="F584" t="s">
        <v>1722</v>
      </c>
      <c r="G584" t="s">
        <v>22</v>
      </c>
      <c r="H584" t="s">
        <v>23</v>
      </c>
      <c r="I584" t="s">
        <v>314</v>
      </c>
      <c r="J584" t="s">
        <v>315</v>
      </c>
      <c r="K584">
        <v>10024</v>
      </c>
      <c r="L584" t="s">
        <v>26</v>
      </c>
      <c r="M584" t="s">
        <v>1723</v>
      </c>
      <c r="N584" t="s">
        <v>28</v>
      </c>
      <c r="O584" t="s">
        <v>186</v>
      </c>
      <c r="P584" t="s">
        <v>1724</v>
      </c>
      <c r="Q584">
        <v>242.352</v>
      </c>
      <c r="R584">
        <v>3</v>
      </c>
      <c r="S584">
        <v>0.2</v>
      </c>
      <c r="T584">
        <v>9.0882000000000005</v>
      </c>
    </row>
    <row r="585" spans="1:20" x14ac:dyDescent="0.3">
      <c r="A585" s="1">
        <v>43935</v>
      </c>
      <c r="B585" s="1" t="str">
        <f t="shared" si="9"/>
        <v>Apr</v>
      </c>
      <c r="C585">
        <v>5361</v>
      </c>
      <c r="D585" t="s">
        <v>1725</v>
      </c>
      <c r="E585" t="s">
        <v>20</v>
      </c>
      <c r="F585" t="s">
        <v>557</v>
      </c>
      <c r="G585" t="s">
        <v>73</v>
      </c>
      <c r="H585" t="s">
        <v>23</v>
      </c>
      <c r="I585" t="s">
        <v>1726</v>
      </c>
      <c r="J585" t="s">
        <v>75</v>
      </c>
      <c r="K585">
        <v>28314</v>
      </c>
      <c r="L585" t="s">
        <v>76</v>
      </c>
      <c r="M585" t="s">
        <v>1727</v>
      </c>
      <c r="N585" t="s">
        <v>28</v>
      </c>
      <c r="O585" t="s">
        <v>186</v>
      </c>
      <c r="P585" t="s">
        <v>1728</v>
      </c>
      <c r="Q585">
        <v>198.27199999999999</v>
      </c>
      <c r="R585">
        <v>8</v>
      </c>
      <c r="S585">
        <v>0.2</v>
      </c>
      <c r="T585">
        <v>-32.219200000000001</v>
      </c>
    </row>
    <row r="586" spans="1:20" x14ac:dyDescent="0.3">
      <c r="A586" s="1">
        <v>43935</v>
      </c>
      <c r="B586" s="1" t="str">
        <f t="shared" si="9"/>
        <v>Apr</v>
      </c>
      <c r="C586">
        <v>5646</v>
      </c>
      <c r="D586" t="s">
        <v>1729</v>
      </c>
      <c r="E586" t="s">
        <v>20</v>
      </c>
      <c r="F586" t="s">
        <v>1730</v>
      </c>
      <c r="G586" t="s">
        <v>73</v>
      </c>
      <c r="H586" t="s">
        <v>23</v>
      </c>
      <c r="I586" t="s">
        <v>1731</v>
      </c>
      <c r="J586" t="s">
        <v>740</v>
      </c>
      <c r="K586">
        <v>7960</v>
      </c>
      <c r="L586" t="s">
        <v>26</v>
      </c>
      <c r="M586" t="s">
        <v>782</v>
      </c>
      <c r="N586" t="s">
        <v>28</v>
      </c>
      <c r="O586" t="s">
        <v>29</v>
      </c>
      <c r="P586" t="s">
        <v>783</v>
      </c>
      <c r="Q586">
        <v>74.45</v>
      </c>
      <c r="R586">
        <v>5</v>
      </c>
      <c r="S586">
        <v>0</v>
      </c>
      <c r="T586">
        <v>20.101500000000001</v>
      </c>
    </row>
    <row r="587" spans="1:20" x14ac:dyDescent="0.3">
      <c r="A587" s="1">
        <v>43936</v>
      </c>
      <c r="B587" s="1" t="str">
        <f t="shared" si="9"/>
        <v>Apr</v>
      </c>
      <c r="C587">
        <v>13</v>
      </c>
      <c r="D587" t="s">
        <v>1732</v>
      </c>
      <c r="E587" t="s">
        <v>20</v>
      </c>
      <c r="F587" t="s">
        <v>1733</v>
      </c>
      <c r="G587" t="s">
        <v>22</v>
      </c>
      <c r="H587" t="s">
        <v>23</v>
      </c>
      <c r="I587" t="s">
        <v>1734</v>
      </c>
      <c r="J587" t="s">
        <v>75</v>
      </c>
      <c r="K587">
        <v>28027</v>
      </c>
      <c r="L587" t="s">
        <v>76</v>
      </c>
      <c r="M587" t="s">
        <v>1735</v>
      </c>
      <c r="N587" t="s">
        <v>46</v>
      </c>
      <c r="O587" t="s">
        <v>107</v>
      </c>
      <c r="P587" t="s">
        <v>1736</v>
      </c>
      <c r="Q587">
        <v>15.552</v>
      </c>
      <c r="R587">
        <v>3</v>
      </c>
      <c r="S587">
        <v>0.2</v>
      </c>
      <c r="T587">
        <v>5.4432</v>
      </c>
    </row>
    <row r="588" spans="1:20" x14ac:dyDescent="0.3">
      <c r="A588" s="1">
        <v>43936</v>
      </c>
      <c r="B588" s="1" t="str">
        <f t="shared" si="9"/>
        <v>Apr</v>
      </c>
      <c r="C588">
        <v>309</v>
      </c>
      <c r="D588" t="s">
        <v>1737</v>
      </c>
      <c r="E588" t="s">
        <v>39</v>
      </c>
      <c r="F588" t="s">
        <v>1008</v>
      </c>
      <c r="G588" t="s">
        <v>22</v>
      </c>
      <c r="H588" t="s">
        <v>23</v>
      </c>
      <c r="I588" t="s">
        <v>620</v>
      </c>
      <c r="J588" t="s">
        <v>621</v>
      </c>
      <c r="K588">
        <v>22204</v>
      </c>
      <c r="L588" t="s">
        <v>76</v>
      </c>
      <c r="M588" t="s">
        <v>1738</v>
      </c>
      <c r="N588" t="s">
        <v>46</v>
      </c>
      <c r="O588" t="s">
        <v>62</v>
      </c>
      <c r="P588" t="s">
        <v>1739</v>
      </c>
      <c r="Q588">
        <v>4.8899999999999997</v>
      </c>
      <c r="R588">
        <v>1</v>
      </c>
      <c r="S588">
        <v>0</v>
      </c>
      <c r="T588">
        <v>2.0049000000000001</v>
      </c>
    </row>
    <row r="589" spans="1:20" x14ac:dyDescent="0.3">
      <c r="A589" s="1">
        <v>43936</v>
      </c>
      <c r="B589" s="1" t="str">
        <f t="shared" si="9"/>
        <v>Apr</v>
      </c>
      <c r="C589">
        <v>1867</v>
      </c>
      <c r="D589" t="s">
        <v>1740</v>
      </c>
      <c r="E589" t="s">
        <v>39</v>
      </c>
      <c r="F589" t="s">
        <v>1741</v>
      </c>
      <c r="G589" t="s">
        <v>73</v>
      </c>
      <c r="H589" t="s">
        <v>23</v>
      </c>
      <c r="I589" t="s">
        <v>1488</v>
      </c>
      <c r="J589" t="s">
        <v>1742</v>
      </c>
      <c r="K589">
        <v>89015</v>
      </c>
      <c r="L589" t="s">
        <v>35</v>
      </c>
      <c r="M589" t="s">
        <v>1743</v>
      </c>
      <c r="N589" t="s">
        <v>28</v>
      </c>
      <c r="O589" t="s">
        <v>29</v>
      </c>
      <c r="P589" t="s">
        <v>1744</v>
      </c>
      <c r="Q589">
        <v>196.45</v>
      </c>
      <c r="R589">
        <v>5</v>
      </c>
      <c r="S589">
        <v>0</v>
      </c>
      <c r="T589">
        <v>70.721999999999994</v>
      </c>
    </row>
    <row r="590" spans="1:20" x14ac:dyDescent="0.3">
      <c r="A590" s="1">
        <v>43936</v>
      </c>
      <c r="B590" s="1" t="str">
        <f t="shared" si="9"/>
        <v>Apr</v>
      </c>
      <c r="C590">
        <v>5218</v>
      </c>
      <c r="D590" t="s">
        <v>1745</v>
      </c>
      <c r="E590" t="s">
        <v>86</v>
      </c>
      <c r="F590" t="s">
        <v>1746</v>
      </c>
      <c r="G590" t="s">
        <v>73</v>
      </c>
      <c r="H590" t="s">
        <v>23</v>
      </c>
      <c r="I590" t="s">
        <v>33</v>
      </c>
      <c r="J590" t="s">
        <v>34</v>
      </c>
      <c r="K590">
        <v>90049</v>
      </c>
      <c r="L590" t="s">
        <v>35</v>
      </c>
      <c r="M590" t="s">
        <v>979</v>
      </c>
      <c r="N590" t="s">
        <v>46</v>
      </c>
      <c r="O590" t="s">
        <v>107</v>
      </c>
      <c r="P590" t="s">
        <v>980</v>
      </c>
      <c r="Q590">
        <v>79.14</v>
      </c>
      <c r="R590">
        <v>3</v>
      </c>
      <c r="S590">
        <v>0</v>
      </c>
      <c r="T590">
        <v>36.404400000000003</v>
      </c>
    </row>
    <row r="591" spans="1:20" x14ac:dyDescent="0.3">
      <c r="A591" s="1">
        <v>43936</v>
      </c>
      <c r="B591" s="1" t="str">
        <f t="shared" si="9"/>
        <v>Apr</v>
      </c>
      <c r="C591">
        <v>5953</v>
      </c>
      <c r="D591" t="s">
        <v>1747</v>
      </c>
      <c r="E591" t="s">
        <v>20</v>
      </c>
      <c r="F591" t="s">
        <v>1748</v>
      </c>
      <c r="G591" t="s">
        <v>41</v>
      </c>
      <c r="H591" t="s">
        <v>23</v>
      </c>
      <c r="I591" t="s">
        <v>441</v>
      </c>
      <c r="J591" t="s">
        <v>52</v>
      </c>
      <c r="K591">
        <v>77041</v>
      </c>
      <c r="L591" t="s">
        <v>44</v>
      </c>
      <c r="M591" t="s">
        <v>1749</v>
      </c>
      <c r="N591" t="s">
        <v>46</v>
      </c>
      <c r="O591" t="s">
        <v>107</v>
      </c>
      <c r="P591" t="s">
        <v>1750</v>
      </c>
      <c r="Q591">
        <v>20.736000000000001</v>
      </c>
      <c r="R591">
        <v>4</v>
      </c>
      <c r="S591">
        <v>0.2</v>
      </c>
      <c r="T591">
        <v>7.2576000000000001</v>
      </c>
    </row>
    <row r="592" spans="1:20" x14ac:dyDescent="0.3">
      <c r="A592" s="1">
        <v>43936</v>
      </c>
      <c r="B592" s="1" t="str">
        <f t="shared" si="9"/>
        <v>Apr</v>
      </c>
      <c r="C592">
        <v>7369</v>
      </c>
      <c r="D592" t="s">
        <v>1751</v>
      </c>
      <c r="E592" t="s">
        <v>39</v>
      </c>
      <c r="F592" t="s">
        <v>799</v>
      </c>
      <c r="G592" t="s">
        <v>73</v>
      </c>
      <c r="H592" t="s">
        <v>23</v>
      </c>
      <c r="I592" t="s">
        <v>539</v>
      </c>
      <c r="J592" t="s">
        <v>130</v>
      </c>
      <c r="K592">
        <v>33180</v>
      </c>
      <c r="L592" t="s">
        <v>76</v>
      </c>
      <c r="M592" t="s">
        <v>1162</v>
      </c>
      <c r="N592" t="s">
        <v>46</v>
      </c>
      <c r="O592" t="s">
        <v>47</v>
      </c>
      <c r="P592" t="s">
        <v>1752</v>
      </c>
      <c r="Q592">
        <v>15.57</v>
      </c>
      <c r="R592">
        <v>3</v>
      </c>
      <c r="S592">
        <v>0.7</v>
      </c>
      <c r="T592">
        <v>-11.936999999999999</v>
      </c>
    </row>
    <row r="593" spans="1:20" x14ac:dyDescent="0.3">
      <c r="A593" s="1">
        <v>43937</v>
      </c>
      <c r="B593" s="1" t="str">
        <f t="shared" si="9"/>
        <v>Apr</v>
      </c>
      <c r="C593">
        <v>1521</v>
      </c>
      <c r="D593" t="s">
        <v>1753</v>
      </c>
      <c r="E593" t="s">
        <v>20</v>
      </c>
      <c r="F593" t="s">
        <v>1754</v>
      </c>
      <c r="G593" t="s">
        <v>41</v>
      </c>
      <c r="H593" t="s">
        <v>23</v>
      </c>
      <c r="I593" t="s">
        <v>336</v>
      </c>
      <c r="J593" t="s">
        <v>337</v>
      </c>
      <c r="K593">
        <v>60610</v>
      </c>
      <c r="L593" t="s">
        <v>44</v>
      </c>
      <c r="M593" t="s">
        <v>1755</v>
      </c>
      <c r="N593" t="s">
        <v>46</v>
      </c>
      <c r="O593" t="s">
        <v>62</v>
      </c>
      <c r="P593" t="s">
        <v>1756</v>
      </c>
      <c r="Q593">
        <v>16.52</v>
      </c>
      <c r="R593">
        <v>5</v>
      </c>
      <c r="S593">
        <v>0.2</v>
      </c>
      <c r="T593">
        <v>2.0649999999999999</v>
      </c>
    </row>
    <row r="594" spans="1:20" x14ac:dyDescent="0.3">
      <c r="A594" s="1">
        <v>43937</v>
      </c>
      <c r="B594" s="1" t="str">
        <f t="shared" si="9"/>
        <v>Apr</v>
      </c>
      <c r="C594">
        <v>2363</v>
      </c>
      <c r="D594" t="s">
        <v>1757</v>
      </c>
      <c r="E594" t="s">
        <v>20</v>
      </c>
      <c r="F594" t="s">
        <v>1758</v>
      </c>
      <c r="G594" t="s">
        <v>22</v>
      </c>
      <c r="H594" t="s">
        <v>23</v>
      </c>
      <c r="I594" t="s">
        <v>450</v>
      </c>
      <c r="J594" t="s">
        <v>25</v>
      </c>
      <c r="K594">
        <v>43229</v>
      </c>
      <c r="L594" t="s">
        <v>26</v>
      </c>
      <c r="M594" t="s">
        <v>1243</v>
      </c>
      <c r="N594" t="s">
        <v>46</v>
      </c>
      <c r="O594" t="s">
        <v>47</v>
      </c>
      <c r="P594" t="s">
        <v>1244</v>
      </c>
      <c r="Q594">
        <v>13.71</v>
      </c>
      <c r="R594">
        <v>5</v>
      </c>
      <c r="S594">
        <v>0.7</v>
      </c>
      <c r="T594">
        <v>-10.054</v>
      </c>
    </row>
    <row r="595" spans="1:20" x14ac:dyDescent="0.3">
      <c r="A595" s="1">
        <v>43937</v>
      </c>
      <c r="B595" s="1" t="str">
        <f t="shared" si="9"/>
        <v>Apr</v>
      </c>
      <c r="C595">
        <v>2546</v>
      </c>
      <c r="D595" t="s">
        <v>1759</v>
      </c>
      <c r="E595" t="s">
        <v>20</v>
      </c>
      <c r="F595" t="s">
        <v>1760</v>
      </c>
      <c r="G595" t="s">
        <v>22</v>
      </c>
      <c r="H595" t="s">
        <v>23</v>
      </c>
      <c r="I595" t="s">
        <v>425</v>
      </c>
      <c r="J595" t="s">
        <v>34</v>
      </c>
      <c r="K595">
        <v>95123</v>
      </c>
      <c r="L595" t="s">
        <v>35</v>
      </c>
      <c r="M595" t="s">
        <v>1761</v>
      </c>
      <c r="N595" t="s">
        <v>46</v>
      </c>
      <c r="O595" t="s">
        <v>54</v>
      </c>
      <c r="P595" t="s">
        <v>1762</v>
      </c>
      <c r="Q595">
        <v>205.92</v>
      </c>
      <c r="R595">
        <v>4</v>
      </c>
      <c r="S595">
        <v>0</v>
      </c>
      <c r="T595">
        <v>2.0592000000000001</v>
      </c>
    </row>
    <row r="596" spans="1:20" x14ac:dyDescent="0.3">
      <c r="A596" s="1">
        <v>43937</v>
      </c>
      <c r="B596" s="1" t="str">
        <f t="shared" si="9"/>
        <v>Apr</v>
      </c>
      <c r="C596">
        <v>2547</v>
      </c>
      <c r="D596" t="s">
        <v>1759</v>
      </c>
      <c r="E596" t="s">
        <v>20</v>
      </c>
      <c r="F596" t="s">
        <v>1760</v>
      </c>
      <c r="G596" t="s">
        <v>22</v>
      </c>
      <c r="H596" t="s">
        <v>23</v>
      </c>
      <c r="I596" t="s">
        <v>425</v>
      </c>
      <c r="J596" t="s">
        <v>34</v>
      </c>
      <c r="K596">
        <v>95123</v>
      </c>
      <c r="L596" t="s">
        <v>35</v>
      </c>
      <c r="M596" t="s">
        <v>1763</v>
      </c>
      <c r="N596" t="s">
        <v>28</v>
      </c>
      <c r="O596" t="s">
        <v>186</v>
      </c>
      <c r="P596" t="s">
        <v>1764</v>
      </c>
      <c r="Q596">
        <v>102.833</v>
      </c>
      <c r="R596">
        <v>1</v>
      </c>
      <c r="S596">
        <v>0.15</v>
      </c>
      <c r="T596">
        <v>-6.0490000000000004</v>
      </c>
    </row>
    <row r="597" spans="1:20" x14ac:dyDescent="0.3">
      <c r="A597" s="1">
        <v>43937</v>
      </c>
      <c r="B597" s="1" t="str">
        <f t="shared" si="9"/>
        <v>Apr</v>
      </c>
      <c r="C597">
        <v>2740</v>
      </c>
      <c r="D597" t="s">
        <v>1765</v>
      </c>
      <c r="E597" t="s">
        <v>39</v>
      </c>
      <c r="F597" t="s">
        <v>1766</v>
      </c>
      <c r="G597" t="s">
        <v>73</v>
      </c>
      <c r="H597" t="s">
        <v>23</v>
      </c>
      <c r="I597" t="s">
        <v>434</v>
      </c>
      <c r="J597" t="s">
        <v>118</v>
      </c>
      <c r="K597">
        <v>35244</v>
      </c>
      <c r="L597" t="s">
        <v>76</v>
      </c>
      <c r="M597" t="s">
        <v>1767</v>
      </c>
      <c r="N597" t="s">
        <v>46</v>
      </c>
      <c r="O597" t="s">
        <v>141</v>
      </c>
      <c r="P597" t="s">
        <v>1768</v>
      </c>
      <c r="Q597">
        <v>477.24</v>
      </c>
      <c r="R597">
        <v>4</v>
      </c>
      <c r="S597">
        <v>0</v>
      </c>
      <c r="T597">
        <v>9.5448000000000004</v>
      </c>
    </row>
    <row r="598" spans="1:20" x14ac:dyDescent="0.3">
      <c r="A598" s="1">
        <v>43937</v>
      </c>
      <c r="B598" s="1" t="str">
        <f t="shared" si="9"/>
        <v>Apr</v>
      </c>
      <c r="C598">
        <v>2741</v>
      </c>
      <c r="D598" t="s">
        <v>1765</v>
      </c>
      <c r="E598" t="s">
        <v>39</v>
      </c>
      <c r="F598" t="s">
        <v>1766</v>
      </c>
      <c r="G598" t="s">
        <v>73</v>
      </c>
      <c r="H598" t="s">
        <v>23</v>
      </c>
      <c r="I598" t="s">
        <v>434</v>
      </c>
      <c r="J598" t="s">
        <v>118</v>
      </c>
      <c r="K598">
        <v>35244</v>
      </c>
      <c r="L598" t="s">
        <v>76</v>
      </c>
      <c r="M598" t="s">
        <v>1769</v>
      </c>
      <c r="N598" t="s">
        <v>78</v>
      </c>
      <c r="O598" t="s">
        <v>101</v>
      </c>
      <c r="P598" t="s">
        <v>1770</v>
      </c>
      <c r="Q598">
        <v>25.98</v>
      </c>
      <c r="R598">
        <v>2</v>
      </c>
      <c r="S598">
        <v>0</v>
      </c>
      <c r="T598">
        <v>1.5588</v>
      </c>
    </row>
    <row r="599" spans="1:20" x14ac:dyDescent="0.3">
      <c r="A599" s="1">
        <v>43937</v>
      </c>
      <c r="B599" s="1" t="str">
        <f t="shared" si="9"/>
        <v>Apr</v>
      </c>
      <c r="C599">
        <v>3232</v>
      </c>
      <c r="D599" t="s">
        <v>1771</v>
      </c>
      <c r="E599" t="s">
        <v>20</v>
      </c>
      <c r="F599" t="s">
        <v>1237</v>
      </c>
      <c r="G599" t="s">
        <v>22</v>
      </c>
      <c r="H599" t="s">
        <v>23</v>
      </c>
      <c r="I599" t="s">
        <v>441</v>
      </c>
      <c r="J599" t="s">
        <v>52</v>
      </c>
      <c r="K599">
        <v>77095</v>
      </c>
      <c r="L599" t="s">
        <v>44</v>
      </c>
      <c r="M599" t="s">
        <v>1772</v>
      </c>
      <c r="N599" t="s">
        <v>46</v>
      </c>
      <c r="O599" t="s">
        <v>47</v>
      </c>
      <c r="P599" t="s">
        <v>1773</v>
      </c>
      <c r="Q599">
        <v>26.045999999999999</v>
      </c>
      <c r="R599">
        <v>3</v>
      </c>
      <c r="S599">
        <v>0.8</v>
      </c>
      <c r="T599">
        <v>-44.278199999999998</v>
      </c>
    </row>
    <row r="600" spans="1:20" x14ac:dyDescent="0.3">
      <c r="A600" s="1">
        <v>43937</v>
      </c>
      <c r="B600" s="1" t="str">
        <f t="shared" si="9"/>
        <v>Apr</v>
      </c>
      <c r="C600">
        <v>3233</v>
      </c>
      <c r="D600" t="s">
        <v>1771</v>
      </c>
      <c r="E600" t="s">
        <v>20</v>
      </c>
      <c r="F600" t="s">
        <v>1237</v>
      </c>
      <c r="G600" t="s">
        <v>22</v>
      </c>
      <c r="H600" t="s">
        <v>23</v>
      </c>
      <c r="I600" t="s">
        <v>441</v>
      </c>
      <c r="J600" t="s">
        <v>52</v>
      </c>
      <c r="K600">
        <v>77095</v>
      </c>
      <c r="L600" t="s">
        <v>44</v>
      </c>
      <c r="M600" t="s">
        <v>1774</v>
      </c>
      <c r="N600" t="s">
        <v>46</v>
      </c>
      <c r="O600" t="s">
        <v>47</v>
      </c>
      <c r="P600" t="s">
        <v>1775</v>
      </c>
      <c r="Q600">
        <v>2.8959999999999999</v>
      </c>
      <c r="R600">
        <v>1</v>
      </c>
      <c r="S600">
        <v>0.8</v>
      </c>
      <c r="T600">
        <v>-4.7784000000000004</v>
      </c>
    </row>
    <row r="601" spans="1:20" x14ac:dyDescent="0.3">
      <c r="A601" s="1">
        <v>43937</v>
      </c>
      <c r="B601" s="1" t="str">
        <f t="shared" si="9"/>
        <v>Apr</v>
      </c>
      <c r="C601">
        <v>3234</v>
      </c>
      <c r="D601" t="s">
        <v>1771</v>
      </c>
      <c r="E601" t="s">
        <v>20</v>
      </c>
      <c r="F601" t="s">
        <v>1237</v>
      </c>
      <c r="G601" t="s">
        <v>22</v>
      </c>
      <c r="H601" t="s">
        <v>23</v>
      </c>
      <c r="I601" t="s">
        <v>441</v>
      </c>
      <c r="J601" t="s">
        <v>52</v>
      </c>
      <c r="K601">
        <v>77095</v>
      </c>
      <c r="L601" t="s">
        <v>44</v>
      </c>
      <c r="M601" t="s">
        <v>138</v>
      </c>
      <c r="N601" t="s">
        <v>46</v>
      </c>
      <c r="O601" t="s">
        <v>54</v>
      </c>
      <c r="P601" t="s">
        <v>139</v>
      </c>
      <c r="Q601">
        <v>32.543999999999997</v>
      </c>
      <c r="R601">
        <v>2</v>
      </c>
      <c r="S601">
        <v>0.2</v>
      </c>
      <c r="T601">
        <v>-7.7291999999999996</v>
      </c>
    </row>
    <row r="602" spans="1:20" x14ac:dyDescent="0.3">
      <c r="A602" s="1">
        <v>43937</v>
      </c>
      <c r="B602" s="1" t="str">
        <f t="shared" si="9"/>
        <v>Apr</v>
      </c>
      <c r="C602">
        <v>7723</v>
      </c>
      <c r="D602" t="s">
        <v>1776</v>
      </c>
      <c r="E602" t="s">
        <v>20</v>
      </c>
      <c r="F602" t="s">
        <v>1777</v>
      </c>
      <c r="G602" t="s">
        <v>41</v>
      </c>
      <c r="H602" t="s">
        <v>23</v>
      </c>
      <c r="I602" t="s">
        <v>111</v>
      </c>
      <c r="J602" t="s">
        <v>34</v>
      </c>
      <c r="K602">
        <v>94109</v>
      </c>
      <c r="L602" t="s">
        <v>35</v>
      </c>
      <c r="M602" t="s">
        <v>91</v>
      </c>
      <c r="N602" t="s">
        <v>46</v>
      </c>
      <c r="O602" t="s">
        <v>69</v>
      </c>
      <c r="P602" t="s">
        <v>92</v>
      </c>
      <c r="Q602">
        <v>40.74</v>
      </c>
      <c r="R602">
        <v>3</v>
      </c>
      <c r="S602">
        <v>0</v>
      </c>
      <c r="T602">
        <v>12.222</v>
      </c>
    </row>
    <row r="603" spans="1:20" x14ac:dyDescent="0.3">
      <c r="A603" s="1">
        <v>43938</v>
      </c>
      <c r="B603" s="1" t="str">
        <f t="shared" si="9"/>
        <v>Apr</v>
      </c>
      <c r="C603">
        <v>3011</v>
      </c>
      <c r="D603" t="s">
        <v>1778</v>
      </c>
      <c r="E603" t="s">
        <v>20</v>
      </c>
      <c r="F603" t="s">
        <v>1779</v>
      </c>
      <c r="G603" t="s">
        <v>41</v>
      </c>
      <c r="H603" t="s">
        <v>23</v>
      </c>
      <c r="I603" t="s">
        <v>800</v>
      </c>
      <c r="J603" t="s">
        <v>198</v>
      </c>
      <c r="K603">
        <v>80027</v>
      </c>
      <c r="L603" t="s">
        <v>35</v>
      </c>
      <c r="M603" t="s">
        <v>1780</v>
      </c>
      <c r="N603" t="s">
        <v>46</v>
      </c>
      <c r="O603" t="s">
        <v>47</v>
      </c>
      <c r="P603" t="s">
        <v>1781</v>
      </c>
      <c r="Q603">
        <v>12.03</v>
      </c>
      <c r="R603">
        <v>5</v>
      </c>
      <c r="S603">
        <v>0.7</v>
      </c>
      <c r="T603">
        <v>-9.2230000000000008</v>
      </c>
    </row>
    <row r="604" spans="1:20" x14ac:dyDescent="0.3">
      <c r="A604" s="1">
        <v>43938</v>
      </c>
      <c r="B604" s="1" t="str">
        <f t="shared" si="9"/>
        <v>Apr</v>
      </c>
      <c r="C604">
        <v>3012</v>
      </c>
      <c r="D604" t="s">
        <v>1778</v>
      </c>
      <c r="E604" t="s">
        <v>20</v>
      </c>
      <c r="F604" t="s">
        <v>1779</v>
      </c>
      <c r="G604" t="s">
        <v>41</v>
      </c>
      <c r="H604" t="s">
        <v>23</v>
      </c>
      <c r="I604" t="s">
        <v>800</v>
      </c>
      <c r="J604" t="s">
        <v>198</v>
      </c>
      <c r="K604">
        <v>80027</v>
      </c>
      <c r="L604" t="s">
        <v>35</v>
      </c>
      <c r="M604" t="s">
        <v>125</v>
      </c>
      <c r="N604" t="s">
        <v>78</v>
      </c>
      <c r="O604" t="s">
        <v>79</v>
      </c>
      <c r="P604" t="s">
        <v>126</v>
      </c>
      <c r="Q604">
        <v>2549.9850000000001</v>
      </c>
      <c r="R604">
        <v>5</v>
      </c>
      <c r="S604">
        <v>0.7</v>
      </c>
      <c r="T604">
        <v>-3399.98</v>
      </c>
    </row>
    <row r="605" spans="1:20" x14ac:dyDescent="0.3">
      <c r="A605" s="1">
        <v>43938</v>
      </c>
      <c r="B605" s="1" t="str">
        <f t="shared" si="9"/>
        <v>Apr</v>
      </c>
      <c r="C605">
        <v>3013</v>
      </c>
      <c r="D605" t="s">
        <v>1778</v>
      </c>
      <c r="E605" t="s">
        <v>20</v>
      </c>
      <c r="F605" t="s">
        <v>1779</v>
      </c>
      <c r="G605" t="s">
        <v>41</v>
      </c>
      <c r="H605" t="s">
        <v>23</v>
      </c>
      <c r="I605" t="s">
        <v>800</v>
      </c>
      <c r="J605" t="s">
        <v>198</v>
      </c>
      <c r="K605">
        <v>80027</v>
      </c>
      <c r="L605" t="s">
        <v>35</v>
      </c>
      <c r="M605" t="s">
        <v>1782</v>
      </c>
      <c r="N605" t="s">
        <v>46</v>
      </c>
      <c r="O605" t="s">
        <v>47</v>
      </c>
      <c r="P605" t="s">
        <v>1783</v>
      </c>
      <c r="Q605">
        <v>21.594000000000001</v>
      </c>
      <c r="R605">
        <v>2</v>
      </c>
      <c r="S605">
        <v>0.7</v>
      </c>
      <c r="T605">
        <v>-15.835599999999999</v>
      </c>
    </row>
    <row r="606" spans="1:20" x14ac:dyDescent="0.3">
      <c r="A606" s="1">
        <v>43938</v>
      </c>
      <c r="B606" s="1" t="str">
        <f t="shared" si="9"/>
        <v>Apr</v>
      </c>
      <c r="C606">
        <v>3014</v>
      </c>
      <c r="D606" t="s">
        <v>1778</v>
      </c>
      <c r="E606" t="s">
        <v>20</v>
      </c>
      <c r="F606" t="s">
        <v>1779</v>
      </c>
      <c r="G606" t="s">
        <v>41</v>
      </c>
      <c r="H606" t="s">
        <v>23</v>
      </c>
      <c r="I606" t="s">
        <v>800</v>
      </c>
      <c r="J606" t="s">
        <v>198</v>
      </c>
      <c r="K606">
        <v>80027</v>
      </c>
      <c r="L606" t="s">
        <v>35</v>
      </c>
      <c r="M606" t="s">
        <v>1784</v>
      </c>
      <c r="N606" t="s">
        <v>46</v>
      </c>
      <c r="O606" t="s">
        <v>47</v>
      </c>
      <c r="P606" t="s">
        <v>1785</v>
      </c>
      <c r="Q606">
        <v>8.9640000000000004</v>
      </c>
      <c r="R606">
        <v>6</v>
      </c>
      <c r="S606">
        <v>0.7</v>
      </c>
      <c r="T606">
        <v>-6.5735999999999999</v>
      </c>
    </row>
    <row r="607" spans="1:20" x14ac:dyDescent="0.3">
      <c r="A607" s="1">
        <v>43938</v>
      </c>
      <c r="B607" s="1" t="str">
        <f t="shared" si="9"/>
        <v>Apr</v>
      </c>
      <c r="C607">
        <v>3015</v>
      </c>
      <c r="D607" t="s">
        <v>1778</v>
      </c>
      <c r="E607" t="s">
        <v>20</v>
      </c>
      <c r="F607" t="s">
        <v>1779</v>
      </c>
      <c r="G607" t="s">
        <v>41</v>
      </c>
      <c r="H607" t="s">
        <v>23</v>
      </c>
      <c r="I607" t="s">
        <v>800</v>
      </c>
      <c r="J607" t="s">
        <v>198</v>
      </c>
      <c r="K607">
        <v>80027</v>
      </c>
      <c r="L607" t="s">
        <v>35</v>
      </c>
      <c r="M607" t="s">
        <v>1786</v>
      </c>
      <c r="N607" t="s">
        <v>46</v>
      </c>
      <c r="O607" t="s">
        <v>107</v>
      </c>
      <c r="P607" t="s">
        <v>1787</v>
      </c>
      <c r="Q607">
        <v>20.736000000000001</v>
      </c>
      <c r="R607">
        <v>4</v>
      </c>
      <c r="S607">
        <v>0.2</v>
      </c>
      <c r="T607">
        <v>7.2576000000000001</v>
      </c>
    </row>
    <row r="608" spans="1:20" x14ac:dyDescent="0.3">
      <c r="A608" s="1">
        <v>43938</v>
      </c>
      <c r="B608" s="1" t="str">
        <f t="shared" si="9"/>
        <v>Apr</v>
      </c>
      <c r="C608">
        <v>3252</v>
      </c>
      <c r="D608" t="s">
        <v>1788</v>
      </c>
      <c r="E608" t="s">
        <v>39</v>
      </c>
      <c r="F608" t="s">
        <v>1789</v>
      </c>
      <c r="G608" t="s">
        <v>22</v>
      </c>
      <c r="H608" t="s">
        <v>23</v>
      </c>
      <c r="I608" t="s">
        <v>154</v>
      </c>
      <c r="J608" t="s">
        <v>155</v>
      </c>
      <c r="K608">
        <v>19120</v>
      </c>
      <c r="L608" t="s">
        <v>26</v>
      </c>
      <c r="M608" t="s">
        <v>1790</v>
      </c>
      <c r="N608" t="s">
        <v>28</v>
      </c>
      <c r="O608" t="s">
        <v>29</v>
      </c>
      <c r="P608" t="s">
        <v>1791</v>
      </c>
      <c r="Q608">
        <v>60.311999999999998</v>
      </c>
      <c r="R608">
        <v>3</v>
      </c>
      <c r="S608">
        <v>0.2</v>
      </c>
      <c r="T608">
        <v>5.2773000000000003</v>
      </c>
    </row>
    <row r="609" spans="1:20" x14ac:dyDescent="0.3">
      <c r="A609" s="1">
        <v>43938</v>
      </c>
      <c r="B609" s="1" t="str">
        <f t="shared" si="9"/>
        <v>Apr</v>
      </c>
      <c r="C609">
        <v>6858</v>
      </c>
      <c r="D609" t="s">
        <v>1792</v>
      </c>
      <c r="E609" t="s">
        <v>20</v>
      </c>
      <c r="F609" t="s">
        <v>1793</v>
      </c>
      <c r="G609" t="s">
        <v>22</v>
      </c>
      <c r="H609" t="s">
        <v>23</v>
      </c>
      <c r="I609" t="s">
        <v>33</v>
      </c>
      <c r="J609" t="s">
        <v>34</v>
      </c>
      <c r="K609">
        <v>90008</v>
      </c>
      <c r="L609" t="s">
        <v>35</v>
      </c>
      <c r="M609" t="s">
        <v>1480</v>
      </c>
      <c r="N609" t="s">
        <v>46</v>
      </c>
      <c r="O609" t="s">
        <v>107</v>
      </c>
      <c r="P609" t="s">
        <v>1481</v>
      </c>
      <c r="Q609">
        <v>28.14</v>
      </c>
      <c r="R609">
        <v>3</v>
      </c>
      <c r="S609">
        <v>0</v>
      </c>
      <c r="T609">
        <v>13.507199999999999</v>
      </c>
    </row>
    <row r="610" spans="1:20" x14ac:dyDescent="0.3">
      <c r="A610" s="1">
        <v>43938</v>
      </c>
      <c r="B610" s="1" t="str">
        <f t="shared" si="9"/>
        <v>Apr</v>
      </c>
      <c r="C610">
        <v>6859</v>
      </c>
      <c r="D610" t="s">
        <v>1792</v>
      </c>
      <c r="E610" t="s">
        <v>20</v>
      </c>
      <c r="F610" t="s">
        <v>1793</v>
      </c>
      <c r="G610" t="s">
        <v>22</v>
      </c>
      <c r="H610" t="s">
        <v>23</v>
      </c>
      <c r="I610" t="s">
        <v>33</v>
      </c>
      <c r="J610" t="s">
        <v>34</v>
      </c>
      <c r="K610">
        <v>90008</v>
      </c>
      <c r="L610" t="s">
        <v>35</v>
      </c>
      <c r="M610" t="s">
        <v>1794</v>
      </c>
      <c r="N610" t="s">
        <v>46</v>
      </c>
      <c r="O610" t="s">
        <v>288</v>
      </c>
      <c r="P610" t="s">
        <v>1795</v>
      </c>
      <c r="Q610">
        <v>7.38</v>
      </c>
      <c r="R610">
        <v>2</v>
      </c>
      <c r="S610">
        <v>0</v>
      </c>
      <c r="T610">
        <v>3.4685999999999999</v>
      </c>
    </row>
    <row r="611" spans="1:20" x14ac:dyDescent="0.3">
      <c r="A611" s="1">
        <v>43938</v>
      </c>
      <c r="B611" s="1" t="str">
        <f t="shared" si="9"/>
        <v>Apr</v>
      </c>
      <c r="C611">
        <v>6860</v>
      </c>
      <c r="D611" t="s">
        <v>1792</v>
      </c>
      <c r="E611" t="s">
        <v>20</v>
      </c>
      <c r="F611" t="s">
        <v>1793</v>
      </c>
      <c r="G611" t="s">
        <v>22</v>
      </c>
      <c r="H611" t="s">
        <v>23</v>
      </c>
      <c r="I611" t="s">
        <v>33</v>
      </c>
      <c r="J611" t="s">
        <v>34</v>
      </c>
      <c r="K611">
        <v>90008</v>
      </c>
      <c r="L611" t="s">
        <v>35</v>
      </c>
      <c r="M611" t="s">
        <v>1796</v>
      </c>
      <c r="N611" t="s">
        <v>46</v>
      </c>
      <c r="O611" t="s">
        <v>144</v>
      </c>
      <c r="P611" t="s">
        <v>1797</v>
      </c>
      <c r="Q611">
        <v>10.9</v>
      </c>
      <c r="R611">
        <v>5</v>
      </c>
      <c r="S611">
        <v>0</v>
      </c>
      <c r="T611">
        <v>3.597</v>
      </c>
    </row>
    <row r="612" spans="1:20" x14ac:dyDescent="0.3">
      <c r="A612" s="1">
        <v>43938</v>
      </c>
      <c r="B612" s="1" t="str">
        <f t="shared" si="9"/>
        <v>Apr</v>
      </c>
      <c r="C612">
        <v>6861</v>
      </c>
      <c r="D612" t="s">
        <v>1792</v>
      </c>
      <c r="E612" t="s">
        <v>20</v>
      </c>
      <c r="F612" t="s">
        <v>1793</v>
      </c>
      <c r="G612" t="s">
        <v>22</v>
      </c>
      <c r="H612" t="s">
        <v>23</v>
      </c>
      <c r="I612" t="s">
        <v>33</v>
      </c>
      <c r="J612" t="s">
        <v>34</v>
      </c>
      <c r="K612">
        <v>90008</v>
      </c>
      <c r="L612" t="s">
        <v>35</v>
      </c>
      <c r="M612" t="s">
        <v>1798</v>
      </c>
      <c r="N612" t="s">
        <v>78</v>
      </c>
      <c r="O612" t="s">
        <v>101</v>
      </c>
      <c r="P612" t="s">
        <v>1799</v>
      </c>
      <c r="Q612">
        <v>274.89</v>
      </c>
      <c r="R612">
        <v>11</v>
      </c>
      <c r="S612">
        <v>0</v>
      </c>
      <c r="T612">
        <v>46.731299999999997</v>
      </c>
    </row>
    <row r="613" spans="1:20" x14ac:dyDescent="0.3">
      <c r="A613" s="1">
        <v>43938</v>
      </c>
      <c r="B613" s="1" t="str">
        <f t="shared" si="9"/>
        <v>Apr</v>
      </c>
      <c r="C613">
        <v>6862</v>
      </c>
      <c r="D613" t="s">
        <v>1792</v>
      </c>
      <c r="E613" t="s">
        <v>20</v>
      </c>
      <c r="F613" t="s">
        <v>1793</v>
      </c>
      <c r="G613" t="s">
        <v>22</v>
      </c>
      <c r="H613" t="s">
        <v>23</v>
      </c>
      <c r="I613" t="s">
        <v>33</v>
      </c>
      <c r="J613" t="s">
        <v>34</v>
      </c>
      <c r="K613">
        <v>90008</v>
      </c>
      <c r="L613" t="s">
        <v>35</v>
      </c>
      <c r="M613" t="s">
        <v>1199</v>
      </c>
      <c r="N613" t="s">
        <v>46</v>
      </c>
      <c r="O613" t="s">
        <v>288</v>
      </c>
      <c r="P613" t="s">
        <v>1200</v>
      </c>
      <c r="Q613">
        <v>23.04</v>
      </c>
      <c r="R613">
        <v>8</v>
      </c>
      <c r="S613">
        <v>0</v>
      </c>
      <c r="T613">
        <v>11.2896</v>
      </c>
    </row>
    <row r="614" spans="1:20" x14ac:dyDescent="0.3">
      <c r="A614" s="1">
        <v>43938</v>
      </c>
      <c r="B614" s="1" t="str">
        <f t="shared" si="9"/>
        <v>Apr</v>
      </c>
      <c r="C614">
        <v>6863</v>
      </c>
      <c r="D614" t="s">
        <v>1792</v>
      </c>
      <c r="E614" t="s">
        <v>20</v>
      </c>
      <c r="F614" t="s">
        <v>1793</v>
      </c>
      <c r="G614" t="s">
        <v>22</v>
      </c>
      <c r="H614" t="s">
        <v>23</v>
      </c>
      <c r="I614" t="s">
        <v>33</v>
      </c>
      <c r="J614" t="s">
        <v>34</v>
      </c>
      <c r="K614">
        <v>90008</v>
      </c>
      <c r="L614" t="s">
        <v>35</v>
      </c>
      <c r="M614" t="s">
        <v>1534</v>
      </c>
      <c r="N614" t="s">
        <v>28</v>
      </c>
      <c r="O614" t="s">
        <v>59</v>
      </c>
      <c r="P614" t="s">
        <v>1535</v>
      </c>
      <c r="Q614">
        <v>218.352</v>
      </c>
      <c r="R614">
        <v>3</v>
      </c>
      <c r="S614">
        <v>0.2</v>
      </c>
      <c r="T614">
        <v>-19.105799999999999</v>
      </c>
    </row>
    <row r="615" spans="1:20" x14ac:dyDescent="0.3">
      <c r="A615" s="1">
        <v>43938</v>
      </c>
      <c r="B615" s="1" t="str">
        <f t="shared" si="9"/>
        <v>Apr</v>
      </c>
      <c r="C615">
        <v>9588</v>
      </c>
      <c r="D615" t="s">
        <v>1800</v>
      </c>
      <c r="E615" t="s">
        <v>20</v>
      </c>
      <c r="F615" t="s">
        <v>1801</v>
      </c>
      <c r="G615" t="s">
        <v>73</v>
      </c>
      <c r="H615" t="s">
        <v>23</v>
      </c>
      <c r="I615" t="s">
        <v>336</v>
      </c>
      <c r="J615" t="s">
        <v>337</v>
      </c>
      <c r="K615">
        <v>60653</v>
      </c>
      <c r="L615" t="s">
        <v>44</v>
      </c>
      <c r="M615" t="s">
        <v>1802</v>
      </c>
      <c r="N615" t="s">
        <v>46</v>
      </c>
      <c r="O615" t="s">
        <v>54</v>
      </c>
      <c r="P615" t="s">
        <v>1803</v>
      </c>
      <c r="Q615">
        <v>195.136</v>
      </c>
      <c r="R615">
        <v>4</v>
      </c>
      <c r="S615">
        <v>0.2</v>
      </c>
      <c r="T615">
        <v>-43.9056</v>
      </c>
    </row>
    <row r="616" spans="1:20" x14ac:dyDescent="0.3">
      <c r="A616" s="1">
        <v>43941</v>
      </c>
      <c r="B616" s="1" t="str">
        <f t="shared" si="9"/>
        <v>Apr</v>
      </c>
      <c r="C616">
        <v>2239</v>
      </c>
      <c r="D616" t="s">
        <v>1804</v>
      </c>
      <c r="E616" t="s">
        <v>20</v>
      </c>
      <c r="F616" t="s">
        <v>1320</v>
      </c>
      <c r="G616" t="s">
        <v>41</v>
      </c>
      <c r="H616" t="s">
        <v>23</v>
      </c>
      <c r="I616" t="s">
        <v>336</v>
      </c>
      <c r="J616" t="s">
        <v>337</v>
      </c>
      <c r="K616">
        <v>60610</v>
      </c>
      <c r="L616" t="s">
        <v>44</v>
      </c>
      <c r="M616" t="s">
        <v>598</v>
      </c>
      <c r="N616" t="s">
        <v>28</v>
      </c>
      <c r="O616" t="s">
        <v>29</v>
      </c>
      <c r="P616" t="s">
        <v>599</v>
      </c>
      <c r="Q616">
        <v>44.4</v>
      </c>
      <c r="R616">
        <v>2</v>
      </c>
      <c r="S616">
        <v>0.6</v>
      </c>
      <c r="T616">
        <v>-52.17</v>
      </c>
    </row>
    <row r="617" spans="1:20" x14ac:dyDescent="0.3">
      <c r="A617" s="1">
        <v>43941</v>
      </c>
      <c r="B617" s="1" t="str">
        <f t="shared" si="9"/>
        <v>Apr</v>
      </c>
      <c r="C617">
        <v>6154</v>
      </c>
      <c r="D617" t="s">
        <v>1805</v>
      </c>
      <c r="E617" t="s">
        <v>39</v>
      </c>
      <c r="F617" t="s">
        <v>313</v>
      </c>
      <c r="G617" t="s">
        <v>73</v>
      </c>
      <c r="H617" t="s">
        <v>23</v>
      </c>
      <c r="I617" t="s">
        <v>154</v>
      </c>
      <c r="J617" t="s">
        <v>155</v>
      </c>
      <c r="K617">
        <v>19120</v>
      </c>
      <c r="L617" t="s">
        <v>26</v>
      </c>
      <c r="M617" t="s">
        <v>1806</v>
      </c>
      <c r="N617" t="s">
        <v>28</v>
      </c>
      <c r="O617" t="s">
        <v>29</v>
      </c>
      <c r="P617" t="s">
        <v>1807</v>
      </c>
      <c r="Q617">
        <v>51.968000000000004</v>
      </c>
      <c r="R617">
        <v>2</v>
      </c>
      <c r="S617">
        <v>0.2</v>
      </c>
      <c r="T617">
        <v>10.393599999999999</v>
      </c>
    </row>
    <row r="618" spans="1:20" x14ac:dyDescent="0.3">
      <c r="A618" s="1">
        <v>43941</v>
      </c>
      <c r="B618" s="1" t="str">
        <f t="shared" si="9"/>
        <v>Apr</v>
      </c>
      <c r="C618">
        <v>6155</v>
      </c>
      <c r="D618" t="s">
        <v>1805</v>
      </c>
      <c r="E618" t="s">
        <v>39</v>
      </c>
      <c r="F618" t="s">
        <v>313</v>
      </c>
      <c r="G618" t="s">
        <v>73</v>
      </c>
      <c r="H618" t="s">
        <v>23</v>
      </c>
      <c r="I618" t="s">
        <v>154</v>
      </c>
      <c r="J618" t="s">
        <v>155</v>
      </c>
      <c r="K618">
        <v>19120</v>
      </c>
      <c r="L618" t="s">
        <v>26</v>
      </c>
      <c r="M618" t="s">
        <v>1808</v>
      </c>
      <c r="N618" t="s">
        <v>46</v>
      </c>
      <c r="O618" t="s">
        <v>54</v>
      </c>
      <c r="P618" t="s">
        <v>1809</v>
      </c>
      <c r="Q618">
        <v>51.335999999999999</v>
      </c>
      <c r="R618">
        <v>3</v>
      </c>
      <c r="S618">
        <v>0.2</v>
      </c>
      <c r="T618">
        <v>5.7752999999999997</v>
      </c>
    </row>
    <row r="619" spans="1:20" x14ac:dyDescent="0.3">
      <c r="A619" s="1">
        <v>43941</v>
      </c>
      <c r="B619" s="1" t="str">
        <f t="shared" si="9"/>
        <v>Apr</v>
      </c>
      <c r="C619">
        <v>6156</v>
      </c>
      <c r="D619" t="s">
        <v>1805</v>
      </c>
      <c r="E619" t="s">
        <v>39</v>
      </c>
      <c r="F619" t="s">
        <v>313</v>
      </c>
      <c r="G619" t="s">
        <v>73</v>
      </c>
      <c r="H619" t="s">
        <v>23</v>
      </c>
      <c r="I619" t="s">
        <v>154</v>
      </c>
      <c r="J619" t="s">
        <v>155</v>
      </c>
      <c r="K619">
        <v>19120</v>
      </c>
      <c r="L619" t="s">
        <v>26</v>
      </c>
      <c r="M619" t="s">
        <v>1810</v>
      </c>
      <c r="N619" t="s">
        <v>46</v>
      </c>
      <c r="O619" t="s">
        <v>54</v>
      </c>
      <c r="P619" t="s">
        <v>1811</v>
      </c>
      <c r="Q619">
        <v>332.70400000000001</v>
      </c>
      <c r="R619">
        <v>1</v>
      </c>
      <c r="S619">
        <v>0.2</v>
      </c>
      <c r="T619">
        <v>33.270400000000002</v>
      </c>
    </row>
    <row r="620" spans="1:20" x14ac:dyDescent="0.3">
      <c r="A620" s="1">
        <v>43941</v>
      </c>
      <c r="B620" s="1" t="str">
        <f t="shared" si="9"/>
        <v>Apr</v>
      </c>
      <c r="C620">
        <v>6157</v>
      </c>
      <c r="D620" t="s">
        <v>1805</v>
      </c>
      <c r="E620" t="s">
        <v>39</v>
      </c>
      <c r="F620" t="s">
        <v>313</v>
      </c>
      <c r="G620" t="s">
        <v>73</v>
      </c>
      <c r="H620" t="s">
        <v>23</v>
      </c>
      <c r="I620" t="s">
        <v>154</v>
      </c>
      <c r="J620" t="s">
        <v>155</v>
      </c>
      <c r="K620">
        <v>19120</v>
      </c>
      <c r="L620" t="s">
        <v>26</v>
      </c>
      <c r="M620" t="s">
        <v>1812</v>
      </c>
      <c r="N620" t="s">
        <v>28</v>
      </c>
      <c r="O620" t="s">
        <v>29</v>
      </c>
      <c r="P620" t="s">
        <v>1813</v>
      </c>
      <c r="Q620">
        <v>42.408000000000001</v>
      </c>
      <c r="R620">
        <v>3</v>
      </c>
      <c r="S620">
        <v>0.2</v>
      </c>
      <c r="T620">
        <v>9.5418000000000003</v>
      </c>
    </row>
    <row r="621" spans="1:20" x14ac:dyDescent="0.3">
      <c r="A621" s="1">
        <v>43941</v>
      </c>
      <c r="B621" s="1" t="str">
        <f t="shared" si="9"/>
        <v>Apr</v>
      </c>
      <c r="C621">
        <v>6766</v>
      </c>
      <c r="D621" t="s">
        <v>1814</v>
      </c>
      <c r="E621" t="s">
        <v>20</v>
      </c>
      <c r="F621" t="s">
        <v>1815</v>
      </c>
      <c r="G621" t="s">
        <v>22</v>
      </c>
      <c r="H621" t="s">
        <v>23</v>
      </c>
      <c r="I621" t="s">
        <v>336</v>
      </c>
      <c r="J621" t="s">
        <v>337</v>
      </c>
      <c r="K621">
        <v>60653</v>
      </c>
      <c r="L621" t="s">
        <v>44</v>
      </c>
      <c r="M621" t="s">
        <v>1816</v>
      </c>
      <c r="N621" t="s">
        <v>28</v>
      </c>
      <c r="O621" t="s">
        <v>59</v>
      </c>
      <c r="P621" t="s">
        <v>1817</v>
      </c>
      <c r="Q621">
        <v>317.05799999999999</v>
      </c>
      <c r="R621">
        <v>3</v>
      </c>
      <c r="S621">
        <v>0.3</v>
      </c>
      <c r="T621">
        <v>-18.117599999999999</v>
      </c>
    </row>
    <row r="622" spans="1:20" x14ac:dyDescent="0.3">
      <c r="A622" s="1">
        <v>43941</v>
      </c>
      <c r="B622" s="1" t="str">
        <f t="shared" si="9"/>
        <v>Apr</v>
      </c>
      <c r="C622">
        <v>6767</v>
      </c>
      <c r="D622" t="s">
        <v>1814</v>
      </c>
      <c r="E622" t="s">
        <v>20</v>
      </c>
      <c r="F622" t="s">
        <v>1815</v>
      </c>
      <c r="G622" t="s">
        <v>22</v>
      </c>
      <c r="H622" t="s">
        <v>23</v>
      </c>
      <c r="I622" t="s">
        <v>336</v>
      </c>
      <c r="J622" t="s">
        <v>337</v>
      </c>
      <c r="K622">
        <v>60653</v>
      </c>
      <c r="L622" t="s">
        <v>44</v>
      </c>
      <c r="M622" t="s">
        <v>1186</v>
      </c>
      <c r="N622" t="s">
        <v>46</v>
      </c>
      <c r="O622" t="s">
        <v>62</v>
      </c>
      <c r="P622" t="s">
        <v>1187</v>
      </c>
      <c r="Q622">
        <v>15.76</v>
      </c>
      <c r="R622">
        <v>2</v>
      </c>
      <c r="S622">
        <v>0.2</v>
      </c>
      <c r="T622">
        <v>3.5459999999999998</v>
      </c>
    </row>
    <row r="623" spans="1:20" x14ac:dyDescent="0.3">
      <c r="A623" s="1">
        <v>43941</v>
      </c>
      <c r="B623" s="1" t="str">
        <f t="shared" si="9"/>
        <v>Apr</v>
      </c>
      <c r="C623">
        <v>6768</v>
      </c>
      <c r="D623" t="s">
        <v>1814</v>
      </c>
      <c r="E623" t="s">
        <v>20</v>
      </c>
      <c r="F623" t="s">
        <v>1815</v>
      </c>
      <c r="G623" t="s">
        <v>22</v>
      </c>
      <c r="H623" t="s">
        <v>23</v>
      </c>
      <c r="I623" t="s">
        <v>336</v>
      </c>
      <c r="J623" t="s">
        <v>337</v>
      </c>
      <c r="K623">
        <v>60653</v>
      </c>
      <c r="L623" t="s">
        <v>44</v>
      </c>
      <c r="M623" t="s">
        <v>1818</v>
      </c>
      <c r="N623" t="s">
        <v>28</v>
      </c>
      <c r="O623" t="s">
        <v>29</v>
      </c>
      <c r="P623" t="s">
        <v>1819</v>
      </c>
      <c r="Q623">
        <v>14.56</v>
      </c>
      <c r="R623">
        <v>5</v>
      </c>
      <c r="S623">
        <v>0.6</v>
      </c>
      <c r="T623">
        <v>-6.1879999999999997</v>
      </c>
    </row>
    <row r="624" spans="1:20" x14ac:dyDescent="0.3">
      <c r="A624" s="1">
        <v>43941</v>
      </c>
      <c r="B624" s="1" t="str">
        <f t="shared" si="9"/>
        <v>Apr</v>
      </c>
      <c r="C624">
        <v>7595</v>
      </c>
      <c r="D624" t="s">
        <v>1820</v>
      </c>
      <c r="E624" t="s">
        <v>20</v>
      </c>
      <c r="F624" t="s">
        <v>1356</v>
      </c>
      <c r="G624" t="s">
        <v>22</v>
      </c>
      <c r="H624" t="s">
        <v>23</v>
      </c>
      <c r="I624" t="s">
        <v>123</v>
      </c>
      <c r="J624" t="s">
        <v>124</v>
      </c>
      <c r="K624">
        <v>48234</v>
      </c>
      <c r="L624" t="s">
        <v>44</v>
      </c>
      <c r="M624" t="s">
        <v>1821</v>
      </c>
      <c r="N624" t="s">
        <v>46</v>
      </c>
      <c r="O624" t="s">
        <v>47</v>
      </c>
      <c r="P624" t="s">
        <v>1822</v>
      </c>
      <c r="Q624">
        <v>146.86000000000001</v>
      </c>
      <c r="R624">
        <v>7</v>
      </c>
      <c r="S624">
        <v>0</v>
      </c>
      <c r="T624">
        <v>70.492800000000003</v>
      </c>
    </row>
    <row r="625" spans="1:20" x14ac:dyDescent="0.3">
      <c r="A625" s="1">
        <v>43941</v>
      </c>
      <c r="B625" s="1" t="str">
        <f t="shared" si="9"/>
        <v>Apr</v>
      </c>
      <c r="C625">
        <v>7596</v>
      </c>
      <c r="D625" t="s">
        <v>1820</v>
      </c>
      <c r="E625" t="s">
        <v>20</v>
      </c>
      <c r="F625" t="s">
        <v>1356</v>
      </c>
      <c r="G625" t="s">
        <v>22</v>
      </c>
      <c r="H625" t="s">
        <v>23</v>
      </c>
      <c r="I625" t="s">
        <v>123</v>
      </c>
      <c r="J625" t="s">
        <v>124</v>
      </c>
      <c r="K625">
        <v>48234</v>
      </c>
      <c r="L625" t="s">
        <v>44</v>
      </c>
      <c r="M625" t="s">
        <v>515</v>
      </c>
      <c r="N625" t="s">
        <v>46</v>
      </c>
      <c r="O625" t="s">
        <v>47</v>
      </c>
      <c r="P625" t="s">
        <v>516</v>
      </c>
      <c r="Q625">
        <v>36.56</v>
      </c>
      <c r="R625">
        <v>4</v>
      </c>
      <c r="S625">
        <v>0</v>
      </c>
      <c r="T625">
        <v>18.28</v>
      </c>
    </row>
    <row r="626" spans="1:20" x14ac:dyDescent="0.3">
      <c r="A626" s="1">
        <v>43941</v>
      </c>
      <c r="B626" s="1" t="str">
        <f t="shared" si="9"/>
        <v>Apr</v>
      </c>
      <c r="C626">
        <v>9877</v>
      </c>
      <c r="D626" t="s">
        <v>1823</v>
      </c>
      <c r="E626" t="s">
        <v>39</v>
      </c>
      <c r="F626" t="s">
        <v>1824</v>
      </c>
      <c r="G626" t="s">
        <v>41</v>
      </c>
      <c r="H626" t="s">
        <v>23</v>
      </c>
      <c r="I626" t="s">
        <v>1825</v>
      </c>
      <c r="J626" t="s">
        <v>25</v>
      </c>
      <c r="K626">
        <v>44105</v>
      </c>
      <c r="L626" t="s">
        <v>26</v>
      </c>
      <c r="M626" t="s">
        <v>1826</v>
      </c>
      <c r="N626" t="s">
        <v>46</v>
      </c>
      <c r="O626" t="s">
        <v>54</v>
      </c>
      <c r="P626" t="s">
        <v>1827</v>
      </c>
      <c r="Q626">
        <v>848.54399999999998</v>
      </c>
      <c r="R626">
        <v>4</v>
      </c>
      <c r="S626">
        <v>0.2</v>
      </c>
      <c r="T626">
        <v>-21.2136</v>
      </c>
    </row>
    <row r="627" spans="1:20" x14ac:dyDescent="0.3">
      <c r="A627" s="1">
        <v>43941</v>
      </c>
      <c r="B627" s="1" t="str">
        <f t="shared" si="9"/>
        <v>Apr</v>
      </c>
      <c r="C627">
        <v>9878</v>
      </c>
      <c r="D627" t="s">
        <v>1823</v>
      </c>
      <c r="E627" t="s">
        <v>39</v>
      </c>
      <c r="F627" t="s">
        <v>1824</v>
      </c>
      <c r="G627" t="s">
        <v>41</v>
      </c>
      <c r="H627" t="s">
        <v>23</v>
      </c>
      <c r="I627" t="s">
        <v>1825</v>
      </c>
      <c r="J627" t="s">
        <v>25</v>
      </c>
      <c r="K627">
        <v>44105</v>
      </c>
      <c r="L627" t="s">
        <v>26</v>
      </c>
      <c r="M627" t="s">
        <v>1828</v>
      </c>
      <c r="N627" t="s">
        <v>46</v>
      </c>
      <c r="O627" t="s">
        <v>47</v>
      </c>
      <c r="P627" t="s">
        <v>1829</v>
      </c>
      <c r="Q627">
        <v>8.6999999999999993</v>
      </c>
      <c r="R627">
        <v>5</v>
      </c>
      <c r="S627">
        <v>0.7</v>
      </c>
      <c r="T627">
        <v>-6.38</v>
      </c>
    </row>
    <row r="628" spans="1:20" x14ac:dyDescent="0.3">
      <c r="A628" s="1">
        <v>43941</v>
      </c>
      <c r="B628" s="1" t="str">
        <f t="shared" si="9"/>
        <v>Apr</v>
      </c>
      <c r="C628">
        <v>9879</v>
      </c>
      <c r="D628" t="s">
        <v>1823</v>
      </c>
      <c r="E628" t="s">
        <v>39</v>
      </c>
      <c r="F628" t="s">
        <v>1824</v>
      </c>
      <c r="G628" t="s">
        <v>41</v>
      </c>
      <c r="H628" t="s">
        <v>23</v>
      </c>
      <c r="I628" t="s">
        <v>1825</v>
      </c>
      <c r="J628" t="s">
        <v>25</v>
      </c>
      <c r="K628">
        <v>44105</v>
      </c>
      <c r="L628" t="s">
        <v>26</v>
      </c>
      <c r="M628" t="s">
        <v>1830</v>
      </c>
      <c r="N628" t="s">
        <v>78</v>
      </c>
      <c r="O628" t="s">
        <v>193</v>
      </c>
      <c r="P628" t="s">
        <v>1831</v>
      </c>
      <c r="Q628">
        <v>122.38200000000001</v>
      </c>
      <c r="R628">
        <v>3</v>
      </c>
      <c r="S628">
        <v>0.4</v>
      </c>
      <c r="T628">
        <v>-24.476400000000002</v>
      </c>
    </row>
    <row r="629" spans="1:20" x14ac:dyDescent="0.3">
      <c r="A629" s="1">
        <v>43942</v>
      </c>
      <c r="B629" s="1" t="str">
        <f t="shared" si="9"/>
        <v>Apr</v>
      </c>
      <c r="C629">
        <v>177</v>
      </c>
      <c r="D629" t="s">
        <v>1832</v>
      </c>
      <c r="E629" t="s">
        <v>86</v>
      </c>
      <c r="F629" t="s">
        <v>1833</v>
      </c>
      <c r="G629" t="s">
        <v>22</v>
      </c>
      <c r="H629" t="s">
        <v>23</v>
      </c>
      <c r="I629" t="s">
        <v>441</v>
      </c>
      <c r="J629" t="s">
        <v>52</v>
      </c>
      <c r="K629">
        <v>77036</v>
      </c>
      <c r="L629" t="s">
        <v>44</v>
      </c>
      <c r="M629" t="s">
        <v>1834</v>
      </c>
      <c r="N629" t="s">
        <v>46</v>
      </c>
      <c r="O629" t="s">
        <v>69</v>
      </c>
      <c r="P629" t="s">
        <v>1835</v>
      </c>
      <c r="Q629">
        <v>97.263999999999996</v>
      </c>
      <c r="R629">
        <v>4</v>
      </c>
      <c r="S629">
        <v>0.8</v>
      </c>
      <c r="T629">
        <v>-243.16</v>
      </c>
    </row>
    <row r="630" spans="1:20" x14ac:dyDescent="0.3">
      <c r="A630" s="1">
        <v>43942</v>
      </c>
      <c r="B630" s="1" t="str">
        <f t="shared" si="9"/>
        <v>Apr</v>
      </c>
      <c r="C630">
        <v>1103</v>
      </c>
      <c r="D630" t="s">
        <v>1836</v>
      </c>
      <c r="E630" t="s">
        <v>20</v>
      </c>
      <c r="F630" t="s">
        <v>1837</v>
      </c>
      <c r="G630" t="s">
        <v>22</v>
      </c>
      <c r="H630" t="s">
        <v>23</v>
      </c>
      <c r="I630" t="s">
        <v>441</v>
      </c>
      <c r="J630" t="s">
        <v>52</v>
      </c>
      <c r="K630">
        <v>77041</v>
      </c>
      <c r="L630" t="s">
        <v>44</v>
      </c>
      <c r="M630" t="s">
        <v>1838</v>
      </c>
      <c r="N630" t="s">
        <v>46</v>
      </c>
      <c r="O630" t="s">
        <v>47</v>
      </c>
      <c r="P630" t="s">
        <v>1093</v>
      </c>
      <c r="Q630">
        <v>2.694</v>
      </c>
      <c r="R630">
        <v>3</v>
      </c>
      <c r="S630">
        <v>0.8</v>
      </c>
      <c r="T630">
        <v>-4.7145000000000001</v>
      </c>
    </row>
    <row r="631" spans="1:20" x14ac:dyDescent="0.3">
      <c r="A631" s="1">
        <v>43942</v>
      </c>
      <c r="B631" s="1" t="str">
        <f t="shared" si="9"/>
        <v>Apr</v>
      </c>
      <c r="C631">
        <v>1104</v>
      </c>
      <c r="D631" t="s">
        <v>1836</v>
      </c>
      <c r="E631" t="s">
        <v>20</v>
      </c>
      <c r="F631" t="s">
        <v>1837</v>
      </c>
      <c r="G631" t="s">
        <v>22</v>
      </c>
      <c r="H631" t="s">
        <v>23</v>
      </c>
      <c r="I631" t="s">
        <v>441</v>
      </c>
      <c r="J631" t="s">
        <v>52</v>
      </c>
      <c r="K631">
        <v>77041</v>
      </c>
      <c r="L631" t="s">
        <v>44</v>
      </c>
      <c r="M631" t="s">
        <v>1839</v>
      </c>
      <c r="N631" t="s">
        <v>46</v>
      </c>
      <c r="O631" t="s">
        <v>47</v>
      </c>
      <c r="P631" t="s">
        <v>1840</v>
      </c>
      <c r="Q631">
        <v>2.9340000000000002</v>
      </c>
      <c r="R631">
        <v>3</v>
      </c>
      <c r="S631">
        <v>0.8</v>
      </c>
      <c r="T631">
        <v>-4.9878</v>
      </c>
    </row>
    <row r="632" spans="1:20" x14ac:dyDescent="0.3">
      <c r="A632" s="1">
        <v>43942</v>
      </c>
      <c r="B632" s="1" t="str">
        <f t="shared" si="9"/>
        <v>Apr</v>
      </c>
      <c r="C632">
        <v>3713</v>
      </c>
      <c r="D632" t="s">
        <v>1841</v>
      </c>
      <c r="E632" t="s">
        <v>39</v>
      </c>
      <c r="F632" t="s">
        <v>1842</v>
      </c>
      <c r="G632" t="s">
        <v>22</v>
      </c>
      <c r="H632" t="s">
        <v>23</v>
      </c>
      <c r="I632" t="s">
        <v>148</v>
      </c>
      <c r="J632" t="s">
        <v>149</v>
      </c>
      <c r="K632">
        <v>98103</v>
      </c>
      <c r="L632" t="s">
        <v>35</v>
      </c>
      <c r="M632" t="s">
        <v>1843</v>
      </c>
      <c r="N632" t="s">
        <v>78</v>
      </c>
      <c r="O632" t="s">
        <v>101</v>
      </c>
      <c r="P632" t="s">
        <v>1844</v>
      </c>
      <c r="Q632">
        <v>11.54</v>
      </c>
      <c r="R632">
        <v>1</v>
      </c>
      <c r="S632">
        <v>0</v>
      </c>
      <c r="T632">
        <v>3.4620000000000002</v>
      </c>
    </row>
    <row r="633" spans="1:20" x14ac:dyDescent="0.3">
      <c r="A633" s="1">
        <v>43942</v>
      </c>
      <c r="B633" s="1" t="str">
        <f t="shared" si="9"/>
        <v>Apr</v>
      </c>
      <c r="C633">
        <v>3714</v>
      </c>
      <c r="D633" t="s">
        <v>1841</v>
      </c>
      <c r="E633" t="s">
        <v>39</v>
      </c>
      <c r="F633" t="s">
        <v>1842</v>
      </c>
      <c r="G633" t="s">
        <v>22</v>
      </c>
      <c r="H633" t="s">
        <v>23</v>
      </c>
      <c r="I633" t="s">
        <v>148</v>
      </c>
      <c r="J633" t="s">
        <v>149</v>
      </c>
      <c r="K633">
        <v>98103</v>
      </c>
      <c r="L633" t="s">
        <v>35</v>
      </c>
      <c r="M633" t="s">
        <v>1845</v>
      </c>
      <c r="N633" t="s">
        <v>28</v>
      </c>
      <c r="O633" t="s">
        <v>29</v>
      </c>
      <c r="P633" t="s">
        <v>1846</v>
      </c>
      <c r="Q633">
        <v>162.6</v>
      </c>
      <c r="R633">
        <v>3</v>
      </c>
      <c r="S633">
        <v>0</v>
      </c>
      <c r="T633">
        <v>34.146000000000001</v>
      </c>
    </row>
    <row r="634" spans="1:20" x14ac:dyDescent="0.3">
      <c r="A634" s="1">
        <v>43942</v>
      </c>
      <c r="B634" s="1" t="str">
        <f t="shared" si="9"/>
        <v>Apr</v>
      </c>
      <c r="C634">
        <v>7184</v>
      </c>
      <c r="D634" t="s">
        <v>1847</v>
      </c>
      <c r="E634" t="s">
        <v>39</v>
      </c>
      <c r="F634" t="s">
        <v>50</v>
      </c>
      <c r="G634" t="s">
        <v>22</v>
      </c>
      <c r="H634" t="s">
        <v>23</v>
      </c>
      <c r="I634" t="s">
        <v>688</v>
      </c>
      <c r="J634" t="s">
        <v>659</v>
      </c>
      <c r="K634">
        <v>21215</v>
      </c>
      <c r="L634" t="s">
        <v>26</v>
      </c>
      <c r="M634" t="s">
        <v>1848</v>
      </c>
      <c r="N634" t="s">
        <v>28</v>
      </c>
      <c r="O634" t="s">
        <v>59</v>
      </c>
      <c r="P634" t="s">
        <v>1849</v>
      </c>
      <c r="Q634">
        <v>908.82</v>
      </c>
      <c r="R634">
        <v>9</v>
      </c>
      <c r="S634">
        <v>0</v>
      </c>
      <c r="T634">
        <v>227.20500000000001</v>
      </c>
    </row>
    <row r="635" spans="1:20" x14ac:dyDescent="0.3">
      <c r="A635" s="1">
        <v>43942</v>
      </c>
      <c r="B635" s="1" t="str">
        <f t="shared" si="9"/>
        <v>Apr</v>
      </c>
      <c r="C635">
        <v>7567</v>
      </c>
      <c r="D635" t="s">
        <v>1850</v>
      </c>
      <c r="E635" t="s">
        <v>39</v>
      </c>
      <c r="F635" t="s">
        <v>1851</v>
      </c>
      <c r="G635" t="s">
        <v>73</v>
      </c>
      <c r="H635" t="s">
        <v>23</v>
      </c>
      <c r="I635" t="s">
        <v>441</v>
      </c>
      <c r="J635" t="s">
        <v>52</v>
      </c>
      <c r="K635">
        <v>77070</v>
      </c>
      <c r="L635" t="s">
        <v>44</v>
      </c>
      <c r="M635" t="s">
        <v>1852</v>
      </c>
      <c r="N635" t="s">
        <v>78</v>
      </c>
      <c r="O635" t="s">
        <v>101</v>
      </c>
      <c r="P635" t="s">
        <v>1853</v>
      </c>
      <c r="Q635">
        <v>47.975999999999999</v>
      </c>
      <c r="R635">
        <v>3</v>
      </c>
      <c r="S635">
        <v>0.2</v>
      </c>
      <c r="T635">
        <v>8.3957999999999995</v>
      </c>
    </row>
    <row r="636" spans="1:20" x14ac:dyDescent="0.3">
      <c r="A636" s="1">
        <v>43942</v>
      </c>
      <c r="B636" s="1" t="str">
        <f t="shared" si="9"/>
        <v>Apr</v>
      </c>
      <c r="C636">
        <v>7568</v>
      </c>
      <c r="D636" t="s">
        <v>1850</v>
      </c>
      <c r="E636" t="s">
        <v>39</v>
      </c>
      <c r="F636" t="s">
        <v>1851</v>
      </c>
      <c r="G636" t="s">
        <v>73</v>
      </c>
      <c r="H636" t="s">
        <v>23</v>
      </c>
      <c r="I636" t="s">
        <v>441</v>
      </c>
      <c r="J636" t="s">
        <v>52</v>
      </c>
      <c r="K636">
        <v>77070</v>
      </c>
      <c r="L636" t="s">
        <v>44</v>
      </c>
      <c r="M636" t="s">
        <v>1107</v>
      </c>
      <c r="N636" t="s">
        <v>46</v>
      </c>
      <c r="O636" t="s">
        <v>107</v>
      </c>
      <c r="P636" t="s">
        <v>1108</v>
      </c>
      <c r="Q636">
        <v>20.736000000000001</v>
      </c>
      <c r="R636">
        <v>4</v>
      </c>
      <c r="S636">
        <v>0.2</v>
      </c>
      <c r="T636">
        <v>7.2576000000000001</v>
      </c>
    </row>
    <row r="637" spans="1:20" x14ac:dyDescent="0.3">
      <c r="A637" s="1">
        <v>43943</v>
      </c>
      <c r="B637" s="1" t="str">
        <f t="shared" si="9"/>
        <v>Apr</v>
      </c>
      <c r="C637">
        <v>805</v>
      </c>
      <c r="D637" t="s">
        <v>1854</v>
      </c>
      <c r="E637" t="s">
        <v>39</v>
      </c>
      <c r="F637" t="s">
        <v>1376</v>
      </c>
      <c r="G637" t="s">
        <v>22</v>
      </c>
      <c r="H637" t="s">
        <v>23</v>
      </c>
      <c r="I637" t="s">
        <v>111</v>
      </c>
      <c r="J637" t="s">
        <v>34</v>
      </c>
      <c r="K637">
        <v>94122</v>
      </c>
      <c r="L637" t="s">
        <v>35</v>
      </c>
      <c r="M637" t="s">
        <v>1855</v>
      </c>
      <c r="N637" t="s">
        <v>28</v>
      </c>
      <c r="O637" t="s">
        <v>29</v>
      </c>
      <c r="P637" t="s">
        <v>1856</v>
      </c>
      <c r="Q637">
        <v>18.28</v>
      </c>
      <c r="R637">
        <v>2</v>
      </c>
      <c r="S637">
        <v>0</v>
      </c>
      <c r="T637">
        <v>6.2152000000000003</v>
      </c>
    </row>
    <row r="638" spans="1:20" x14ac:dyDescent="0.3">
      <c r="A638" s="1">
        <v>43943</v>
      </c>
      <c r="B638" s="1" t="str">
        <f t="shared" si="9"/>
        <v>Apr</v>
      </c>
      <c r="C638">
        <v>3027</v>
      </c>
      <c r="D638" t="s">
        <v>1857</v>
      </c>
      <c r="E638" t="s">
        <v>20</v>
      </c>
      <c r="F638" t="s">
        <v>1858</v>
      </c>
      <c r="G638" t="s">
        <v>41</v>
      </c>
      <c r="H638" t="s">
        <v>23</v>
      </c>
      <c r="I638" t="s">
        <v>154</v>
      </c>
      <c r="J638" t="s">
        <v>155</v>
      </c>
      <c r="K638">
        <v>19140</v>
      </c>
      <c r="L638" t="s">
        <v>26</v>
      </c>
      <c r="M638" t="s">
        <v>1859</v>
      </c>
      <c r="N638" t="s">
        <v>28</v>
      </c>
      <c r="O638" t="s">
        <v>29</v>
      </c>
      <c r="P638" t="s">
        <v>1860</v>
      </c>
      <c r="Q638">
        <v>254.352</v>
      </c>
      <c r="R638">
        <v>3</v>
      </c>
      <c r="S638">
        <v>0.2</v>
      </c>
      <c r="T638">
        <v>0</v>
      </c>
    </row>
    <row r="639" spans="1:20" x14ac:dyDescent="0.3">
      <c r="A639" s="1">
        <v>43943</v>
      </c>
      <c r="B639" s="1" t="str">
        <f t="shared" si="9"/>
        <v>Apr</v>
      </c>
      <c r="C639">
        <v>8280</v>
      </c>
      <c r="D639" t="s">
        <v>1861</v>
      </c>
      <c r="E639" t="s">
        <v>20</v>
      </c>
      <c r="F639" t="s">
        <v>1862</v>
      </c>
      <c r="G639" t="s">
        <v>22</v>
      </c>
      <c r="H639" t="s">
        <v>23</v>
      </c>
      <c r="I639" t="s">
        <v>450</v>
      </c>
      <c r="J639" t="s">
        <v>420</v>
      </c>
      <c r="K639">
        <v>31907</v>
      </c>
      <c r="L639" t="s">
        <v>76</v>
      </c>
      <c r="M639" t="s">
        <v>1863</v>
      </c>
      <c r="N639" t="s">
        <v>46</v>
      </c>
      <c r="O639" t="s">
        <v>54</v>
      </c>
      <c r="P639" t="s">
        <v>1864</v>
      </c>
      <c r="Q639">
        <v>675.06</v>
      </c>
      <c r="R639">
        <v>3</v>
      </c>
      <c r="S639">
        <v>0</v>
      </c>
      <c r="T639">
        <v>87.757800000000003</v>
      </c>
    </row>
    <row r="640" spans="1:20" x14ac:dyDescent="0.3">
      <c r="A640" s="1">
        <v>43944</v>
      </c>
      <c r="B640" s="1" t="str">
        <f t="shared" si="9"/>
        <v>Apr</v>
      </c>
      <c r="C640">
        <v>2600</v>
      </c>
      <c r="D640" t="s">
        <v>1865</v>
      </c>
      <c r="E640" t="s">
        <v>20</v>
      </c>
      <c r="F640" t="s">
        <v>1866</v>
      </c>
      <c r="G640" t="s">
        <v>22</v>
      </c>
      <c r="H640" t="s">
        <v>23</v>
      </c>
      <c r="I640" t="s">
        <v>314</v>
      </c>
      <c r="J640" t="s">
        <v>315</v>
      </c>
      <c r="K640">
        <v>10024</v>
      </c>
      <c r="L640" t="s">
        <v>26</v>
      </c>
      <c r="M640" t="s">
        <v>1667</v>
      </c>
      <c r="N640" t="s">
        <v>46</v>
      </c>
      <c r="O640" t="s">
        <v>69</v>
      </c>
      <c r="P640" t="s">
        <v>1668</v>
      </c>
      <c r="Q640">
        <v>121.94</v>
      </c>
      <c r="R640">
        <v>2</v>
      </c>
      <c r="S640">
        <v>0</v>
      </c>
      <c r="T640">
        <v>35.3626</v>
      </c>
    </row>
    <row r="641" spans="1:20" x14ac:dyDescent="0.3">
      <c r="A641" s="1">
        <v>43944</v>
      </c>
      <c r="B641" s="1" t="str">
        <f t="shared" si="9"/>
        <v>Apr</v>
      </c>
      <c r="C641">
        <v>2601</v>
      </c>
      <c r="D641" t="s">
        <v>1865</v>
      </c>
      <c r="E641" t="s">
        <v>20</v>
      </c>
      <c r="F641" t="s">
        <v>1866</v>
      </c>
      <c r="G641" t="s">
        <v>22</v>
      </c>
      <c r="H641" t="s">
        <v>23</v>
      </c>
      <c r="I641" t="s">
        <v>314</v>
      </c>
      <c r="J641" t="s">
        <v>315</v>
      </c>
      <c r="K641">
        <v>10024</v>
      </c>
      <c r="L641" t="s">
        <v>26</v>
      </c>
      <c r="M641" t="s">
        <v>1867</v>
      </c>
      <c r="N641" t="s">
        <v>46</v>
      </c>
      <c r="O641" t="s">
        <v>141</v>
      </c>
      <c r="P641" t="s">
        <v>1868</v>
      </c>
      <c r="Q641">
        <v>122.71</v>
      </c>
      <c r="R641">
        <v>7</v>
      </c>
      <c r="S641">
        <v>0</v>
      </c>
      <c r="T641">
        <v>36.813000000000002</v>
      </c>
    </row>
    <row r="642" spans="1:20" x14ac:dyDescent="0.3">
      <c r="A642" s="1">
        <v>43944</v>
      </c>
      <c r="B642" s="1" t="str">
        <f t="shared" si="9"/>
        <v>Apr</v>
      </c>
      <c r="C642">
        <v>3867</v>
      </c>
      <c r="D642" t="s">
        <v>1869</v>
      </c>
      <c r="E642" t="s">
        <v>86</v>
      </c>
      <c r="F642" t="s">
        <v>1870</v>
      </c>
      <c r="G642" t="s">
        <v>22</v>
      </c>
      <c r="H642" t="s">
        <v>23</v>
      </c>
      <c r="I642" t="s">
        <v>1871</v>
      </c>
      <c r="J642" t="s">
        <v>224</v>
      </c>
      <c r="K642">
        <v>46226</v>
      </c>
      <c r="L642" t="s">
        <v>44</v>
      </c>
      <c r="M642" t="s">
        <v>1872</v>
      </c>
      <c r="N642" t="s">
        <v>78</v>
      </c>
      <c r="O642" t="s">
        <v>101</v>
      </c>
      <c r="P642" t="s">
        <v>1873</v>
      </c>
      <c r="Q642">
        <v>155.34</v>
      </c>
      <c r="R642">
        <v>6</v>
      </c>
      <c r="S642">
        <v>0</v>
      </c>
      <c r="T642">
        <v>55.922400000000003</v>
      </c>
    </row>
    <row r="643" spans="1:20" x14ac:dyDescent="0.3">
      <c r="A643" s="1">
        <v>43944</v>
      </c>
      <c r="B643" s="1" t="str">
        <f t="shared" ref="B643:B706" si="10">TEXT(A643,"mmm")</f>
        <v>Apr</v>
      </c>
      <c r="C643">
        <v>6033</v>
      </c>
      <c r="D643" t="s">
        <v>1874</v>
      </c>
      <c r="E643" t="s">
        <v>39</v>
      </c>
      <c r="F643" t="s">
        <v>1875</v>
      </c>
      <c r="G643" t="s">
        <v>22</v>
      </c>
      <c r="H643" t="s">
        <v>23</v>
      </c>
      <c r="I643" t="s">
        <v>314</v>
      </c>
      <c r="J643" t="s">
        <v>315</v>
      </c>
      <c r="K643">
        <v>10011</v>
      </c>
      <c r="L643" t="s">
        <v>26</v>
      </c>
      <c r="M643" t="s">
        <v>1876</v>
      </c>
      <c r="N643" t="s">
        <v>46</v>
      </c>
      <c r="O643" t="s">
        <v>141</v>
      </c>
      <c r="P643" t="s">
        <v>1877</v>
      </c>
      <c r="Q643">
        <v>54.9</v>
      </c>
      <c r="R643">
        <v>5</v>
      </c>
      <c r="S643">
        <v>0</v>
      </c>
      <c r="T643">
        <v>15.372</v>
      </c>
    </row>
    <row r="644" spans="1:20" x14ac:dyDescent="0.3">
      <c r="A644" s="1">
        <v>43944</v>
      </c>
      <c r="B644" s="1" t="str">
        <f t="shared" si="10"/>
        <v>Apr</v>
      </c>
      <c r="C644">
        <v>6596</v>
      </c>
      <c r="D644" t="s">
        <v>1878</v>
      </c>
      <c r="E644" t="s">
        <v>39</v>
      </c>
      <c r="F644" t="s">
        <v>1879</v>
      </c>
      <c r="G644" t="s">
        <v>73</v>
      </c>
      <c r="H644" t="s">
        <v>23</v>
      </c>
      <c r="I644" t="s">
        <v>450</v>
      </c>
      <c r="J644" t="s">
        <v>25</v>
      </c>
      <c r="K644">
        <v>43229</v>
      </c>
      <c r="L644" t="s">
        <v>26</v>
      </c>
      <c r="M644" t="s">
        <v>1880</v>
      </c>
      <c r="N644" t="s">
        <v>46</v>
      </c>
      <c r="O644" t="s">
        <v>47</v>
      </c>
      <c r="P644" t="s">
        <v>1881</v>
      </c>
      <c r="Q644">
        <v>11.76</v>
      </c>
      <c r="R644">
        <v>5</v>
      </c>
      <c r="S644">
        <v>0.7</v>
      </c>
      <c r="T644">
        <v>-7.84</v>
      </c>
    </row>
    <row r="645" spans="1:20" x14ac:dyDescent="0.3">
      <c r="A645" s="1">
        <v>43944</v>
      </c>
      <c r="B645" s="1" t="str">
        <f t="shared" si="10"/>
        <v>Apr</v>
      </c>
      <c r="C645">
        <v>6597</v>
      </c>
      <c r="D645" t="s">
        <v>1878</v>
      </c>
      <c r="E645" t="s">
        <v>39</v>
      </c>
      <c r="F645" t="s">
        <v>1879</v>
      </c>
      <c r="G645" t="s">
        <v>73</v>
      </c>
      <c r="H645" t="s">
        <v>23</v>
      </c>
      <c r="I645" t="s">
        <v>450</v>
      </c>
      <c r="J645" t="s">
        <v>25</v>
      </c>
      <c r="K645">
        <v>43229</v>
      </c>
      <c r="L645" t="s">
        <v>26</v>
      </c>
      <c r="M645" t="s">
        <v>161</v>
      </c>
      <c r="N645" t="s">
        <v>46</v>
      </c>
      <c r="O645" t="s">
        <v>107</v>
      </c>
      <c r="P645" t="s">
        <v>162</v>
      </c>
      <c r="Q645">
        <v>5.3440000000000003</v>
      </c>
      <c r="R645">
        <v>1</v>
      </c>
      <c r="S645">
        <v>0.2</v>
      </c>
      <c r="T645">
        <v>1.8704000000000001</v>
      </c>
    </row>
    <row r="646" spans="1:20" x14ac:dyDescent="0.3">
      <c r="A646" s="1">
        <v>43944</v>
      </c>
      <c r="B646" s="1" t="str">
        <f t="shared" si="10"/>
        <v>Apr</v>
      </c>
      <c r="C646">
        <v>7241</v>
      </c>
      <c r="D646" t="s">
        <v>1882</v>
      </c>
      <c r="E646" t="s">
        <v>86</v>
      </c>
      <c r="F646" t="s">
        <v>603</v>
      </c>
      <c r="G646" t="s">
        <v>22</v>
      </c>
      <c r="H646" t="s">
        <v>23</v>
      </c>
      <c r="I646" t="s">
        <v>1671</v>
      </c>
      <c r="J646" t="s">
        <v>34</v>
      </c>
      <c r="K646">
        <v>91104</v>
      </c>
      <c r="L646" t="s">
        <v>35</v>
      </c>
      <c r="M646" t="s">
        <v>1883</v>
      </c>
      <c r="N646" t="s">
        <v>28</v>
      </c>
      <c r="O646" t="s">
        <v>29</v>
      </c>
      <c r="P646" t="s">
        <v>1884</v>
      </c>
      <c r="Q646">
        <v>66.36</v>
      </c>
      <c r="R646">
        <v>7</v>
      </c>
      <c r="S646">
        <v>0</v>
      </c>
      <c r="T646">
        <v>26.544</v>
      </c>
    </row>
    <row r="647" spans="1:20" x14ac:dyDescent="0.3">
      <c r="A647" s="1">
        <v>43944</v>
      </c>
      <c r="B647" s="1" t="str">
        <f t="shared" si="10"/>
        <v>Apr</v>
      </c>
      <c r="C647">
        <v>7242</v>
      </c>
      <c r="D647" t="s">
        <v>1882</v>
      </c>
      <c r="E647" t="s">
        <v>86</v>
      </c>
      <c r="F647" t="s">
        <v>603</v>
      </c>
      <c r="G647" t="s">
        <v>22</v>
      </c>
      <c r="H647" t="s">
        <v>23</v>
      </c>
      <c r="I647" t="s">
        <v>1671</v>
      </c>
      <c r="J647" t="s">
        <v>34</v>
      </c>
      <c r="K647">
        <v>91104</v>
      </c>
      <c r="L647" t="s">
        <v>35</v>
      </c>
      <c r="M647" t="s">
        <v>576</v>
      </c>
      <c r="N647" t="s">
        <v>46</v>
      </c>
      <c r="O647" t="s">
        <v>47</v>
      </c>
      <c r="P647" t="s">
        <v>577</v>
      </c>
      <c r="Q647">
        <v>92.88</v>
      </c>
      <c r="R647">
        <v>6</v>
      </c>
      <c r="S647">
        <v>0.2</v>
      </c>
      <c r="T647">
        <v>30.186</v>
      </c>
    </row>
    <row r="648" spans="1:20" x14ac:dyDescent="0.3">
      <c r="A648" s="1">
        <v>43944</v>
      </c>
      <c r="B648" s="1" t="str">
        <f t="shared" si="10"/>
        <v>Apr</v>
      </c>
      <c r="C648">
        <v>7243</v>
      </c>
      <c r="D648" t="s">
        <v>1882</v>
      </c>
      <c r="E648" t="s">
        <v>86</v>
      </c>
      <c r="F648" t="s">
        <v>603</v>
      </c>
      <c r="G648" t="s">
        <v>22</v>
      </c>
      <c r="H648" t="s">
        <v>23</v>
      </c>
      <c r="I648" t="s">
        <v>1671</v>
      </c>
      <c r="J648" t="s">
        <v>34</v>
      </c>
      <c r="K648">
        <v>91104</v>
      </c>
      <c r="L648" t="s">
        <v>35</v>
      </c>
      <c r="M648" t="s">
        <v>1885</v>
      </c>
      <c r="N648" t="s">
        <v>28</v>
      </c>
      <c r="O648" t="s">
        <v>29</v>
      </c>
      <c r="P648" t="s">
        <v>1886</v>
      </c>
      <c r="Q648">
        <v>24.14</v>
      </c>
      <c r="R648">
        <v>2</v>
      </c>
      <c r="S648">
        <v>0</v>
      </c>
      <c r="T648">
        <v>7.9661999999999997</v>
      </c>
    </row>
    <row r="649" spans="1:20" x14ac:dyDescent="0.3">
      <c r="A649" s="1">
        <v>43944</v>
      </c>
      <c r="B649" s="1" t="str">
        <f t="shared" si="10"/>
        <v>Apr</v>
      </c>
      <c r="C649">
        <v>8470</v>
      </c>
      <c r="D649" t="s">
        <v>1887</v>
      </c>
      <c r="E649" t="s">
        <v>20</v>
      </c>
      <c r="F649" t="s">
        <v>1888</v>
      </c>
      <c r="G649" t="s">
        <v>41</v>
      </c>
      <c r="H649" t="s">
        <v>23</v>
      </c>
      <c r="I649" t="s">
        <v>1889</v>
      </c>
      <c r="J649" t="s">
        <v>206</v>
      </c>
      <c r="K649">
        <v>37042</v>
      </c>
      <c r="L649" t="s">
        <v>76</v>
      </c>
      <c r="M649" t="s">
        <v>1890</v>
      </c>
      <c r="N649" t="s">
        <v>28</v>
      </c>
      <c r="O649" t="s">
        <v>186</v>
      </c>
      <c r="P649" t="s">
        <v>1891</v>
      </c>
      <c r="Q649">
        <v>387.13600000000002</v>
      </c>
      <c r="R649">
        <v>4</v>
      </c>
      <c r="S649">
        <v>0.2</v>
      </c>
      <c r="T649">
        <v>-14.5176</v>
      </c>
    </row>
    <row r="650" spans="1:20" x14ac:dyDescent="0.3">
      <c r="A650" s="1">
        <v>43944</v>
      </c>
      <c r="B650" s="1" t="str">
        <f t="shared" si="10"/>
        <v>Apr</v>
      </c>
      <c r="C650">
        <v>8471</v>
      </c>
      <c r="D650" t="s">
        <v>1887</v>
      </c>
      <c r="E650" t="s">
        <v>20</v>
      </c>
      <c r="F650" t="s">
        <v>1888</v>
      </c>
      <c r="G650" t="s">
        <v>41</v>
      </c>
      <c r="H650" t="s">
        <v>23</v>
      </c>
      <c r="I650" t="s">
        <v>1889</v>
      </c>
      <c r="J650" t="s">
        <v>206</v>
      </c>
      <c r="K650">
        <v>37042</v>
      </c>
      <c r="L650" t="s">
        <v>76</v>
      </c>
      <c r="M650" t="s">
        <v>1892</v>
      </c>
      <c r="N650" t="s">
        <v>78</v>
      </c>
      <c r="O650" t="s">
        <v>101</v>
      </c>
      <c r="P650" t="s">
        <v>1893</v>
      </c>
      <c r="Q650">
        <v>45.408000000000001</v>
      </c>
      <c r="R650">
        <v>2</v>
      </c>
      <c r="S650">
        <v>0.2</v>
      </c>
      <c r="T650">
        <v>11.919600000000001</v>
      </c>
    </row>
    <row r="651" spans="1:20" x14ac:dyDescent="0.3">
      <c r="A651" s="1">
        <v>43944</v>
      </c>
      <c r="B651" s="1" t="str">
        <f t="shared" si="10"/>
        <v>Apr</v>
      </c>
      <c r="C651">
        <v>8472</v>
      </c>
      <c r="D651" t="s">
        <v>1887</v>
      </c>
      <c r="E651" t="s">
        <v>20</v>
      </c>
      <c r="F651" t="s">
        <v>1888</v>
      </c>
      <c r="G651" t="s">
        <v>41</v>
      </c>
      <c r="H651" t="s">
        <v>23</v>
      </c>
      <c r="I651" t="s">
        <v>1889</v>
      </c>
      <c r="J651" t="s">
        <v>206</v>
      </c>
      <c r="K651">
        <v>37042</v>
      </c>
      <c r="L651" t="s">
        <v>76</v>
      </c>
      <c r="M651" t="s">
        <v>1894</v>
      </c>
      <c r="N651" t="s">
        <v>28</v>
      </c>
      <c r="O651" t="s">
        <v>29</v>
      </c>
      <c r="P651" t="s">
        <v>1895</v>
      </c>
      <c r="Q651">
        <v>77.951999999999998</v>
      </c>
      <c r="R651">
        <v>3</v>
      </c>
      <c r="S651">
        <v>0.2</v>
      </c>
      <c r="T651">
        <v>-11.6928</v>
      </c>
    </row>
    <row r="652" spans="1:20" x14ac:dyDescent="0.3">
      <c r="A652" s="1">
        <v>43944</v>
      </c>
      <c r="B652" s="1" t="str">
        <f t="shared" si="10"/>
        <v>Apr</v>
      </c>
      <c r="C652">
        <v>8473</v>
      </c>
      <c r="D652" t="s">
        <v>1887</v>
      </c>
      <c r="E652" t="s">
        <v>20</v>
      </c>
      <c r="F652" t="s">
        <v>1888</v>
      </c>
      <c r="G652" t="s">
        <v>41</v>
      </c>
      <c r="H652" t="s">
        <v>23</v>
      </c>
      <c r="I652" t="s">
        <v>1889</v>
      </c>
      <c r="J652" t="s">
        <v>206</v>
      </c>
      <c r="K652">
        <v>37042</v>
      </c>
      <c r="L652" t="s">
        <v>76</v>
      </c>
      <c r="M652" t="s">
        <v>1174</v>
      </c>
      <c r="N652" t="s">
        <v>46</v>
      </c>
      <c r="O652" t="s">
        <v>288</v>
      </c>
      <c r="P652" t="s">
        <v>1175</v>
      </c>
      <c r="Q652">
        <v>3</v>
      </c>
      <c r="R652">
        <v>1</v>
      </c>
      <c r="S652">
        <v>0.2</v>
      </c>
      <c r="T652">
        <v>1.05</v>
      </c>
    </row>
    <row r="653" spans="1:20" x14ac:dyDescent="0.3">
      <c r="A653" s="1">
        <v>43944</v>
      </c>
      <c r="B653" s="1" t="str">
        <f t="shared" si="10"/>
        <v>Apr</v>
      </c>
      <c r="C653">
        <v>8592</v>
      </c>
      <c r="D653" t="s">
        <v>1896</v>
      </c>
      <c r="E653" t="s">
        <v>39</v>
      </c>
      <c r="F653" t="s">
        <v>218</v>
      </c>
      <c r="G653" t="s">
        <v>22</v>
      </c>
      <c r="H653" t="s">
        <v>23</v>
      </c>
      <c r="I653" t="s">
        <v>1897</v>
      </c>
      <c r="J653" t="s">
        <v>198</v>
      </c>
      <c r="K653">
        <v>80634</v>
      </c>
      <c r="L653" t="s">
        <v>35</v>
      </c>
      <c r="M653" t="s">
        <v>1898</v>
      </c>
      <c r="N653" t="s">
        <v>46</v>
      </c>
      <c r="O653" t="s">
        <v>168</v>
      </c>
      <c r="P653" t="s">
        <v>169</v>
      </c>
      <c r="Q653">
        <v>18.687999999999999</v>
      </c>
      <c r="R653">
        <v>2</v>
      </c>
      <c r="S653">
        <v>0.2</v>
      </c>
      <c r="T653">
        <v>7.008</v>
      </c>
    </row>
    <row r="654" spans="1:20" x14ac:dyDescent="0.3">
      <c r="A654" s="1">
        <v>43944</v>
      </c>
      <c r="B654" s="1" t="str">
        <f t="shared" si="10"/>
        <v>Apr</v>
      </c>
      <c r="C654">
        <v>8593</v>
      </c>
      <c r="D654" t="s">
        <v>1896</v>
      </c>
      <c r="E654" t="s">
        <v>39</v>
      </c>
      <c r="F654" t="s">
        <v>218</v>
      </c>
      <c r="G654" t="s">
        <v>22</v>
      </c>
      <c r="H654" t="s">
        <v>23</v>
      </c>
      <c r="I654" t="s">
        <v>1897</v>
      </c>
      <c r="J654" t="s">
        <v>198</v>
      </c>
      <c r="K654">
        <v>80634</v>
      </c>
      <c r="L654" t="s">
        <v>35</v>
      </c>
      <c r="M654" t="s">
        <v>1899</v>
      </c>
      <c r="N654" t="s">
        <v>28</v>
      </c>
      <c r="O654" t="s">
        <v>29</v>
      </c>
      <c r="P654" t="s">
        <v>1900</v>
      </c>
      <c r="Q654">
        <v>11.664</v>
      </c>
      <c r="R654">
        <v>3</v>
      </c>
      <c r="S654">
        <v>0.2</v>
      </c>
      <c r="T654">
        <v>3.3534000000000002</v>
      </c>
    </row>
    <row r="655" spans="1:20" x14ac:dyDescent="0.3">
      <c r="A655" s="1">
        <v>43945</v>
      </c>
      <c r="B655" s="1" t="str">
        <f t="shared" si="10"/>
        <v>Apr</v>
      </c>
      <c r="C655">
        <v>1685</v>
      </c>
      <c r="D655" t="s">
        <v>1901</v>
      </c>
      <c r="E655" t="s">
        <v>39</v>
      </c>
      <c r="F655" t="s">
        <v>1902</v>
      </c>
      <c r="G655" t="s">
        <v>73</v>
      </c>
      <c r="H655" t="s">
        <v>23</v>
      </c>
      <c r="I655" t="s">
        <v>154</v>
      </c>
      <c r="J655" t="s">
        <v>155</v>
      </c>
      <c r="K655">
        <v>19143</v>
      </c>
      <c r="L655" t="s">
        <v>26</v>
      </c>
      <c r="M655" t="s">
        <v>1903</v>
      </c>
      <c r="N655" t="s">
        <v>46</v>
      </c>
      <c r="O655" t="s">
        <v>69</v>
      </c>
      <c r="P655" t="s">
        <v>1904</v>
      </c>
      <c r="Q655">
        <v>99.28</v>
      </c>
      <c r="R655">
        <v>2</v>
      </c>
      <c r="S655">
        <v>0.2</v>
      </c>
      <c r="T655">
        <v>12.41</v>
      </c>
    </row>
    <row r="656" spans="1:20" x14ac:dyDescent="0.3">
      <c r="A656" s="1">
        <v>43945</v>
      </c>
      <c r="B656" s="1" t="str">
        <f t="shared" si="10"/>
        <v>Apr</v>
      </c>
      <c r="C656">
        <v>1686</v>
      </c>
      <c r="D656" t="s">
        <v>1901</v>
      </c>
      <c r="E656" t="s">
        <v>39</v>
      </c>
      <c r="F656" t="s">
        <v>1902</v>
      </c>
      <c r="G656" t="s">
        <v>73</v>
      </c>
      <c r="H656" t="s">
        <v>23</v>
      </c>
      <c r="I656" t="s">
        <v>154</v>
      </c>
      <c r="J656" t="s">
        <v>155</v>
      </c>
      <c r="K656">
        <v>19143</v>
      </c>
      <c r="L656" t="s">
        <v>26</v>
      </c>
      <c r="M656" t="s">
        <v>1905</v>
      </c>
      <c r="N656" t="s">
        <v>46</v>
      </c>
      <c r="O656" t="s">
        <v>47</v>
      </c>
      <c r="P656" t="s">
        <v>1906</v>
      </c>
      <c r="Q656">
        <v>1.1879999999999999</v>
      </c>
      <c r="R656">
        <v>2</v>
      </c>
      <c r="S656">
        <v>0.7</v>
      </c>
      <c r="T656">
        <v>-0.99</v>
      </c>
    </row>
    <row r="657" spans="1:20" x14ac:dyDescent="0.3">
      <c r="A657" s="1">
        <v>43945</v>
      </c>
      <c r="B657" s="1" t="str">
        <f t="shared" si="10"/>
        <v>Apr</v>
      </c>
      <c r="C657">
        <v>1687</v>
      </c>
      <c r="D657" t="s">
        <v>1901</v>
      </c>
      <c r="E657" t="s">
        <v>39</v>
      </c>
      <c r="F657" t="s">
        <v>1902</v>
      </c>
      <c r="G657" t="s">
        <v>73</v>
      </c>
      <c r="H657" t="s">
        <v>23</v>
      </c>
      <c r="I657" t="s">
        <v>154</v>
      </c>
      <c r="J657" t="s">
        <v>155</v>
      </c>
      <c r="K657">
        <v>19143</v>
      </c>
      <c r="L657" t="s">
        <v>26</v>
      </c>
      <c r="M657" t="s">
        <v>1907</v>
      </c>
      <c r="N657" t="s">
        <v>46</v>
      </c>
      <c r="O657" t="s">
        <v>47</v>
      </c>
      <c r="P657" t="s">
        <v>1908</v>
      </c>
      <c r="Q657">
        <v>7.5179999999999998</v>
      </c>
      <c r="R657">
        <v>2</v>
      </c>
      <c r="S657">
        <v>0.7</v>
      </c>
      <c r="T657">
        <v>-5.7637999999999998</v>
      </c>
    </row>
    <row r="658" spans="1:20" x14ac:dyDescent="0.3">
      <c r="A658" s="1">
        <v>43945</v>
      </c>
      <c r="B658" s="1" t="str">
        <f t="shared" si="10"/>
        <v>Apr</v>
      </c>
      <c r="C658">
        <v>3656</v>
      </c>
      <c r="D658" t="s">
        <v>1909</v>
      </c>
      <c r="E658" t="s">
        <v>20</v>
      </c>
      <c r="F658" t="s">
        <v>1910</v>
      </c>
      <c r="G658" t="s">
        <v>73</v>
      </c>
      <c r="H658" t="s">
        <v>23</v>
      </c>
      <c r="I658" t="s">
        <v>74</v>
      </c>
      <c r="J658" t="s">
        <v>130</v>
      </c>
      <c r="K658">
        <v>32216</v>
      </c>
      <c r="L658" t="s">
        <v>76</v>
      </c>
      <c r="M658" t="s">
        <v>651</v>
      </c>
      <c r="N658" t="s">
        <v>46</v>
      </c>
      <c r="O658" t="s">
        <v>54</v>
      </c>
      <c r="P658" t="s">
        <v>652</v>
      </c>
      <c r="Q658">
        <v>113.568</v>
      </c>
      <c r="R658">
        <v>2</v>
      </c>
      <c r="S658">
        <v>0.2</v>
      </c>
      <c r="T658">
        <v>-21.294</v>
      </c>
    </row>
    <row r="659" spans="1:20" x14ac:dyDescent="0.3">
      <c r="A659" s="1">
        <v>43945</v>
      </c>
      <c r="B659" s="1" t="str">
        <f t="shared" si="10"/>
        <v>Apr</v>
      </c>
      <c r="C659">
        <v>5527</v>
      </c>
      <c r="D659" t="s">
        <v>1911</v>
      </c>
      <c r="E659" t="s">
        <v>20</v>
      </c>
      <c r="F659" t="s">
        <v>1004</v>
      </c>
      <c r="G659" t="s">
        <v>41</v>
      </c>
      <c r="H659" t="s">
        <v>23</v>
      </c>
      <c r="I659" t="s">
        <v>863</v>
      </c>
      <c r="J659" t="s">
        <v>34</v>
      </c>
      <c r="K659">
        <v>93101</v>
      </c>
      <c r="L659" t="s">
        <v>35</v>
      </c>
      <c r="M659" t="s">
        <v>1912</v>
      </c>
      <c r="N659" t="s">
        <v>46</v>
      </c>
      <c r="O659" t="s">
        <v>144</v>
      </c>
      <c r="P659" t="s">
        <v>1913</v>
      </c>
      <c r="Q659">
        <v>1.81</v>
      </c>
      <c r="R659">
        <v>1</v>
      </c>
      <c r="S659">
        <v>0</v>
      </c>
      <c r="T659">
        <v>0.65159999999999996</v>
      </c>
    </row>
    <row r="660" spans="1:20" x14ac:dyDescent="0.3">
      <c r="A660" s="1">
        <v>43945</v>
      </c>
      <c r="B660" s="1" t="str">
        <f t="shared" si="10"/>
        <v>Apr</v>
      </c>
      <c r="C660">
        <v>5978</v>
      </c>
      <c r="D660" t="s">
        <v>1914</v>
      </c>
      <c r="E660" t="s">
        <v>39</v>
      </c>
      <c r="F660" t="s">
        <v>1915</v>
      </c>
      <c r="G660" t="s">
        <v>22</v>
      </c>
      <c r="H660" t="s">
        <v>23</v>
      </c>
      <c r="I660" t="s">
        <v>1916</v>
      </c>
      <c r="J660" t="s">
        <v>412</v>
      </c>
      <c r="K660">
        <v>85204</v>
      </c>
      <c r="L660" t="s">
        <v>35</v>
      </c>
      <c r="M660" t="s">
        <v>517</v>
      </c>
      <c r="N660" t="s">
        <v>78</v>
      </c>
      <c r="O660" t="s">
        <v>193</v>
      </c>
      <c r="P660" t="s">
        <v>518</v>
      </c>
      <c r="Q660">
        <v>552</v>
      </c>
      <c r="R660">
        <v>10</v>
      </c>
      <c r="S660">
        <v>0.2</v>
      </c>
      <c r="T660">
        <v>34.5</v>
      </c>
    </row>
    <row r="661" spans="1:20" x14ac:dyDescent="0.3">
      <c r="A661" s="1">
        <v>43945</v>
      </c>
      <c r="B661" s="1" t="str">
        <f t="shared" si="10"/>
        <v>Apr</v>
      </c>
      <c r="C661">
        <v>6024</v>
      </c>
      <c r="D661" t="s">
        <v>1917</v>
      </c>
      <c r="E661" t="s">
        <v>39</v>
      </c>
      <c r="F661" t="s">
        <v>166</v>
      </c>
      <c r="G661" t="s">
        <v>73</v>
      </c>
      <c r="H661" t="s">
        <v>23</v>
      </c>
      <c r="I661" t="s">
        <v>1695</v>
      </c>
      <c r="J661" t="s">
        <v>1696</v>
      </c>
      <c r="K661">
        <v>2908</v>
      </c>
      <c r="L661" t="s">
        <v>26</v>
      </c>
      <c r="M661" t="s">
        <v>1918</v>
      </c>
      <c r="N661" t="s">
        <v>78</v>
      </c>
      <c r="O661" t="s">
        <v>101</v>
      </c>
      <c r="P661" t="s">
        <v>1919</v>
      </c>
      <c r="Q661">
        <v>69.98</v>
      </c>
      <c r="R661">
        <v>2</v>
      </c>
      <c r="S661">
        <v>0</v>
      </c>
      <c r="T661">
        <v>4.8986000000000001</v>
      </c>
    </row>
    <row r="662" spans="1:20" x14ac:dyDescent="0.3">
      <c r="A662" s="1">
        <v>43945</v>
      </c>
      <c r="B662" s="1" t="str">
        <f t="shared" si="10"/>
        <v>Apr</v>
      </c>
      <c r="C662">
        <v>8200</v>
      </c>
      <c r="D662" t="s">
        <v>1920</v>
      </c>
      <c r="E662" t="s">
        <v>20</v>
      </c>
      <c r="F662" t="s">
        <v>1921</v>
      </c>
      <c r="G662" t="s">
        <v>22</v>
      </c>
      <c r="H662" t="s">
        <v>23</v>
      </c>
      <c r="I662" t="s">
        <v>336</v>
      </c>
      <c r="J662" t="s">
        <v>337</v>
      </c>
      <c r="K662">
        <v>60610</v>
      </c>
      <c r="L662" t="s">
        <v>44</v>
      </c>
      <c r="M662" t="s">
        <v>1922</v>
      </c>
      <c r="N662" t="s">
        <v>46</v>
      </c>
      <c r="O662" t="s">
        <v>47</v>
      </c>
      <c r="P662" t="s">
        <v>1923</v>
      </c>
      <c r="Q662">
        <v>10.43</v>
      </c>
      <c r="R662">
        <v>5</v>
      </c>
      <c r="S662">
        <v>0.8</v>
      </c>
      <c r="T662">
        <v>-18.252500000000001</v>
      </c>
    </row>
    <row r="663" spans="1:20" x14ac:dyDescent="0.3">
      <c r="A663" s="1">
        <v>43945</v>
      </c>
      <c r="B663" s="1" t="str">
        <f t="shared" si="10"/>
        <v>Apr</v>
      </c>
      <c r="C663">
        <v>8201</v>
      </c>
      <c r="D663" t="s">
        <v>1920</v>
      </c>
      <c r="E663" t="s">
        <v>20</v>
      </c>
      <c r="F663" t="s">
        <v>1921</v>
      </c>
      <c r="G663" t="s">
        <v>22</v>
      </c>
      <c r="H663" t="s">
        <v>23</v>
      </c>
      <c r="I663" t="s">
        <v>336</v>
      </c>
      <c r="J663" t="s">
        <v>337</v>
      </c>
      <c r="K663">
        <v>60610</v>
      </c>
      <c r="L663" t="s">
        <v>44</v>
      </c>
      <c r="M663" t="s">
        <v>1924</v>
      </c>
      <c r="N663" t="s">
        <v>46</v>
      </c>
      <c r="O663" t="s">
        <v>54</v>
      </c>
      <c r="P663" t="s">
        <v>1925</v>
      </c>
      <c r="Q663">
        <v>72.784000000000006</v>
      </c>
      <c r="R663">
        <v>1</v>
      </c>
      <c r="S663">
        <v>0.2</v>
      </c>
      <c r="T663">
        <v>-18.196000000000002</v>
      </c>
    </row>
    <row r="664" spans="1:20" x14ac:dyDescent="0.3">
      <c r="A664" s="1">
        <v>43946</v>
      </c>
      <c r="B664" s="1" t="str">
        <f t="shared" si="10"/>
        <v>Apr</v>
      </c>
      <c r="C664">
        <v>5075</v>
      </c>
      <c r="D664" t="s">
        <v>1926</v>
      </c>
      <c r="E664" t="s">
        <v>86</v>
      </c>
      <c r="F664" t="s">
        <v>1927</v>
      </c>
      <c r="G664" t="s">
        <v>22</v>
      </c>
      <c r="H664" t="s">
        <v>23</v>
      </c>
      <c r="I664" t="s">
        <v>33</v>
      </c>
      <c r="J664" t="s">
        <v>34</v>
      </c>
      <c r="K664">
        <v>90049</v>
      </c>
      <c r="L664" t="s">
        <v>35</v>
      </c>
      <c r="M664" t="s">
        <v>1321</v>
      </c>
      <c r="N664" t="s">
        <v>46</v>
      </c>
      <c r="O664" t="s">
        <v>47</v>
      </c>
      <c r="P664" t="s">
        <v>1322</v>
      </c>
      <c r="Q664">
        <v>13.904</v>
      </c>
      <c r="R664">
        <v>2</v>
      </c>
      <c r="S664">
        <v>0.2</v>
      </c>
      <c r="T664">
        <v>4.5187999999999997</v>
      </c>
    </row>
    <row r="665" spans="1:20" x14ac:dyDescent="0.3">
      <c r="A665" s="1">
        <v>43946</v>
      </c>
      <c r="B665" s="1" t="str">
        <f t="shared" si="10"/>
        <v>Apr</v>
      </c>
      <c r="C665">
        <v>5108</v>
      </c>
      <c r="D665" t="s">
        <v>1928</v>
      </c>
      <c r="E665" t="s">
        <v>39</v>
      </c>
      <c r="F665" t="s">
        <v>1888</v>
      </c>
      <c r="G665" t="s">
        <v>41</v>
      </c>
      <c r="H665" t="s">
        <v>23</v>
      </c>
      <c r="I665" t="s">
        <v>1929</v>
      </c>
      <c r="J665" t="s">
        <v>206</v>
      </c>
      <c r="K665">
        <v>37211</v>
      </c>
      <c r="L665" t="s">
        <v>76</v>
      </c>
      <c r="M665" t="s">
        <v>458</v>
      </c>
      <c r="N665" t="s">
        <v>46</v>
      </c>
      <c r="O665" t="s">
        <v>62</v>
      </c>
      <c r="P665" t="s">
        <v>459</v>
      </c>
      <c r="Q665">
        <v>42.048000000000002</v>
      </c>
      <c r="R665">
        <v>9</v>
      </c>
      <c r="S665">
        <v>0.2</v>
      </c>
      <c r="T665">
        <v>5.2560000000000002</v>
      </c>
    </row>
    <row r="666" spans="1:20" x14ac:dyDescent="0.3">
      <c r="A666" s="1">
        <v>43946</v>
      </c>
      <c r="B666" s="1" t="str">
        <f t="shared" si="10"/>
        <v>Apr</v>
      </c>
      <c r="C666">
        <v>5109</v>
      </c>
      <c r="D666" t="s">
        <v>1928</v>
      </c>
      <c r="E666" t="s">
        <v>39</v>
      </c>
      <c r="F666" t="s">
        <v>1888</v>
      </c>
      <c r="G666" t="s">
        <v>41</v>
      </c>
      <c r="H666" t="s">
        <v>23</v>
      </c>
      <c r="I666" t="s">
        <v>1929</v>
      </c>
      <c r="J666" t="s">
        <v>206</v>
      </c>
      <c r="K666">
        <v>37211</v>
      </c>
      <c r="L666" t="s">
        <v>76</v>
      </c>
      <c r="M666" t="s">
        <v>1930</v>
      </c>
      <c r="N666" t="s">
        <v>46</v>
      </c>
      <c r="O666" t="s">
        <v>62</v>
      </c>
      <c r="P666" t="s">
        <v>1931</v>
      </c>
      <c r="Q666">
        <v>67.92</v>
      </c>
      <c r="R666">
        <v>5</v>
      </c>
      <c r="S666">
        <v>0.2</v>
      </c>
      <c r="T666">
        <v>6.7919999999999998</v>
      </c>
    </row>
    <row r="667" spans="1:20" x14ac:dyDescent="0.3">
      <c r="A667" s="1">
        <v>43946</v>
      </c>
      <c r="B667" s="1" t="str">
        <f t="shared" si="10"/>
        <v>Apr</v>
      </c>
      <c r="C667">
        <v>5434</v>
      </c>
      <c r="D667" t="s">
        <v>1932</v>
      </c>
      <c r="E667" t="s">
        <v>20</v>
      </c>
      <c r="F667" t="s">
        <v>1933</v>
      </c>
      <c r="G667" t="s">
        <v>22</v>
      </c>
      <c r="H667" t="s">
        <v>23</v>
      </c>
      <c r="I667" t="s">
        <v>1934</v>
      </c>
      <c r="J667" t="s">
        <v>412</v>
      </c>
      <c r="K667">
        <v>85224</v>
      </c>
      <c r="L667" t="s">
        <v>35</v>
      </c>
      <c r="M667" t="s">
        <v>1552</v>
      </c>
      <c r="N667" t="s">
        <v>46</v>
      </c>
      <c r="O667" t="s">
        <v>62</v>
      </c>
      <c r="P667" t="s">
        <v>1553</v>
      </c>
      <c r="Q667">
        <v>8.8960000000000008</v>
      </c>
      <c r="R667">
        <v>4</v>
      </c>
      <c r="S667">
        <v>0.2</v>
      </c>
      <c r="T667">
        <v>0.66720000000000002</v>
      </c>
    </row>
    <row r="668" spans="1:20" x14ac:dyDescent="0.3">
      <c r="A668" s="1">
        <v>43946</v>
      </c>
      <c r="B668" s="1" t="str">
        <f t="shared" si="10"/>
        <v>Apr</v>
      </c>
      <c r="C668">
        <v>6888</v>
      </c>
      <c r="D668" t="s">
        <v>1935</v>
      </c>
      <c r="E668" t="s">
        <v>20</v>
      </c>
      <c r="F668" t="s">
        <v>732</v>
      </c>
      <c r="G668" t="s">
        <v>22</v>
      </c>
      <c r="H668" t="s">
        <v>23</v>
      </c>
      <c r="I668" t="s">
        <v>33</v>
      </c>
      <c r="J668" t="s">
        <v>34</v>
      </c>
      <c r="K668">
        <v>90032</v>
      </c>
      <c r="L668" t="s">
        <v>35</v>
      </c>
      <c r="M668" t="s">
        <v>251</v>
      </c>
      <c r="N668" t="s">
        <v>46</v>
      </c>
      <c r="O668" t="s">
        <v>107</v>
      </c>
      <c r="P668" t="s">
        <v>252</v>
      </c>
      <c r="Q668">
        <v>19.05</v>
      </c>
      <c r="R668">
        <v>3</v>
      </c>
      <c r="S668">
        <v>0</v>
      </c>
      <c r="T668">
        <v>8.7629999999999999</v>
      </c>
    </row>
    <row r="669" spans="1:20" x14ac:dyDescent="0.3">
      <c r="A669" s="1">
        <v>43946</v>
      </c>
      <c r="B669" s="1" t="str">
        <f t="shared" si="10"/>
        <v>Apr</v>
      </c>
      <c r="C669">
        <v>6889</v>
      </c>
      <c r="D669" t="s">
        <v>1935</v>
      </c>
      <c r="E669" t="s">
        <v>20</v>
      </c>
      <c r="F669" t="s">
        <v>732</v>
      </c>
      <c r="G669" t="s">
        <v>22</v>
      </c>
      <c r="H669" t="s">
        <v>23</v>
      </c>
      <c r="I669" t="s">
        <v>33</v>
      </c>
      <c r="J669" t="s">
        <v>34</v>
      </c>
      <c r="K669">
        <v>90032</v>
      </c>
      <c r="L669" t="s">
        <v>35</v>
      </c>
      <c r="M669" t="s">
        <v>1936</v>
      </c>
      <c r="N669" t="s">
        <v>46</v>
      </c>
      <c r="O669" t="s">
        <v>47</v>
      </c>
      <c r="P669" t="s">
        <v>1937</v>
      </c>
      <c r="Q669">
        <v>73.343999999999994</v>
      </c>
      <c r="R669">
        <v>3</v>
      </c>
      <c r="S669">
        <v>0.2</v>
      </c>
      <c r="T669">
        <v>27.504000000000001</v>
      </c>
    </row>
    <row r="670" spans="1:20" x14ac:dyDescent="0.3">
      <c r="A670" s="1">
        <v>43946</v>
      </c>
      <c r="B670" s="1" t="str">
        <f t="shared" si="10"/>
        <v>Apr</v>
      </c>
      <c r="C670">
        <v>7172</v>
      </c>
      <c r="D670" t="s">
        <v>1938</v>
      </c>
      <c r="E670" t="s">
        <v>86</v>
      </c>
      <c r="F670" t="s">
        <v>1939</v>
      </c>
      <c r="G670" t="s">
        <v>22</v>
      </c>
      <c r="H670" t="s">
        <v>23</v>
      </c>
      <c r="I670" t="s">
        <v>111</v>
      </c>
      <c r="J670" t="s">
        <v>34</v>
      </c>
      <c r="K670">
        <v>94109</v>
      </c>
      <c r="L670" t="s">
        <v>35</v>
      </c>
      <c r="M670" t="s">
        <v>1396</v>
      </c>
      <c r="N670" t="s">
        <v>78</v>
      </c>
      <c r="O670" t="s">
        <v>101</v>
      </c>
      <c r="P670" t="s">
        <v>1397</v>
      </c>
      <c r="Q670">
        <v>107.97</v>
      </c>
      <c r="R670">
        <v>3</v>
      </c>
      <c r="S670">
        <v>0</v>
      </c>
      <c r="T670">
        <v>22.6737</v>
      </c>
    </row>
    <row r="671" spans="1:20" x14ac:dyDescent="0.3">
      <c r="A671" s="1">
        <v>43946</v>
      </c>
      <c r="B671" s="1" t="str">
        <f t="shared" si="10"/>
        <v>Apr</v>
      </c>
      <c r="C671">
        <v>8974</v>
      </c>
      <c r="D671" t="s">
        <v>1940</v>
      </c>
      <c r="E671" t="s">
        <v>86</v>
      </c>
      <c r="F671" t="s">
        <v>1941</v>
      </c>
      <c r="G671" t="s">
        <v>22</v>
      </c>
      <c r="H671" t="s">
        <v>23</v>
      </c>
      <c r="I671" t="s">
        <v>33</v>
      </c>
      <c r="J671" t="s">
        <v>34</v>
      </c>
      <c r="K671">
        <v>90008</v>
      </c>
      <c r="L671" t="s">
        <v>35</v>
      </c>
      <c r="M671" t="s">
        <v>850</v>
      </c>
      <c r="N671" t="s">
        <v>28</v>
      </c>
      <c r="O671" t="s">
        <v>186</v>
      </c>
      <c r="P671" t="s">
        <v>851</v>
      </c>
      <c r="Q671">
        <v>344.98099999999999</v>
      </c>
      <c r="R671">
        <v>7</v>
      </c>
      <c r="S671">
        <v>0.15</v>
      </c>
      <c r="T671">
        <v>28.4102</v>
      </c>
    </row>
    <row r="672" spans="1:20" x14ac:dyDescent="0.3">
      <c r="A672" s="1">
        <v>43947</v>
      </c>
      <c r="B672" s="1" t="str">
        <f t="shared" si="10"/>
        <v>Apr</v>
      </c>
      <c r="C672">
        <v>1359</v>
      </c>
      <c r="D672" t="s">
        <v>1942</v>
      </c>
      <c r="E672" t="s">
        <v>39</v>
      </c>
      <c r="F672" t="s">
        <v>1943</v>
      </c>
      <c r="G672" t="s">
        <v>22</v>
      </c>
      <c r="H672" t="s">
        <v>23</v>
      </c>
      <c r="I672" t="s">
        <v>1944</v>
      </c>
      <c r="J672" t="s">
        <v>52</v>
      </c>
      <c r="K672">
        <v>76106</v>
      </c>
      <c r="L672" t="s">
        <v>44</v>
      </c>
      <c r="M672" t="s">
        <v>510</v>
      </c>
      <c r="N672" t="s">
        <v>28</v>
      </c>
      <c r="O672" t="s">
        <v>29</v>
      </c>
      <c r="P672" t="s">
        <v>511</v>
      </c>
      <c r="Q672">
        <v>1.988</v>
      </c>
      <c r="R672">
        <v>1</v>
      </c>
      <c r="S672">
        <v>0.6</v>
      </c>
      <c r="T672">
        <v>-1.4413</v>
      </c>
    </row>
    <row r="673" spans="1:20" x14ac:dyDescent="0.3">
      <c r="A673" s="1">
        <v>43947</v>
      </c>
      <c r="B673" s="1" t="str">
        <f t="shared" si="10"/>
        <v>Apr</v>
      </c>
      <c r="C673">
        <v>2961</v>
      </c>
      <c r="D673" t="s">
        <v>1945</v>
      </c>
      <c r="E673" t="s">
        <v>20</v>
      </c>
      <c r="F673" t="s">
        <v>1191</v>
      </c>
      <c r="G673" t="s">
        <v>41</v>
      </c>
      <c r="H673" t="s">
        <v>23</v>
      </c>
      <c r="I673" t="s">
        <v>148</v>
      </c>
      <c r="J673" t="s">
        <v>149</v>
      </c>
      <c r="K673">
        <v>98115</v>
      </c>
      <c r="L673" t="s">
        <v>35</v>
      </c>
      <c r="M673" t="s">
        <v>298</v>
      </c>
      <c r="N673" t="s">
        <v>46</v>
      </c>
      <c r="O673" t="s">
        <v>107</v>
      </c>
      <c r="P673" t="s">
        <v>299</v>
      </c>
      <c r="Q673">
        <v>20.34</v>
      </c>
      <c r="R673">
        <v>3</v>
      </c>
      <c r="S673">
        <v>0</v>
      </c>
      <c r="T673">
        <v>9.3564000000000007</v>
      </c>
    </row>
    <row r="674" spans="1:20" x14ac:dyDescent="0.3">
      <c r="A674" s="1">
        <v>43947</v>
      </c>
      <c r="B674" s="1" t="str">
        <f t="shared" si="10"/>
        <v>Apr</v>
      </c>
      <c r="C674">
        <v>2962</v>
      </c>
      <c r="D674" t="s">
        <v>1945</v>
      </c>
      <c r="E674" t="s">
        <v>20</v>
      </c>
      <c r="F674" t="s">
        <v>1191</v>
      </c>
      <c r="G674" t="s">
        <v>41</v>
      </c>
      <c r="H674" t="s">
        <v>23</v>
      </c>
      <c r="I674" t="s">
        <v>148</v>
      </c>
      <c r="J674" t="s">
        <v>149</v>
      </c>
      <c r="K674">
        <v>98115</v>
      </c>
      <c r="L674" t="s">
        <v>35</v>
      </c>
      <c r="M674" t="s">
        <v>1946</v>
      </c>
      <c r="N674" t="s">
        <v>46</v>
      </c>
      <c r="O674" t="s">
        <v>288</v>
      </c>
      <c r="P674" t="s">
        <v>1947</v>
      </c>
      <c r="Q674">
        <v>39.28</v>
      </c>
      <c r="R674">
        <v>8</v>
      </c>
      <c r="S674">
        <v>0</v>
      </c>
      <c r="T674">
        <v>19.247199999999999</v>
      </c>
    </row>
    <row r="675" spans="1:20" x14ac:dyDescent="0.3">
      <c r="A675" s="1">
        <v>43948</v>
      </c>
      <c r="B675" s="1" t="str">
        <f t="shared" si="10"/>
        <v>Apr</v>
      </c>
      <c r="C675">
        <v>3098</v>
      </c>
      <c r="D675" t="s">
        <v>1948</v>
      </c>
      <c r="E675" t="s">
        <v>20</v>
      </c>
      <c r="F675" t="s">
        <v>313</v>
      </c>
      <c r="G675" t="s">
        <v>73</v>
      </c>
      <c r="H675" t="s">
        <v>23</v>
      </c>
      <c r="I675" t="s">
        <v>1944</v>
      </c>
      <c r="J675" t="s">
        <v>52</v>
      </c>
      <c r="K675">
        <v>76106</v>
      </c>
      <c r="L675" t="s">
        <v>44</v>
      </c>
      <c r="M675" t="s">
        <v>1017</v>
      </c>
      <c r="N675" t="s">
        <v>46</v>
      </c>
      <c r="O675" t="s">
        <v>288</v>
      </c>
      <c r="P675" t="s">
        <v>1018</v>
      </c>
      <c r="Q675">
        <v>33.119999999999997</v>
      </c>
      <c r="R675">
        <v>4</v>
      </c>
      <c r="S675">
        <v>0.2</v>
      </c>
      <c r="T675">
        <v>11.592000000000001</v>
      </c>
    </row>
    <row r="676" spans="1:20" x14ac:dyDescent="0.3">
      <c r="A676" s="1">
        <v>43948</v>
      </c>
      <c r="B676" s="1" t="str">
        <f t="shared" si="10"/>
        <v>Apr</v>
      </c>
      <c r="C676">
        <v>3099</v>
      </c>
      <c r="D676" t="s">
        <v>1948</v>
      </c>
      <c r="E676" t="s">
        <v>20</v>
      </c>
      <c r="F676" t="s">
        <v>313</v>
      </c>
      <c r="G676" t="s">
        <v>73</v>
      </c>
      <c r="H676" t="s">
        <v>23</v>
      </c>
      <c r="I676" t="s">
        <v>1944</v>
      </c>
      <c r="J676" t="s">
        <v>52</v>
      </c>
      <c r="K676">
        <v>76106</v>
      </c>
      <c r="L676" t="s">
        <v>44</v>
      </c>
      <c r="M676" t="s">
        <v>1949</v>
      </c>
      <c r="N676" t="s">
        <v>28</v>
      </c>
      <c r="O676" t="s">
        <v>186</v>
      </c>
      <c r="P676" t="s">
        <v>1950</v>
      </c>
      <c r="Q676">
        <v>220.26560000000001</v>
      </c>
      <c r="R676">
        <v>4</v>
      </c>
      <c r="S676">
        <v>0.32</v>
      </c>
      <c r="T676">
        <v>-42.1096</v>
      </c>
    </row>
    <row r="677" spans="1:20" x14ac:dyDescent="0.3">
      <c r="A677" s="1">
        <v>43948</v>
      </c>
      <c r="B677" s="1" t="str">
        <f t="shared" si="10"/>
        <v>Apr</v>
      </c>
      <c r="C677">
        <v>4637</v>
      </c>
      <c r="D677" t="s">
        <v>1951</v>
      </c>
      <c r="E677" t="s">
        <v>39</v>
      </c>
      <c r="F677" t="s">
        <v>1952</v>
      </c>
      <c r="G677" t="s">
        <v>22</v>
      </c>
      <c r="H677" t="s">
        <v>23</v>
      </c>
      <c r="I677" t="s">
        <v>33</v>
      </c>
      <c r="J677" t="s">
        <v>34</v>
      </c>
      <c r="K677">
        <v>90045</v>
      </c>
      <c r="L677" t="s">
        <v>35</v>
      </c>
      <c r="M677" t="s">
        <v>1953</v>
      </c>
      <c r="N677" t="s">
        <v>46</v>
      </c>
      <c r="O677" t="s">
        <v>62</v>
      </c>
      <c r="P677" t="s">
        <v>1954</v>
      </c>
      <c r="Q677">
        <v>123.92</v>
      </c>
      <c r="R677">
        <v>4</v>
      </c>
      <c r="S677">
        <v>0</v>
      </c>
      <c r="T677">
        <v>33.458399999999997</v>
      </c>
    </row>
    <row r="678" spans="1:20" x14ac:dyDescent="0.3">
      <c r="A678" s="1">
        <v>43948</v>
      </c>
      <c r="B678" s="1" t="str">
        <f t="shared" si="10"/>
        <v>Apr</v>
      </c>
      <c r="C678">
        <v>4638</v>
      </c>
      <c r="D678" t="s">
        <v>1951</v>
      </c>
      <c r="E678" t="s">
        <v>39</v>
      </c>
      <c r="F678" t="s">
        <v>1952</v>
      </c>
      <c r="G678" t="s">
        <v>22</v>
      </c>
      <c r="H678" t="s">
        <v>23</v>
      </c>
      <c r="I678" t="s">
        <v>33</v>
      </c>
      <c r="J678" t="s">
        <v>34</v>
      </c>
      <c r="K678">
        <v>90045</v>
      </c>
      <c r="L678" t="s">
        <v>35</v>
      </c>
      <c r="M678" t="s">
        <v>1955</v>
      </c>
      <c r="N678" t="s">
        <v>46</v>
      </c>
      <c r="O678" t="s">
        <v>62</v>
      </c>
      <c r="P678" t="s">
        <v>1956</v>
      </c>
      <c r="Q678">
        <v>12.39</v>
      </c>
      <c r="R678">
        <v>3</v>
      </c>
      <c r="S678">
        <v>0</v>
      </c>
      <c r="T678">
        <v>5.6993999999999998</v>
      </c>
    </row>
    <row r="679" spans="1:20" x14ac:dyDescent="0.3">
      <c r="A679" s="1">
        <v>43948</v>
      </c>
      <c r="B679" s="1" t="str">
        <f t="shared" si="10"/>
        <v>Apr</v>
      </c>
      <c r="C679">
        <v>4639</v>
      </c>
      <c r="D679" t="s">
        <v>1951</v>
      </c>
      <c r="E679" t="s">
        <v>39</v>
      </c>
      <c r="F679" t="s">
        <v>1952</v>
      </c>
      <c r="G679" t="s">
        <v>22</v>
      </c>
      <c r="H679" t="s">
        <v>23</v>
      </c>
      <c r="I679" t="s">
        <v>33</v>
      </c>
      <c r="J679" t="s">
        <v>34</v>
      </c>
      <c r="K679">
        <v>90045</v>
      </c>
      <c r="L679" t="s">
        <v>35</v>
      </c>
      <c r="M679" t="s">
        <v>1957</v>
      </c>
      <c r="N679" t="s">
        <v>46</v>
      </c>
      <c r="O679" t="s">
        <v>62</v>
      </c>
      <c r="P679" t="s">
        <v>1958</v>
      </c>
      <c r="Q679">
        <v>47.3</v>
      </c>
      <c r="R679">
        <v>2</v>
      </c>
      <c r="S679">
        <v>0</v>
      </c>
      <c r="T679">
        <v>12.298</v>
      </c>
    </row>
    <row r="680" spans="1:20" x14ac:dyDescent="0.3">
      <c r="A680" s="1">
        <v>43948</v>
      </c>
      <c r="B680" s="1" t="str">
        <f t="shared" si="10"/>
        <v>Apr</v>
      </c>
      <c r="C680">
        <v>8638</v>
      </c>
      <c r="D680" t="s">
        <v>1959</v>
      </c>
      <c r="E680" t="s">
        <v>20</v>
      </c>
      <c r="F680" t="s">
        <v>1688</v>
      </c>
      <c r="G680" t="s">
        <v>22</v>
      </c>
      <c r="H680" t="s">
        <v>23</v>
      </c>
      <c r="I680" t="s">
        <v>148</v>
      </c>
      <c r="J680" t="s">
        <v>149</v>
      </c>
      <c r="K680">
        <v>98105</v>
      </c>
      <c r="L680" t="s">
        <v>35</v>
      </c>
      <c r="M680" t="s">
        <v>1960</v>
      </c>
      <c r="N680" t="s">
        <v>28</v>
      </c>
      <c r="O680" t="s">
        <v>29</v>
      </c>
      <c r="P680" t="s">
        <v>1961</v>
      </c>
      <c r="Q680">
        <v>139.58000000000001</v>
      </c>
      <c r="R680">
        <v>7</v>
      </c>
      <c r="S680">
        <v>0</v>
      </c>
      <c r="T680">
        <v>39.0824</v>
      </c>
    </row>
    <row r="681" spans="1:20" x14ac:dyDescent="0.3">
      <c r="A681" s="1">
        <v>43949</v>
      </c>
      <c r="B681" s="1" t="str">
        <f t="shared" si="10"/>
        <v>Apr</v>
      </c>
      <c r="C681">
        <v>5455</v>
      </c>
      <c r="D681" t="s">
        <v>1962</v>
      </c>
      <c r="E681" t="s">
        <v>20</v>
      </c>
      <c r="F681" t="s">
        <v>396</v>
      </c>
      <c r="G681" t="s">
        <v>73</v>
      </c>
      <c r="H681" t="s">
        <v>23</v>
      </c>
      <c r="I681" t="s">
        <v>154</v>
      </c>
      <c r="J681" t="s">
        <v>155</v>
      </c>
      <c r="K681">
        <v>19143</v>
      </c>
      <c r="L681" t="s">
        <v>26</v>
      </c>
      <c r="M681" t="s">
        <v>1683</v>
      </c>
      <c r="N681" t="s">
        <v>46</v>
      </c>
      <c r="O681" t="s">
        <v>54</v>
      </c>
      <c r="P681" t="s">
        <v>1684</v>
      </c>
      <c r="Q681">
        <v>8.3840000000000003</v>
      </c>
      <c r="R681">
        <v>1</v>
      </c>
      <c r="S681">
        <v>0.2</v>
      </c>
      <c r="T681">
        <v>0.73360000000000003</v>
      </c>
    </row>
    <row r="682" spans="1:20" x14ac:dyDescent="0.3">
      <c r="A682" s="1">
        <v>43949</v>
      </c>
      <c r="B682" s="1" t="str">
        <f t="shared" si="10"/>
        <v>Apr</v>
      </c>
      <c r="C682">
        <v>5456</v>
      </c>
      <c r="D682" t="s">
        <v>1962</v>
      </c>
      <c r="E682" t="s">
        <v>20</v>
      </c>
      <c r="F682" t="s">
        <v>396</v>
      </c>
      <c r="G682" t="s">
        <v>73</v>
      </c>
      <c r="H682" t="s">
        <v>23</v>
      </c>
      <c r="I682" t="s">
        <v>154</v>
      </c>
      <c r="J682" t="s">
        <v>155</v>
      </c>
      <c r="K682">
        <v>19143</v>
      </c>
      <c r="L682" t="s">
        <v>26</v>
      </c>
      <c r="M682" t="s">
        <v>1963</v>
      </c>
      <c r="N682" t="s">
        <v>46</v>
      </c>
      <c r="O682" t="s">
        <v>62</v>
      </c>
      <c r="P682" t="s">
        <v>1964</v>
      </c>
      <c r="Q682">
        <v>6.8479999999999999</v>
      </c>
      <c r="R682">
        <v>2</v>
      </c>
      <c r="S682">
        <v>0.2</v>
      </c>
      <c r="T682">
        <v>0.77039999999999997</v>
      </c>
    </row>
    <row r="683" spans="1:20" x14ac:dyDescent="0.3">
      <c r="A683" s="1">
        <v>43949</v>
      </c>
      <c r="B683" s="1" t="str">
        <f t="shared" si="10"/>
        <v>Apr</v>
      </c>
      <c r="C683">
        <v>8087</v>
      </c>
      <c r="D683" t="s">
        <v>1965</v>
      </c>
      <c r="E683" t="s">
        <v>20</v>
      </c>
      <c r="F683" t="s">
        <v>1682</v>
      </c>
      <c r="G683" t="s">
        <v>22</v>
      </c>
      <c r="H683" t="s">
        <v>23</v>
      </c>
      <c r="I683" t="s">
        <v>1966</v>
      </c>
      <c r="J683" t="s">
        <v>75</v>
      </c>
      <c r="K683">
        <v>28403</v>
      </c>
      <c r="L683" t="s">
        <v>76</v>
      </c>
      <c r="M683" t="s">
        <v>569</v>
      </c>
      <c r="N683" t="s">
        <v>46</v>
      </c>
      <c r="O683" t="s">
        <v>69</v>
      </c>
      <c r="P683" t="s">
        <v>570</v>
      </c>
      <c r="Q683">
        <v>28.08</v>
      </c>
      <c r="R683">
        <v>3</v>
      </c>
      <c r="S683">
        <v>0.2</v>
      </c>
      <c r="T683">
        <v>5.2649999999999997</v>
      </c>
    </row>
    <row r="684" spans="1:20" x14ac:dyDescent="0.3">
      <c r="A684" s="1">
        <v>43949</v>
      </c>
      <c r="B684" s="1" t="str">
        <f t="shared" si="10"/>
        <v>Apr</v>
      </c>
      <c r="C684">
        <v>8365</v>
      </c>
      <c r="D684" t="s">
        <v>1967</v>
      </c>
      <c r="E684" t="s">
        <v>20</v>
      </c>
      <c r="F684" t="s">
        <v>1968</v>
      </c>
      <c r="G684" t="s">
        <v>22</v>
      </c>
      <c r="H684" t="s">
        <v>23</v>
      </c>
      <c r="I684" t="s">
        <v>1969</v>
      </c>
      <c r="J684" t="s">
        <v>130</v>
      </c>
      <c r="K684">
        <v>34741</v>
      </c>
      <c r="L684" t="s">
        <v>76</v>
      </c>
      <c r="M684" t="s">
        <v>1341</v>
      </c>
      <c r="N684" t="s">
        <v>78</v>
      </c>
      <c r="O684" t="s">
        <v>193</v>
      </c>
      <c r="P684" t="s">
        <v>1342</v>
      </c>
      <c r="Q684">
        <v>751.98400000000004</v>
      </c>
      <c r="R684">
        <v>2</v>
      </c>
      <c r="S684">
        <v>0.2</v>
      </c>
      <c r="T684">
        <v>84.598200000000006</v>
      </c>
    </row>
    <row r="685" spans="1:20" x14ac:dyDescent="0.3">
      <c r="A685" s="1">
        <v>43950</v>
      </c>
      <c r="B685" s="1" t="str">
        <f t="shared" si="10"/>
        <v>Apr</v>
      </c>
      <c r="C685">
        <v>1728</v>
      </c>
      <c r="D685" t="s">
        <v>1970</v>
      </c>
      <c r="E685" t="s">
        <v>86</v>
      </c>
      <c r="F685" t="s">
        <v>1371</v>
      </c>
      <c r="G685" t="s">
        <v>73</v>
      </c>
      <c r="H685" t="s">
        <v>23</v>
      </c>
      <c r="I685" t="s">
        <v>1971</v>
      </c>
      <c r="J685" t="s">
        <v>25</v>
      </c>
      <c r="K685">
        <v>43017</v>
      </c>
      <c r="L685" t="s">
        <v>26</v>
      </c>
      <c r="M685" t="s">
        <v>1972</v>
      </c>
      <c r="N685" t="s">
        <v>28</v>
      </c>
      <c r="O685" t="s">
        <v>94</v>
      </c>
      <c r="P685" t="s">
        <v>1973</v>
      </c>
      <c r="Q685">
        <v>1048.3499999999999</v>
      </c>
      <c r="R685">
        <v>5</v>
      </c>
      <c r="S685">
        <v>0.4</v>
      </c>
      <c r="T685">
        <v>-69.89</v>
      </c>
    </row>
    <row r="686" spans="1:20" x14ac:dyDescent="0.3">
      <c r="A686" s="1">
        <v>43950</v>
      </c>
      <c r="B686" s="1" t="str">
        <f t="shared" si="10"/>
        <v>Apr</v>
      </c>
      <c r="C686">
        <v>7157</v>
      </c>
      <c r="D686" t="s">
        <v>1974</v>
      </c>
      <c r="E686" t="s">
        <v>20</v>
      </c>
      <c r="F686" t="s">
        <v>1975</v>
      </c>
      <c r="G686" t="s">
        <v>22</v>
      </c>
      <c r="H686" t="s">
        <v>23</v>
      </c>
      <c r="I686" t="s">
        <v>1976</v>
      </c>
      <c r="J686" t="s">
        <v>740</v>
      </c>
      <c r="K686">
        <v>7050</v>
      </c>
      <c r="L686" t="s">
        <v>26</v>
      </c>
      <c r="M686" t="s">
        <v>1623</v>
      </c>
      <c r="N686" t="s">
        <v>46</v>
      </c>
      <c r="O686" t="s">
        <v>288</v>
      </c>
      <c r="P686" t="s">
        <v>1624</v>
      </c>
      <c r="Q686">
        <v>4.91</v>
      </c>
      <c r="R686">
        <v>1</v>
      </c>
      <c r="S686">
        <v>0</v>
      </c>
      <c r="T686">
        <v>2.4058999999999999</v>
      </c>
    </row>
    <row r="687" spans="1:20" x14ac:dyDescent="0.3">
      <c r="A687" s="1">
        <v>43951</v>
      </c>
      <c r="B687" s="1" t="str">
        <f t="shared" si="10"/>
        <v>Apr</v>
      </c>
      <c r="C687">
        <v>1491</v>
      </c>
      <c r="D687" t="s">
        <v>1977</v>
      </c>
      <c r="E687" t="s">
        <v>86</v>
      </c>
      <c r="F687" t="s">
        <v>1978</v>
      </c>
      <c r="G687" t="s">
        <v>73</v>
      </c>
      <c r="H687" t="s">
        <v>23</v>
      </c>
      <c r="I687" t="s">
        <v>314</v>
      </c>
      <c r="J687" t="s">
        <v>315</v>
      </c>
      <c r="K687">
        <v>10024</v>
      </c>
      <c r="L687" t="s">
        <v>26</v>
      </c>
      <c r="M687" t="s">
        <v>1979</v>
      </c>
      <c r="N687" t="s">
        <v>46</v>
      </c>
      <c r="O687" t="s">
        <v>168</v>
      </c>
      <c r="P687" t="s">
        <v>1980</v>
      </c>
      <c r="Q687">
        <v>62.96</v>
      </c>
      <c r="R687">
        <v>4</v>
      </c>
      <c r="S687">
        <v>0</v>
      </c>
      <c r="T687">
        <v>28.332000000000001</v>
      </c>
    </row>
    <row r="688" spans="1:20" x14ac:dyDescent="0.3">
      <c r="A688" s="1">
        <v>43951</v>
      </c>
      <c r="B688" s="1" t="str">
        <f t="shared" si="10"/>
        <v>Apr</v>
      </c>
      <c r="C688">
        <v>1662</v>
      </c>
      <c r="D688" t="s">
        <v>1981</v>
      </c>
      <c r="E688" t="s">
        <v>20</v>
      </c>
      <c r="F688" t="s">
        <v>1982</v>
      </c>
      <c r="G688" t="s">
        <v>73</v>
      </c>
      <c r="H688" t="s">
        <v>23</v>
      </c>
      <c r="I688" t="s">
        <v>154</v>
      </c>
      <c r="J688" t="s">
        <v>155</v>
      </c>
      <c r="K688">
        <v>19143</v>
      </c>
      <c r="L688" t="s">
        <v>26</v>
      </c>
      <c r="M688" t="s">
        <v>1478</v>
      </c>
      <c r="N688" t="s">
        <v>78</v>
      </c>
      <c r="O688" t="s">
        <v>193</v>
      </c>
      <c r="P688" t="s">
        <v>1479</v>
      </c>
      <c r="Q688">
        <v>677.58</v>
      </c>
      <c r="R688">
        <v>5</v>
      </c>
      <c r="S688">
        <v>0.4</v>
      </c>
      <c r="T688">
        <v>-158.102</v>
      </c>
    </row>
    <row r="689" spans="1:20" x14ac:dyDescent="0.3">
      <c r="A689" s="1">
        <v>43951</v>
      </c>
      <c r="B689" s="1" t="str">
        <f t="shared" si="10"/>
        <v>Apr</v>
      </c>
      <c r="C689">
        <v>1663</v>
      </c>
      <c r="D689" t="s">
        <v>1981</v>
      </c>
      <c r="E689" t="s">
        <v>20</v>
      </c>
      <c r="F689" t="s">
        <v>1982</v>
      </c>
      <c r="G689" t="s">
        <v>73</v>
      </c>
      <c r="H689" t="s">
        <v>23</v>
      </c>
      <c r="I689" t="s">
        <v>154</v>
      </c>
      <c r="J689" t="s">
        <v>155</v>
      </c>
      <c r="K689">
        <v>19143</v>
      </c>
      <c r="L689" t="s">
        <v>26</v>
      </c>
      <c r="M689" t="s">
        <v>901</v>
      </c>
      <c r="N689" t="s">
        <v>46</v>
      </c>
      <c r="O689" t="s">
        <v>47</v>
      </c>
      <c r="P689" t="s">
        <v>902</v>
      </c>
      <c r="Q689">
        <v>13.896000000000001</v>
      </c>
      <c r="R689">
        <v>3</v>
      </c>
      <c r="S689">
        <v>0.7</v>
      </c>
      <c r="T689">
        <v>-9.2639999999999993</v>
      </c>
    </row>
    <row r="690" spans="1:20" x14ac:dyDescent="0.3">
      <c r="A690" s="1">
        <v>43951</v>
      </c>
      <c r="B690" s="1" t="str">
        <f t="shared" si="10"/>
        <v>Apr</v>
      </c>
      <c r="C690">
        <v>1915</v>
      </c>
      <c r="D690" t="s">
        <v>1983</v>
      </c>
      <c r="E690" t="s">
        <v>20</v>
      </c>
      <c r="F690" t="s">
        <v>1197</v>
      </c>
      <c r="G690" t="s">
        <v>41</v>
      </c>
      <c r="H690" t="s">
        <v>23</v>
      </c>
      <c r="I690" t="s">
        <v>1984</v>
      </c>
      <c r="J690" t="s">
        <v>130</v>
      </c>
      <c r="K690">
        <v>33437</v>
      </c>
      <c r="L690" t="s">
        <v>76</v>
      </c>
      <c r="M690" t="s">
        <v>1199</v>
      </c>
      <c r="N690" t="s">
        <v>46</v>
      </c>
      <c r="O690" t="s">
        <v>288</v>
      </c>
      <c r="P690" t="s">
        <v>1200</v>
      </c>
      <c r="Q690">
        <v>4.6079999999999997</v>
      </c>
      <c r="R690">
        <v>2</v>
      </c>
      <c r="S690">
        <v>0.2</v>
      </c>
      <c r="T690">
        <v>1.6704000000000001</v>
      </c>
    </row>
    <row r="691" spans="1:20" x14ac:dyDescent="0.3">
      <c r="A691" s="1">
        <v>43951</v>
      </c>
      <c r="B691" s="1" t="str">
        <f t="shared" si="10"/>
        <v>Apr</v>
      </c>
      <c r="C691">
        <v>1916</v>
      </c>
      <c r="D691" t="s">
        <v>1983</v>
      </c>
      <c r="E691" t="s">
        <v>20</v>
      </c>
      <c r="F691" t="s">
        <v>1197</v>
      </c>
      <c r="G691" t="s">
        <v>41</v>
      </c>
      <c r="H691" t="s">
        <v>23</v>
      </c>
      <c r="I691" t="s">
        <v>1984</v>
      </c>
      <c r="J691" t="s">
        <v>130</v>
      </c>
      <c r="K691">
        <v>33437</v>
      </c>
      <c r="L691" t="s">
        <v>76</v>
      </c>
      <c r="M691" t="s">
        <v>1985</v>
      </c>
      <c r="N691" t="s">
        <v>46</v>
      </c>
      <c r="O691" t="s">
        <v>62</v>
      </c>
      <c r="P691" t="s">
        <v>325</v>
      </c>
      <c r="Q691">
        <v>15.528</v>
      </c>
      <c r="R691">
        <v>3</v>
      </c>
      <c r="S691">
        <v>0.2</v>
      </c>
      <c r="T691">
        <v>4.8525</v>
      </c>
    </row>
    <row r="692" spans="1:20" x14ac:dyDescent="0.3">
      <c r="A692" s="1">
        <v>43951</v>
      </c>
      <c r="B692" s="1" t="str">
        <f t="shared" si="10"/>
        <v>Apr</v>
      </c>
      <c r="C692">
        <v>1917</v>
      </c>
      <c r="D692" t="s">
        <v>1983</v>
      </c>
      <c r="E692" t="s">
        <v>20</v>
      </c>
      <c r="F692" t="s">
        <v>1197</v>
      </c>
      <c r="G692" t="s">
        <v>41</v>
      </c>
      <c r="H692" t="s">
        <v>23</v>
      </c>
      <c r="I692" t="s">
        <v>1984</v>
      </c>
      <c r="J692" t="s">
        <v>130</v>
      </c>
      <c r="K692">
        <v>33437</v>
      </c>
      <c r="L692" t="s">
        <v>76</v>
      </c>
      <c r="M692" t="s">
        <v>1556</v>
      </c>
      <c r="N692" t="s">
        <v>46</v>
      </c>
      <c r="O692" t="s">
        <v>288</v>
      </c>
      <c r="P692" t="s">
        <v>1557</v>
      </c>
      <c r="Q692">
        <v>11.952</v>
      </c>
      <c r="R692">
        <v>3</v>
      </c>
      <c r="S692">
        <v>0.2</v>
      </c>
      <c r="T692">
        <v>3.8843999999999999</v>
      </c>
    </row>
    <row r="693" spans="1:20" x14ac:dyDescent="0.3">
      <c r="A693" s="1">
        <v>43951</v>
      </c>
      <c r="B693" s="1" t="str">
        <f t="shared" si="10"/>
        <v>Apr</v>
      </c>
      <c r="C693">
        <v>2779</v>
      </c>
      <c r="D693" t="s">
        <v>1986</v>
      </c>
      <c r="E693" t="s">
        <v>20</v>
      </c>
      <c r="F693" t="s">
        <v>1987</v>
      </c>
      <c r="G693" t="s">
        <v>73</v>
      </c>
      <c r="H693" t="s">
        <v>23</v>
      </c>
      <c r="I693" t="s">
        <v>1287</v>
      </c>
      <c r="J693" t="s">
        <v>130</v>
      </c>
      <c r="K693">
        <v>33068</v>
      </c>
      <c r="L693" t="s">
        <v>76</v>
      </c>
      <c r="M693" t="s">
        <v>1988</v>
      </c>
      <c r="N693" t="s">
        <v>28</v>
      </c>
      <c r="O693" t="s">
        <v>29</v>
      </c>
      <c r="P693" t="s">
        <v>1989</v>
      </c>
      <c r="Q693">
        <v>23.68</v>
      </c>
      <c r="R693">
        <v>8</v>
      </c>
      <c r="S693">
        <v>0.2</v>
      </c>
      <c r="T693">
        <v>6.2160000000000002</v>
      </c>
    </row>
    <row r="694" spans="1:20" x14ac:dyDescent="0.3">
      <c r="A694" s="1">
        <v>43951</v>
      </c>
      <c r="B694" s="1" t="str">
        <f t="shared" si="10"/>
        <v>Apr</v>
      </c>
      <c r="C694">
        <v>2780</v>
      </c>
      <c r="D694" t="s">
        <v>1986</v>
      </c>
      <c r="E694" t="s">
        <v>20</v>
      </c>
      <c r="F694" t="s">
        <v>1987</v>
      </c>
      <c r="G694" t="s">
        <v>73</v>
      </c>
      <c r="H694" t="s">
        <v>23</v>
      </c>
      <c r="I694" t="s">
        <v>1287</v>
      </c>
      <c r="J694" t="s">
        <v>130</v>
      </c>
      <c r="K694">
        <v>33068</v>
      </c>
      <c r="L694" t="s">
        <v>76</v>
      </c>
      <c r="M694" t="s">
        <v>1990</v>
      </c>
      <c r="N694" t="s">
        <v>78</v>
      </c>
      <c r="O694" t="s">
        <v>101</v>
      </c>
      <c r="P694" t="s">
        <v>1991</v>
      </c>
      <c r="Q694">
        <v>2.3759999999999999</v>
      </c>
      <c r="R694">
        <v>3</v>
      </c>
      <c r="S694">
        <v>0.2</v>
      </c>
      <c r="T694">
        <v>0.74250000000000005</v>
      </c>
    </row>
    <row r="695" spans="1:20" x14ac:dyDescent="0.3">
      <c r="A695" s="1">
        <v>43951</v>
      </c>
      <c r="B695" s="1" t="str">
        <f t="shared" si="10"/>
        <v>Apr</v>
      </c>
      <c r="C695">
        <v>3410</v>
      </c>
      <c r="D695" t="s">
        <v>1992</v>
      </c>
      <c r="E695" t="s">
        <v>20</v>
      </c>
      <c r="F695" t="s">
        <v>329</v>
      </c>
      <c r="G695" t="s">
        <v>22</v>
      </c>
      <c r="H695" t="s">
        <v>23</v>
      </c>
      <c r="I695" t="s">
        <v>450</v>
      </c>
      <c r="J695" t="s">
        <v>25</v>
      </c>
      <c r="K695">
        <v>43229</v>
      </c>
      <c r="L695" t="s">
        <v>26</v>
      </c>
      <c r="M695" t="s">
        <v>1993</v>
      </c>
      <c r="N695" t="s">
        <v>46</v>
      </c>
      <c r="O695" t="s">
        <v>107</v>
      </c>
      <c r="P695" t="s">
        <v>1994</v>
      </c>
      <c r="Q695">
        <v>10.368</v>
      </c>
      <c r="R695">
        <v>2</v>
      </c>
      <c r="S695">
        <v>0.2</v>
      </c>
      <c r="T695">
        <v>3.6288</v>
      </c>
    </row>
    <row r="696" spans="1:20" x14ac:dyDescent="0.3">
      <c r="A696" s="1">
        <v>43951</v>
      </c>
      <c r="B696" s="1" t="str">
        <f t="shared" si="10"/>
        <v>Apr</v>
      </c>
      <c r="C696">
        <v>4551</v>
      </c>
      <c r="D696" t="s">
        <v>1995</v>
      </c>
      <c r="E696" t="s">
        <v>39</v>
      </c>
      <c r="F696" t="s">
        <v>1996</v>
      </c>
      <c r="G696" t="s">
        <v>22</v>
      </c>
      <c r="H696" t="s">
        <v>23</v>
      </c>
      <c r="I696" t="s">
        <v>1997</v>
      </c>
      <c r="J696" t="s">
        <v>331</v>
      </c>
      <c r="K696">
        <v>6040</v>
      </c>
      <c r="L696" t="s">
        <v>26</v>
      </c>
      <c r="M696" t="s">
        <v>1998</v>
      </c>
      <c r="N696" t="s">
        <v>46</v>
      </c>
      <c r="O696" t="s">
        <v>288</v>
      </c>
      <c r="P696" t="s">
        <v>1999</v>
      </c>
      <c r="Q696">
        <v>5.76</v>
      </c>
      <c r="R696">
        <v>2</v>
      </c>
      <c r="S696">
        <v>0</v>
      </c>
      <c r="T696">
        <v>2.8224</v>
      </c>
    </row>
    <row r="697" spans="1:20" x14ac:dyDescent="0.3">
      <c r="A697" s="1">
        <v>43951</v>
      </c>
      <c r="B697" s="1" t="str">
        <f t="shared" si="10"/>
        <v>Apr</v>
      </c>
      <c r="C697">
        <v>4758</v>
      </c>
      <c r="D697" t="s">
        <v>2000</v>
      </c>
      <c r="E697" t="s">
        <v>20</v>
      </c>
      <c r="F697" t="s">
        <v>1544</v>
      </c>
      <c r="G697" t="s">
        <v>41</v>
      </c>
      <c r="H697" t="s">
        <v>23</v>
      </c>
      <c r="I697" t="s">
        <v>2001</v>
      </c>
      <c r="J697" t="s">
        <v>337</v>
      </c>
      <c r="K697">
        <v>61832</v>
      </c>
      <c r="L697" t="s">
        <v>44</v>
      </c>
      <c r="M697" t="s">
        <v>2002</v>
      </c>
      <c r="N697" t="s">
        <v>46</v>
      </c>
      <c r="O697" t="s">
        <v>47</v>
      </c>
      <c r="P697" t="s">
        <v>2003</v>
      </c>
      <c r="Q697">
        <v>43.372</v>
      </c>
      <c r="R697">
        <v>7</v>
      </c>
      <c r="S697">
        <v>0.8</v>
      </c>
      <c r="T697">
        <v>-69.395200000000003</v>
      </c>
    </row>
    <row r="698" spans="1:20" x14ac:dyDescent="0.3">
      <c r="A698" s="1">
        <v>43951</v>
      </c>
      <c r="B698" s="1" t="str">
        <f t="shared" si="10"/>
        <v>Apr</v>
      </c>
      <c r="C698">
        <v>5289</v>
      </c>
      <c r="D698" t="s">
        <v>2004</v>
      </c>
      <c r="E698" t="s">
        <v>20</v>
      </c>
      <c r="F698" t="s">
        <v>378</v>
      </c>
      <c r="G698" t="s">
        <v>41</v>
      </c>
      <c r="H698" t="s">
        <v>23</v>
      </c>
      <c r="I698" t="s">
        <v>111</v>
      </c>
      <c r="J698" t="s">
        <v>34</v>
      </c>
      <c r="K698">
        <v>94122</v>
      </c>
      <c r="L698" t="s">
        <v>35</v>
      </c>
      <c r="M698" t="s">
        <v>2005</v>
      </c>
      <c r="N698" t="s">
        <v>46</v>
      </c>
      <c r="O698" t="s">
        <v>107</v>
      </c>
      <c r="P698" t="s">
        <v>2006</v>
      </c>
      <c r="Q698">
        <v>163.96</v>
      </c>
      <c r="R698">
        <v>4</v>
      </c>
      <c r="S698">
        <v>0</v>
      </c>
      <c r="T698">
        <v>80.340400000000002</v>
      </c>
    </row>
    <row r="699" spans="1:20" x14ac:dyDescent="0.3">
      <c r="A699" s="1">
        <v>43951</v>
      </c>
      <c r="B699" s="1" t="str">
        <f t="shared" si="10"/>
        <v>Apr</v>
      </c>
      <c r="C699">
        <v>5314</v>
      </c>
      <c r="D699" t="s">
        <v>2007</v>
      </c>
      <c r="E699" t="s">
        <v>20</v>
      </c>
      <c r="F699" t="s">
        <v>673</v>
      </c>
      <c r="G699" t="s">
        <v>73</v>
      </c>
      <c r="H699" t="s">
        <v>23</v>
      </c>
      <c r="I699" t="s">
        <v>111</v>
      </c>
      <c r="J699" t="s">
        <v>34</v>
      </c>
      <c r="K699">
        <v>94110</v>
      </c>
      <c r="L699" t="s">
        <v>35</v>
      </c>
      <c r="M699" t="s">
        <v>2008</v>
      </c>
      <c r="N699" t="s">
        <v>28</v>
      </c>
      <c r="O699" t="s">
        <v>29</v>
      </c>
      <c r="P699" t="s">
        <v>2009</v>
      </c>
      <c r="Q699">
        <v>64.959999999999994</v>
      </c>
      <c r="R699">
        <v>2</v>
      </c>
      <c r="S699">
        <v>0</v>
      </c>
      <c r="T699">
        <v>21.436800000000002</v>
      </c>
    </row>
    <row r="700" spans="1:20" x14ac:dyDescent="0.3">
      <c r="A700" s="1">
        <v>43951</v>
      </c>
      <c r="B700" s="1" t="str">
        <f t="shared" si="10"/>
        <v>Apr</v>
      </c>
      <c r="C700">
        <v>5315</v>
      </c>
      <c r="D700" t="s">
        <v>2007</v>
      </c>
      <c r="E700" t="s">
        <v>20</v>
      </c>
      <c r="F700" t="s">
        <v>673</v>
      </c>
      <c r="G700" t="s">
        <v>73</v>
      </c>
      <c r="H700" t="s">
        <v>23</v>
      </c>
      <c r="I700" t="s">
        <v>111</v>
      </c>
      <c r="J700" t="s">
        <v>34</v>
      </c>
      <c r="K700">
        <v>94110</v>
      </c>
      <c r="L700" t="s">
        <v>35</v>
      </c>
      <c r="M700" t="s">
        <v>207</v>
      </c>
      <c r="N700" t="s">
        <v>46</v>
      </c>
      <c r="O700" t="s">
        <v>168</v>
      </c>
      <c r="P700" t="s">
        <v>208</v>
      </c>
      <c r="Q700">
        <v>30.56</v>
      </c>
      <c r="R700">
        <v>4</v>
      </c>
      <c r="S700">
        <v>0</v>
      </c>
      <c r="T700">
        <v>14.974399999999999</v>
      </c>
    </row>
    <row r="701" spans="1:20" x14ac:dyDescent="0.3">
      <c r="A701" s="1">
        <v>43951</v>
      </c>
      <c r="B701" s="1" t="str">
        <f t="shared" si="10"/>
        <v>Apr</v>
      </c>
      <c r="C701">
        <v>5526</v>
      </c>
      <c r="D701" t="s">
        <v>2010</v>
      </c>
      <c r="E701" t="s">
        <v>20</v>
      </c>
      <c r="F701" t="s">
        <v>2011</v>
      </c>
      <c r="G701" t="s">
        <v>73</v>
      </c>
      <c r="H701" t="s">
        <v>23</v>
      </c>
      <c r="I701" t="s">
        <v>33</v>
      </c>
      <c r="J701" t="s">
        <v>34</v>
      </c>
      <c r="K701">
        <v>90008</v>
      </c>
      <c r="L701" t="s">
        <v>35</v>
      </c>
      <c r="M701" t="s">
        <v>1738</v>
      </c>
      <c r="N701" t="s">
        <v>46</v>
      </c>
      <c r="O701" t="s">
        <v>62</v>
      </c>
      <c r="P701" t="s">
        <v>1739</v>
      </c>
      <c r="Q701">
        <v>9.7799999999999994</v>
      </c>
      <c r="R701">
        <v>2</v>
      </c>
      <c r="S701">
        <v>0</v>
      </c>
      <c r="T701">
        <v>4.0098000000000003</v>
      </c>
    </row>
    <row r="702" spans="1:20" x14ac:dyDescent="0.3">
      <c r="A702" s="1">
        <v>43951</v>
      </c>
      <c r="B702" s="1" t="str">
        <f t="shared" si="10"/>
        <v>Apr</v>
      </c>
      <c r="C702">
        <v>7183</v>
      </c>
      <c r="D702" t="s">
        <v>2012</v>
      </c>
      <c r="E702" t="s">
        <v>20</v>
      </c>
      <c r="F702" t="s">
        <v>2013</v>
      </c>
      <c r="G702" t="s">
        <v>41</v>
      </c>
      <c r="H702" t="s">
        <v>23</v>
      </c>
      <c r="I702" t="s">
        <v>33</v>
      </c>
      <c r="J702" t="s">
        <v>34</v>
      </c>
      <c r="K702">
        <v>90032</v>
      </c>
      <c r="L702" t="s">
        <v>35</v>
      </c>
      <c r="M702" t="s">
        <v>583</v>
      </c>
      <c r="N702" t="s">
        <v>46</v>
      </c>
      <c r="O702" t="s">
        <v>47</v>
      </c>
      <c r="P702" t="s">
        <v>584</v>
      </c>
      <c r="Q702">
        <v>23.24</v>
      </c>
      <c r="R702">
        <v>5</v>
      </c>
      <c r="S702">
        <v>0.2</v>
      </c>
      <c r="T702">
        <v>7.5529999999999999</v>
      </c>
    </row>
    <row r="703" spans="1:20" x14ac:dyDescent="0.3">
      <c r="A703" s="1">
        <v>43951</v>
      </c>
      <c r="B703" s="1" t="str">
        <f t="shared" si="10"/>
        <v>Apr</v>
      </c>
      <c r="C703">
        <v>8564</v>
      </c>
      <c r="D703" t="s">
        <v>2014</v>
      </c>
      <c r="E703" t="s">
        <v>20</v>
      </c>
      <c r="F703" t="s">
        <v>362</v>
      </c>
      <c r="G703" t="s">
        <v>41</v>
      </c>
      <c r="H703" t="s">
        <v>23</v>
      </c>
      <c r="I703" t="s">
        <v>2015</v>
      </c>
      <c r="J703" t="s">
        <v>130</v>
      </c>
      <c r="K703">
        <v>32771</v>
      </c>
      <c r="L703" t="s">
        <v>76</v>
      </c>
      <c r="M703" t="s">
        <v>2016</v>
      </c>
      <c r="N703" t="s">
        <v>46</v>
      </c>
      <c r="O703" t="s">
        <v>47</v>
      </c>
      <c r="P703" t="s">
        <v>2017</v>
      </c>
      <c r="Q703">
        <v>4.8419999999999996</v>
      </c>
      <c r="R703">
        <v>3</v>
      </c>
      <c r="S703">
        <v>0.7</v>
      </c>
      <c r="T703">
        <v>-3.5508000000000002</v>
      </c>
    </row>
    <row r="704" spans="1:20" x14ac:dyDescent="0.3">
      <c r="A704" s="1">
        <v>43951</v>
      </c>
      <c r="B704" s="1" t="str">
        <f t="shared" si="10"/>
        <v>Apr</v>
      </c>
      <c r="C704">
        <v>8565</v>
      </c>
      <c r="D704" t="s">
        <v>2014</v>
      </c>
      <c r="E704" t="s">
        <v>20</v>
      </c>
      <c r="F704" t="s">
        <v>362</v>
      </c>
      <c r="G704" t="s">
        <v>41</v>
      </c>
      <c r="H704" t="s">
        <v>23</v>
      </c>
      <c r="I704" t="s">
        <v>2015</v>
      </c>
      <c r="J704" t="s">
        <v>130</v>
      </c>
      <c r="K704">
        <v>32771</v>
      </c>
      <c r="L704" t="s">
        <v>76</v>
      </c>
      <c r="M704" t="s">
        <v>868</v>
      </c>
      <c r="N704" t="s">
        <v>28</v>
      </c>
      <c r="O704" t="s">
        <v>29</v>
      </c>
      <c r="P704" t="s">
        <v>869</v>
      </c>
      <c r="Q704">
        <v>220.70400000000001</v>
      </c>
      <c r="R704">
        <v>6</v>
      </c>
      <c r="S704">
        <v>0.2</v>
      </c>
      <c r="T704">
        <v>-8.2764000000000006</v>
      </c>
    </row>
    <row r="705" spans="1:20" x14ac:dyDescent="0.3">
      <c r="A705" s="1">
        <v>43952</v>
      </c>
      <c r="B705" s="1" t="str">
        <f t="shared" si="10"/>
        <v>May</v>
      </c>
      <c r="C705">
        <v>3896</v>
      </c>
      <c r="D705" t="s">
        <v>2018</v>
      </c>
      <c r="E705" t="s">
        <v>20</v>
      </c>
      <c r="F705" t="s">
        <v>1320</v>
      </c>
      <c r="G705" t="s">
        <v>41</v>
      </c>
      <c r="H705" t="s">
        <v>23</v>
      </c>
      <c r="I705" t="s">
        <v>2019</v>
      </c>
      <c r="J705" t="s">
        <v>1091</v>
      </c>
      <c r="K705">
        <v>71854</v>
      </c>
      <c r="L705" t="s">
        <v>76</v>
      </c>
      <c r="M705" t="s">
        <v>264</v>
      </c>
      <c r="N705" t="s">
        <v>78</v>
      </c>
      <c r="O705" t="s">
        <v>101</v>
      </c>
      <c r="P705" t="s">
        <v>265</v>
      </c>
      <c r="Q705">
        <v>48.9</v>
      </c>
      <c r="R705">
        <v>5</v>
      </c>
      <c r="S705">
        <v>0</v>
      </c>
      <c r="T705">
        <v>18.093</v>
      </c>
    </row>
    <row r="706" spans="1:20" x14ac:dyDescent="0.3">
      <c r="A706" s="1">
        <v>43952</v>
      </c>
      <c r="B706" s="1" t="str">
        <f t="shared" si="10"/>
        <v>May</v>
      </c>
      <c r="C706">
        <v>8235</v>
      </c>
      <c r="D706" t="s">
        <v>2020</v>
      </c>
      <c r="E706" t="s">
        <v>20</v>
      </c>
      <c r="F706" t="s">
        <v>445</v>
      </c>
      <c r="G706" t="s">
        <v>22</v>
      </c>
      <c r="H706" t="s">
        <v>23</v>
      </c>
      <c r="I706" t="s">
        <v>74</v>
      </c>
      <c r="J706" t="s">
        <v>130</v>
      </c>
      <c r="K706">
        <v>32216</v>
      </c>
      <c r="L706" t="s">
        <v>76</v>
      </c>
      <c r="M706" t="s">
        <v>2021</v>
      </c>
      <c r="N706" t="s">
        <v>46</v>
      </c>
      <c r="O706" t="s">
        <v>141</v>
      </c>
      <c r="P706" t="s">
        <v>2022</v>
      </c>
      <c r="Q706">
        <v>3.3279999999999998</v>
      </c>
      <c r="R706">
        <v>2</v>
      </c>
      <c r="S706">
        <v>0.2</v>
      </c>
      <c r="T706">
        <v>0.41599999999999998</v>
      </c>
    </row>
    <row r="707" spans="1:20" x14ac:dyDescent="0.3">
      <c r="A707" s="1">
        <v>43952</v>
      </c>
      <c r="B707" s="1" t="str">
        <f t="shared" ref="B707:B770" si="11">TEXT(A707,"mmm")</f>
        <v>May</v>
      </c>
      <c r="C707">
        <v>8236</v>
      </c>
      <c r="D707" t="s">
        <v>2020</v>
      </c>
      <c r="E707" t="s">
        <v>20</v>
      </c>
      <c r="F707" t="s">
        <v>445</v>
      </c>
      <c r="G707" t="s">
        <v>22</v>
      </c>
      <c r="H707" t="s">
        <v>23</v>
      </c>
      <c r="I707" t="s">
        <v>74</v>
      </c>
      <c r="J707" t="s">
        <v>130</v>
      </c>
      <c r="K707">
        <v>32216</v>
      </c>
      <c r="L707" t="s">
        <v>76</v>
      </c>
      <c r="M707" t="s">
        <v>2023</v>
      </c>
      <c r="N707" t="s">
        <v>28</v>
      </c>
      <c r="O707" t="s">
        <v>94</v>
      </c>
      <c r="P707" t="s">
        <v>2024</v>
      </c>
      <c r="Q707">
        <v>933.26199999999994</v>
      </c>
      <c r="R707">
        <v>4</v>
      </c>
      <c r="S707">
        <v>0.45</v>
      </c>
      <c r="T707">
        <v>-458.14679999999998</v>
      </c>
    </row>
    <row r="708" spans="1:20" x14ac:dyDescent="0.3">
      <c r="A708" s="1">
        <v>43952</v>
      </c>
      <c r="B708" s="1" t="str">
        <f t="shared" si="11"/>
        <v>May</v>
      </c>
      <c r="C708">
        <v>8237</v>
      </c>
      <c r="D708" t="s">
        <v>2020</v>
      </c>
      <c r="E708" t="s">
        <v>20</v>
      </c>
      <c r="F708" t="s">
        <v>445</v>
      </c>
      <c r="G708" t="s">
        <v>22</v>
      </c>
      <c r="H708" t="s">
        <v>23</v>
      </c>
      <c r="I708" t="s">
        <v>74</v>
      </c>
      <c r="J708" t="s">
        <v>130</v>
      </c>
      <c r="K708">
        <v>32216</v>
      </c>
      <c r="L708" t="s">
        <v>76</v>
      </c>
      <c r="M708" t="s">
        <v>2025</v>
      </c>
      <c r="N708" t="s">
        <v>28</v>
      </c>
      <c r="O708" t="s">
        <v>59</v>
      </c>
      <c r="P708" t="s">
        <v>2026</v>
      </c>
      <c r="Q708">
        <v>2803.92</v>
      </c>
      <c r="R708">
        <v>5</v>
      </c>
      <c r="S708">
        <v>0.2</v>
      </c>
      <c r="T708">
        <v>0</v>
      </c>
    </row>
    <row r="709" spans="1:20" x14ac:dyDescent="0.3">
      <c r="A709" s="1">
        <v>43952</v>
      </c>
      <c r="B709" s="1" t="str">
        <f t="shared" si="11"/>
        <v>May</v>
      </c>
      <c r="C709">
        <v>9335</v>
      </c>
      <c r="D709" t="s">
        <v>2027</v>
      </c>
      <c r="E709" t="s">
        <v>39</v>
      </c>
      <c r="F709" t="s">
        <v>2028</v>
      </c>
      <c r="G709" t="s">
        <v>22</v>
      </c>
      <c r="H709" t="s">
        <v>23</v>
      </c>
      <c r="I709" t="s">
        <v>2029</v>
      </c>
      <c r="J709" t="s">
        <v>130</v>
      </c>
      <c r="K709">
        <v>33065</v>
      </c>
      <c r="L709" t="s">
        <v>76</v>
      </c>
      <c r="M709" t="s">
        <v>2030</v>
      </c>
      <c r="N709" t="s">
        <v>28</v>
      </c>
      <c r="O709" t="s">
        <v>186</v>
      </c>
      <c r="P709" t="s">
        <v>2031</v>
      </c>
      <c r="Q709">
        <v>314.35199999999998</v>
      </c>
      <c r="R709">
        <v>3</v>
      </c>
      <c r="S709">
        <v>0.2</v>
      </c>
      <c r="T709">
        <v>-15.717599999999999</v>
      </c>
    </row>
    <row r="710" spans="1:20" x14ac:dyDescent="0.3">
      <c r="A710" s="1">
        <v>43952</v>
      </c>
      <c r="B710" s="1" t="str">
        <f t="shared" si="11"/>
        <v>May</v>
      </c>
      <c r="C710">
        <v>9336</v>
      </c>
      <c r="D710" t="s">
        <v>2027</v>
      </c>
      <c r="E710" t="s">
        <v>39</v>
      </c>
      <c r="F710" t="s">
        <v>2028</v>
      </c>
      <c r="G710" t="s">
        <v>22</v>
      </c>
      <c r="H710" t="s">
        <v>23</v>
      </c>
      <c r="I710" t="s">
        <v>2029</v>
      </c>
      <c r="J710" t="s">
        <v>130</v>
      </c>
      <c r="K710">
        <v>33065</v>
      </c>
      <c r="L710" t="s">
        <v>76</v>
      </c>
      <c r="M710" t="s">
        <v>2032</v>
      </c>
      <c r="N710" t="s">
        <v>46</v>
      </c>
      <c r="O710" t="s">
        <v>288</v>
      </c>
      <c r="P710" t="s">
        <v>2033</v>
      </c>
      <c r="Q710">
        <v>4.6079999999999997</v>
      </c>
      <c r="R710">
        <v>2</v>
      </c>
      <c r="S710">
        <v>0.2</v>
      </c>
      <c r="T710">
        <v>1.4976</v>
      </c>
    </row>
    <row r="711" spans="1:20" x14ac:dyDescent="0.3">
      <c r="A711" s="1">
        <v>43953</v>
      </c>
      <c r="B711" s="1" t="str">
        <f t="shared" si="11"/>
        <v>May</v>
      </c>
      <c r="C711">
        <v>2518</v>
      </c>
      <c r="D711" t="s">
        <v>2034</v>
      </c>
      <c r="E711" t="s">
        <v>20</v>
      </c>
      <c r="F711" t="s">
        <v>557</v>
      </c>
      <c r="G711" t="s">
        <v>73</v>
      </c>
      <c r="H711" t="s">
        <v>23</v>
      </c>
      <c r="I711" t="s">
        <v>2035</v>
      </c>
      <c r="J711" t="s">
        <v>740</v>
      </c>
      <c r="K711">
        <v>7090</v>
      </c>
      <c r="L711" t="s">
        <v>26</v>
      </c>
      <c r="M711" t="s">
        <v>2036</v>
      </c>
      <c r="N711" t="s">
        <v>28</v>
      </c>
      <c r="O711" t="s">
        <v>29</v>
      </c>
      <c r="P711" t="s">
        <v>2037</v>
      </c>
      <c r="Q711">
        <v>129.93</v>
      </c>
      <c r="R711">
        <v>3</v>
      </c>
      <c r="S711">
        <v>0</v>
      </c>
      <c r="T711">
        <v>12.993</v>
      </c>
    </row>
    <row r="712" spans="1:20" x14ac:dyDescent="0.3">
      <c r="A712" s="1">
        <v>43953</v>
      </c>
      <c r="B712" s="1" t="str">
        <f t="shared" si="11"/>
        <v>May</v>
      </c>
      <c r="C712">
        <v>6913</v>
      </c>
      <c r="D712" t="s">
        <v>2038</v>
      </c>
      <c r="E712" t="s">
        <v>86</v>
      </c>
      <c r="F712" t="s">
        <v>2039</v>
      </c>
      <c r="G712" t="s">
        <v>73</v>
      </c>
      <c r="H712" t="s">
        <v>23</v>
      </c>
      <c r="I712" t="s">
        <v>33</v>
      </c>
      <c r="J712" t="s">
        <v>34</v>
      </c>
      <c r="K712">
        <v>90049</v>
      </c>
      <c r="L712" t="s">
        <v>35</v>
      </c>
      <c r="M712" t="s">
        <v>1655</v>
      </c>
      <c r="N712" t="s">
        <v>78</v>
      </c>
      <c r="O712" t="s">
        <v>101</v>
      </c>
      <c r="P712" t="s">
        <v>1656</v>
      </c>
      <c r="Q712">
        <v>159.56</v>
      </c>
      <c r="R712">
        <v>4</v>
      </c>
      <c r="S712">
        <v>0</v>
      </c>
      <c r="T712">
        <v>59.037199999999999</v>
      </c>
    </row>
    <row r="713" spans="1:20" x14ac:dyDescent="0.3">
      <c r="A713" s="1">
        <v>43953</v>
      </c>
      <c r="B713" s="1" t="str">
        <f t="shared" si="11"/>
        <v>May</v>
      </c>
      <c r="C713">
        <v>7393</v>
      </c>
      <c r="D713" t="s">
        <v>2040</v>
      </c>
      <c r="E713" t="s">
        <v>20</v>
      </c>
      <c r="F713" t="s">
        <v>2041</v>
      </c>
      <c r="G713" t="s">
        <v>22</v>
      </c>
      <c r="H713" t="s">
        <v>23</v>
      </c>
      <c r="I713" t="s">
        <v>33</v>
      </c>
      <c r="J713" t="s">
        <v>34</v>
      </c>
      <c r="K713">
        <v>90049</v>
      </c>
      <c r="L713" t="s">
        <v>35</v>
      </c>
      <c r="M713" t="s">
        <v>2042</v>
      </c>
      <c r="N713" t="s">
        <v>46</v>
      </c>
      <c r="O713" t="s">
        <v>107</v>
      </c>
      <c r="P713" t="s">
        <v>2043</v>
      </c>
      <c r="Q713">
        <v>15.7</v>
      </c>
      <c r="R713">
        <v>5</v>
      </c>
      <c r="S713">
        <v>0</v>
      </c>
      <c r="T713">
        <v>7.0650000000000004</v>
      </c>
    </row>
    <row r="714" spans="1:20" x14ac:dyDescent="0.3">
      <c r="A714" s="1">
        <v>43953</v>
      </c>
      <c r="B714" s="1" t="str">
        <f t="shared" si="11"/>
        <v>May</v>
      </c>
      <c r="C714">
        <v>7394</v>
      </c>
      <c r="D714" t="s">
        <v>2040</v>
      </c>
      <c r="E714" t="s">
        <v>20</v>
      </c>
      <c r="F714" t="s">
        <v>2041</v>
      </c>
      <c r="G714" t="s">
        <v>22</v>
      </c>
      <c r="H714" t="s">
        <v>23</v>
      </c>
      <c r="I714" t="s">
        <v>33</v>
      </c>
      <c r="J714" t="s">
        <v>34</v>
      </c>
      <c r="K714">
        <v>90049</v>
      </c>
      <c r="L714" t="s">
        <v>35</v>
      </c>
      <c r="M714" t="s">
        <v>891</v>
      </c>
      <c r="N714" t="s">
        <v>46</v>
      </c>
      <c r="O714" t="s">
        <v>62</v>
      </c>
      <c r="P714" t="s">
        <v>892</v>
      </c>
      <c r="Q714">
        <v>59.52</v>
      </c>
      <c r="R714">
        <v>3</v>
      </c>
      <c r="S714">
        <v>0</v>
      </c>
      <c r="T714">
        <v>15.475199999999999</v>
      </c>
    </row>
    <row r="715" spans="1:20" x14ac:dyDescent="0.3">
      <c r="A715" s="1">
        <v>43953</v>
      </c>
      <c r="B715" s="1" t="str">
        <f t="shared" si="11"/>
        <v>May</v>
      </c>
      <c r="C715">
        <v>7395</v>
      </c>
      <c r="D715" t="s">
        <v>2040</v>
      </c>
      <c r="E715" t="s">
        <v>20</v>
      </c>
      <c r="F715" t="s">
        <v>2041</v>
      </c>
      <c r="G715" t="s">
        <v>22</v>
      </c>
      <c r="H715" t="s">
        <v>23</v>
      </c>
      <c r="I715" t="s">
        <v>33</v>
      </c>
      <c r="J715" t="s">
        <v>34</v>
      </c>
      <c r="K715">
        <v>90049</v>
      </c>
      <c r="L715" t="s">
        <v>35</v>
      </c>
      <c r="M715" t="s">
        <v>2044</v>
      </c>
      <c r="N715" t="s">
        <v>46</v>
      </c>
      <c r="O715" t="s">
        <v>107</v>
      </c>
      <c r="P715" t="s">
        <v>2045</v>
      </c>
      <c r="Q715">
        <v>34.4</v>
      </c>
      <c r="R715">
        <v>5</v>
      </c>
      <c r="S715">
        <v>0</v>
      </c>
      <c r="T715">
        <v>15.824</v>
      </c>
    </row>
    <row r="716" spans="1:20" x14ac:dyDescent="0.3">
      <c r="A716" s="1">
        <v>43954</v>
      </c>
      <c r="B716" s="1" t="str">
        <f t="shared" si="11"/>
        <v>May</v>
      </c>
      <c r="C716">
        <v>3632</v>
      </c>
      <c r="D716" t="s">
        <v>2046</v>
      </c>
      <c r="E716" t="s">
        <v>86</v>
      </c>
      <c r="F716" t="s">
        <v>2047</v>
      </c>
      <c r="G716" t="s">
        <v>73</v>
      </c>
      <c r="H716" t="s">
        <v>23</v>
      </c>
      <c r="I716" t="s">
        <v>33</v>
      </c>
      <c r="J716" t="s">
        <v>34</v>
      </c>
      <c r="K716">
        <v>90004</v>
      </c>
      <c r="L716" t="s">
        <v>35</v>
      </c>
      <c r="M716" t="s">
        <v>567</v>
      </c>
      <c r="N716" t="s">
        <v>46</v>
      </c>
      <c r="O716" t="s">
        <v>54</v>
      </c>
      <c r="P716" t="s">
        <v>568</v>
      </c>
      <c r="Q716">
        <v>69.52</v>
      </c>
      <c r="R716">
        <v>2</v>
      </c>
      <c r="S716">
        <v>0</v>
      </c>
      <c r="T716">
        <v>19.465599999999998</v>
      </c>
    </row>
    <row r="717" spans="1:20" x14ac:dyDescent="0.3">
      <c r="A717" s="1">
        <v>43954</v>
      </c>
      <c r="B717" s="1" t="str">
        <f t="shared" si="11"/>
        <v>May</v>
      </c>
      <c r="C717">
        <v>3633</v>
      </c>
      <c r="D717" t="s">
        <v>2046</v>
      </c>
      <c r="E717" t="s">
        <v>86</v>
      </c>
      <c r="F717" t="s">
        <v>2047</v>
      </c>
      <c r="G717" t="s">
        <v>73</v>
      </c>
      <c r="H717" t="s">
        <v>23</v>
      </c>
      <c r="I717" t="s">
        <v>33</v>
      </c>
      <c r="J717" t="s">
        <v>34</v>
      </c>
      <c r="K717">
        <v>90004</v>
      </c>
      <c r="L717" t="s">
        <v>35</v>
      </c>
      <c r="M717" t="s">
        <v>2048</v>
      </c>
      <c r="N717" t="s">
        <v>46</v>
      </c>
      <c r="O717" t="s">
        <v>54</v>
      </c>
      <c r="P717" t="s">
        <v>2049</v>
      </c>
      <c r="Q717">
        <v>763.44</v>
      </c>
      <c r="R717">
        <v>8</v>
      </c>
      <c r="S717">
        <v>0</v>
      </c>
      <c r="T717">
        <v>45.806399999999996</v>
      </c>
    </row>
    <row r="718" spans="1:20" x14ac:dyDescent="0.3">
      <c r="A718" s="1">
        <v>43954</v>
      </c>
      <c r="B718" s="1" t="str">
        <f t="shared" si="11"/>
        <v>May</v>
      </c>
      <c r="C718">
        <v>7609</v>
      </c>
      <c r="D718" t="s">
        <v>2050</v>
      </c>
      <c r="E718" t="s">
        <v>20</v>
      </c>
      <c r="F718" t="s">
        <v>2051</v>
      </c>
      <c r="G718" t="s">
        <v>22</v>
      </c>
      <c r="H718" t="s">
        <v>23</v>
      </c>
      <c r="I718" t="s">
        <v>111</v>
      </c>
      <c r="J718" t="s">
        <v>34</v>
      </c>
      <c r="K718">
        <v>94122</v>
      </c>
      <c r="L718" t="s">
        <v>35</v>
      </c>
      <c r="M718" t="s">
        <v>594</v>
      </c>
      <c r="N718" t="s">
        <v>46</v>
      </c>
      <c r="O718" t="s">
        <v>107</v>
      </c>
      <c r="P718" t="s">
        <v>595</v>
      </c>
      <c r="Q718">
        <v>25.92</v>
      </c>
      <c r="R718">
        <v>4</v>
      </c>
      <c r="S718">
        <v>0</v>
      </c>
      <c r="T718">
        <v>12.441599999999999</v>
      </c>
    </row>
    <row r="719" spans="1:20" x14ac:dyDescent="0.3">
      <c r="A719" s="1">
        <v>43954</v>
      </c>
      <c r="B719" s="1" t="str">
        <f t="shared" si="11"/>
        <v>May</v>
      </c>
      <c r="C719">
        <v>7610</v>
      </c>
      <c r="D719" t="s">
        <v>2050</v>
      </c>
      <c r="E719" t="s">
        <v>20</v>
      </c>
      <c r="F719" t="s">
        <v>2051</v>
      </c>
      <c r="G719" t="s">
        <v>22</v>
      </c>
      <c r="H719" t="s">
        <v>23</v>
      </c>
      <c r="I719" t="s">
        <v>111</v>
      </c>
      <c r="J719" t="s">
        <v>34</v>
      </c>
      <c r="K719">
        <v>94122</v>
      </c>
      <c r="L719" t="s">
        <v>35</v>
      </c>
      <c r="M719" t="s">
        <v>2052</v>
      </c>
      <c r="N719" t="s">
        <v>46</v>
      </c>
      <c r="O719" t="s">
        <v>62</v>
      </c>
      <c r="P719" t="s">
        <v>2053</v>
      </c>
      <c r="Q719">
        <v>22.96</v>
      </c>
      <c r="R719">
        <v>7</v>
      </c>
      <c r="S719">
        <v>0</v>
      </c>
      <c r="T719">
        <v>6.6584000000000003</v>
      </c>
    </row>
    <row r="720" spans="1:20" x14ac:dyDescent="0.3">
      <c r="A720" s="1">
        <v>43954</v>
      </c>
      <c r="B720" s="1" t="str">
        <f t="shared" si="11"/>
        <v>May</v>
      </c>
      <c r="C720">
        <v>8352</v>
      </c>
      <c r="D720" t="s">
        <v>2054</v>
      </c>
      <c r="E720" t="s">
        <v>20</v>
      </c>
      <c r="F720" t="s">
        <v>572</v>
      </c>
      <c r="G720" t="s">
        <v>73</v>
      </c>
      <c r="H720" t="s">
        <v>23</v>
      </c>
      <c r="I720" t="s">
        <v>154</v>
      </c>
      <c r="J720" t="s">
        <v>155</v>
      </c>
      <c r="K720">
        <v>19134</v>
      </c>
      <c r="L720" t="s">
        <v>26</v>
      </c>
      <c r="M720" t="s">
        <v>1386</v>
      </c>
      <c r="N720" t="s">
        <v>28</v>
      </c>
      <c r="O720" t="s">
        <v>29</v>
      </c>
      <c r="P720" t="s">
        <v>1387</v>
      </c>
      <c r="Q720">
        <v>32.448</v>
      </c>
      <c r="R720">
        <v>2</v>
      </c>
      <c r="S720">
        <v>0.2</v>
      </c>
      <c r="T720">
        <v>7.3007999999999997</v>
      </c>
    </row>
    <row r="721" spans="1:20" x14ac:dyDescent="0.3">
      <c r="A721" s="1">
        <v>43954</v>
      </c>
      <c r="B721" s="1" t="str">
        <f t="shared" si="11"/>
        <v>May</v>
      </c>
      <c r="C721">
        <v>8353</v>
      </c>
      <c r="D721" t="s">
        <v>2054</v>
      </c>
      <c r="E721" t="s">
        <v>20</v>
      </c>
      <c r="F721" t="s">
        <v>572</v>
      </c>
      <c r="G721" t="s">
        <v>73</v>
      </c>
      <c r="H721" t="s">
        <v>23</v>
      </c>
      <c r="I721" t="s">
        <v>154</v>
      </c>
      <c r="J721" t="s">
        <v>155</v>
      </c>
      <c r="K721">
        <v>19134</v>
      </c>
      <c r="L721" t="s">
        <v>26</v>
      </c>
      <c r="M721" t="s">
        <v>2055</v>
      </c>
      <c r="N721" t="s">
        <v>46</v>
      </c>
      <c r="O721" t="s">
        <v>47</v>
      </c>
      <c r="P721" t="s">
        <v>2056</v>
      </c>
      <c r="Q721">
        <v>26.388000000000002</v>
      </c>
      <c r="R721">
        <v>4</v>
      </c>
      <c r="S721">
        <v>0.7</v>
      </c>
      <c r="T721">
        <v>-17.591999999999999</v>
      </c>
    </row>
    <row r="722" spans="1:20" x14ac:dyDescent="0.3">
      <c r="A722" s="1">
        <v>43954</v>
      </c>
      <c r="B722" s="1" t="str">
        <f t="shared" si="11"/>
        <v>May</v>
      </c>
      <c r="C722">
        <v>8354</v>
      </c>
      <c r="D722" t="s">
        <v>2054</v>
      </c>
      <c r="E722" t="s">
        <v>20</v>
      </c>
      <c r="F722" t="s">
        <v>572</v>
      </c>
      <c r="G722" t="s">
        <v>73</v>
      </c>
      <c r="H722" t="s">
        <v>23</v>
      </c>
      <c r="I722" t="s">
        <v>154</v>
      </c>
      <c r="J722" t="s">
        <v>155</v>
      </c>
      <c r="K722">
        <v>19134</v>
      </c>
      <c r="L722" t="s">
        <v>26</v>
      </c>
      <c r="M722" t="s">
        <v>2057</v>
      </c>
      <c r="N722" t="s">
        <v>28</v>
      </c>
      <c r="O722" t="s">
        <v>94</v>
      </c>
      <c r="P722" t="s">
        <v>2058</v>
      </c>
      <c r="Q722">
        <v>373.47</v>
      </c>
      <c r="R722">
        <v>5</v>
      </c>
      <c r="S722">
        <v>0.4</v>
      </c>
      <c r="T722">
        <v>-112.041</v>
      </c>
    </row>
    <row r="723" spans="1:20" x14ac:dyDescent="0.3">
      <c r="A723" s="1">
        <v>43954</v>
      </c>
      <c r="B723" s="1" t="str">
        <f t="shared" si="11"/>
        <v>May</v>
      </c>
      <c r="C723">
        <v>8355</v>
      </c>
      <c r="D723" t="s">
        <v>2054</v>
      </c>
      <c r="E723" t="s">
        <v>20</v>
      </c>
      <c r="F723" t="s">
        <v>572</v>
      </c>
      <c r="G723" t="s">
        <v>73</v>
      </c>
      <c r="H723" t="s">
        <v>23</v>
      </c>
      <c r="I723" t="s">
        <v>154</v>
      </c>
      <c r="J723" t="s">
        <v>155</v>
      </c>
      <c r="K723">
        <v>19134</v>
      </c>
      <c r="L723" t="s">
        <v>26</v>
      </c>
      <c r="M723" t="s">
        <v>2059</v>
      </c>
      <c r="N723" t="s">
        <v>46</v>
      </c>
      <c r="O723" t="s">
        <v>47</v>
      </c>
      <c r="P723" t="s">
        <v>2060</v>
      </c>
      <c r="Q723">
        <v>64.2</v>
      </c>
      <c r="R723">
        <v>5</v>
      </c>
      <c r="S723">
        <v>0.7</v>
      </c>
      <c r="T723">
        <v>-44.94</v>
      </c>
    </row>
    <row r="724" spans="1:20" x14ac:dyDescent="0.3">
      <c r="A724" s="1">
        <v>43954</v>
      </c>
      <c r="B724" s="1" t="str">
        <f t="shared" si="11"/>
        <v>May</v>
      </c>
      <c r="C724">
        <v>8356</v>
      </c>
      <c r="D724" t="s">
        <v>2054</v>
      </c>
      <c r="E724" t="s">
        <v>20</v>
      </c>
      <c r="F724" t="s">
        <v>572</v>
      </c>
      <c r="G724" t="s">
        <v>73</v>
      </c>
      <c r="H724" t="s">
        <v>23</v>
      </c>
      <c r="I724" t="s">
        <v>154</v>
      </c>
      <c r="J724" t="s">
        <v>155</v>
      </c>
      <c r="K724">
        <v>19134</v>
      </c>
      <c r="L724" t="s">
        <v>26</v>
      </c>
      <c r="M724" t="s">
        <v>2061</v>
      </c>
      <c r="N724" t="s">
        <v>46</v>
      </c>
      <c r="O724" t="s">
        <v>144</v>
      </c>
      <c r="P724" t="s">
        <v>2062</v>
      </c>
      <c r="Q724">
        <v>8</v>
      </c>
      <c r="R724">
        <v>2</v>
      </c>
      <c r="S724">
        <v>0.2</v>
      </c>
      <c r="T724">
        <v>2.8</v>
      </c>
    </row>
    <row r="725" spans="1:20" x14ac:dyDescent="0.3">
      <c r="A725" s="1">
        <v>43955</v>
      </c>
      <c r="B725" s="1" t="str">
        <f t="shared" si="11"/>
        <v>May</v>
      </c>
      <c r="C725">
        <v>1353</v>
      </c>
      <c r="D725" t="s">
        <v>2063</v>
      </c>
      <c r="E725" t="s">
        <v>20</v>
      </c>
      <c r="F725" t="s">
        <v>1027</v>
      </c>
      <c r="G725" t="s">
        <v>73</v>
      </c>
      <c r="H725" t="s">
        <v>23</v>
      </c>
      <c r="I725" t="s">
        <v>111</v>
      </c>
      <c r="J725" t="s">
        <v>34</v>
      </c>
      <c r="K725">
        <v>94109</v>
      </c>
      <c r="L725" t="s">
        <v>35</v>
      </c>
      <c r="M725" t="s">
        <v>2064</v>
      </c>
      <c r="N725" t="s">
        <v>78</v>
      </c>
      <c r="O725" t="s">
        <v>193</v>
      </c>
      <c r="P725" t="s">
        <v>2065</v>
      </c>
      <c r="Q725">
        <v>183.96</v>
      </c>
      <c r="R725">
        <v>5</v>
      </c>
      <c r="S725">
        <v>0.2</v>
      </c>
      <c r="T725">
        <v>20.695499999999999</v>
      </c>
    </row>
    <row r="726" spans="1:20" x14ac:dyDescent="0.3">
      <c r="A726" s="1">
        <v>43955</v>
      </c>
      <c r="B726" s="1" t="str">
        <f t="shared" si="11"/>
        <v>May</v>
      </c>
      <c r="C726">
        <v>1354</v>
      </c>
      <c r="D726" t="s">
        <v>2063</v>
      </c>
      <c r="E726" t="s">
        <v>20</v>
      </c>
      <c r="F726" t="s">
        <v>1027</v>
      </c>
      <c r="G726" t="s">
        <v>73</v>
      </c>
      <c r="H726" t="s">
        <v>23</v>
      </c>
      <c r="I726" t="s">
        <v>111</v>
      </c>
      <c r="J726" t="s">
        <v>34</v>
      </c>
      <c r="K726">
        <v>94109</v>
      </c>
      <c r="L726" t="s">
        <v>35</v>
      </c>
      <c r="M726" t="s">
        <v>2066</v>
      </c>
      <c r="N726" t="s">
        <v>46</v>
      </c>
      <c r="O726" t="s">
        <v>107</v>
      </c>
      <c r="P726" t="s">
        <v>2067</v>
      </c>
      <c r="Q726">
        <v>17.61</v>
      </c>
      <c r="R726">
        <v>3</v>
      </c>
      <c r="S726">
        <v>0</v>
      </c>
      <c r="T726">
        <v>8.4527999999999999</v>
      </c>
    </row>
    <row r="727" spans="1:20" x14ac:dyDescent="0.3">
      <c r="A727" s="1">
        <v>43955</v>
      </c>
      <c r="B727" s="1" t="str">
        <f t="shared" si="11"/>
        <v>May</v>
      </c>
      <c r="C727">
        <v>1355</v>
      </c>
      <c r="D727" t="s">
        <v>2063</v>
      </c>
      <c r="E727" t="s">
        <v>20</v>
      </c>
      <c r="F727" t="s">
        <v>1027</v>
      </c>
      <c r="G727" t="s">
        <v>73</v>
      </c>
      <c r="H727" t="s">
        <v>23</v>
      </c>
      <c r="I727" t="s">
        <v>111</v>
      </c>
      <c r="J727" t="s">
        <v>34</v>
      </c>
      <c r="K727">
        <v>94109</v>
      </c>
      <c r="L727" t="s">
        <v>35</v>
      </c>
      <c r="M727" t="s">
        <v>1590</v>
      </c>
      <c r="N727" t="s">
        <v>28</v>
      </c>
      <c r="O727" t="s">
        <v>94</v>
      </c>
      <c r="P727" t="s">
        <v>1591</v>
      </c>
      <c r="Q727">
        <v>300.904</v>
      </c>
      <c r="R727">
        <v>1</v>
      </c>
      <c r="S727">
        <v>0.2</v>
      </c>
      <c r="T727">
        <v>11.283899999999999</v>
      </c>
    </row>
    <row r="728" spans="1:20" x14ac:dyDescent="0.3">
      <c r="A728" s="1">
        <v>43955</v>
      </c>
      <c r="B728" s="1" t="str">
        <f t="shared" si="11"/>
        <v>May</v>
      </c>
      <c r="C728">
        <v>2467</v>
      </c>
      <c r="D728" t="s">
        <v>2068</v>
      </c>
      <c r="E728" t="s">
        <v>20</v>
      </c>
      <c r="F728" t="s">
        <v>2051</v>
      </c>
      <c r="G728" t="s">
        <v>22</v>
      </c>
      <c r="H728" t="s">
        <v>23</v>
      </c>
      <c r="I728" t="s">
        <v>2069</v>
      </c>
      <c r="J728" t="s">
        <v>621</v>
      </c>
      <c r="K728">
        <v>23602</v>
      </c>
      <c r="L728" t="s">
        <v>76</v>
      </c>
      <c r="M728" t="s">
        <v>2070</v>
      </c>
      <c r="N728" t="s">
        <v>46</v>
      </c>
      <c r="O728" t="s">
        <v>107</v>
      </c>
      <c r="P728" t="s">
        <v>2071</v>
      </c>
      <c r="Q728">
        <v>9.11</v>
      </c>
      <c r="R728">
        <v>1</v>
      </c>
      <c r="S728">
        <v>0</v>
      </c>
      <c r="T728">
        <v>4.0994999999999999</v>
      </c>
    </row>
    <row r="729" spans="1:20" x14ac:dyDescent="0.3">
      <c r="A729" s="1">
        <v>43955</v>
      </c>
      <c r="B729" s="1" t="str">
        <f t="shared" si="11"/>
        <v>May</v>
      </c>
      <c r="C729">
        <v>2468</v>
      </c>
      <c r="D729" t="s">
        <v>2068</v>
      </c>
      <c r="E729" t="s">
        <v>20</v>
      </c>
      <c r="F729" t="s">
        <v>2051</v>
      </c>
      <c r="G729" t="s">
        <v>22</v>
      </c>
      <c r="H729" t="s">
        <v>23</v>
      </c>
      <c r="I729" t="s">
        <v>2069</v>
      </c>
      <c r="J729" t="s">
        <v>621</v>
      </c>
      <c r="K729">
        <v>23602</v>
      </c>
      <c r="L729" t="s">
        <v>76</v>
      </c>
      <c r="M729" t="s">
        <v>2072</v>
      </c>
      <c r="N729" t="s">
        <v>46</v>
      </c>
      <c r="O729" t="s">
        <v>54</v>
      </c>
      <c r="P729" t="s">
        <v>2073</v>
      </c>
      <c r="Q729">
        <v>571.44000000000005</v>
      </c>
      <c r="R729">
        <v>4</v>
      </c>
      <c r="S729">
        <v>0</v>
      </c>
      <c r="T729">
        <v>165.7176</v>
      </c>
    </row>
    <row r="730" spans="1:20" x14ac:dyDescent="0.3">
      <c r="A730" s="1">
        <v>43955</v>
      </c>
      <c r="B730" s="1" t="str">
        <f t="shared" si="11"/>
        <v>May</v>
      </c>
      <c r="C730">
        <v>2469</v>
      </c>
      <c r="D730" t="s">
        <v>2068</v>
      </c>
      <c r="E730" t="s">
        <v>20</v>
      </c>
      <c r="F730" t="s">
        <v>2051</v>
      </c>
      <c r="G730" t="s">
        <v>22</v>
      </c>
      <c r="H730" t="s">
        <v>23</v>
      </c>
      <c r="I730" t="s">
        <v>2069</v>
      </c>
      <c r="J730" t="s">
        <v>621</v>
      </c>
      <c r="K730">
        <v>23602</v>
      </c>
      <c r="L730" t="s">
        <v>76</v>
      </c>
      <c r="M730" t="s">
        <v>179</v>
      </c>
      <c r="N730" t="s">
        <v>46</v>
      </c>
      <c r="O730" t="s">
        <v>107</v>
      </c>
      <c r="P730" t="s">
        <v>180</v>
      </c>
      <c r="Q730">
        <v>32.4</v>
      </c>
      <c r="R730">
        <v>5</v>
      </c>
      <c r="S730">
        <v>0</v>
      </c>
      <c r="T730">
        <v>15.552</v>
      </c>
    </row>
    <row r="731" spans="1:20" x14ac:dyDescent="0.3">
      <c r="A731" s="1">
        <v>43955</v>
      </c>
      <c r="B731" s="1" t="str">
        <f t="shared" si="11"/>
        <v>May</v>
      </c>
      <c r="C731">
        <v>2470</v>
      </c>
      <c r="D731" t="s">
        <v>2068</v>
      </c>
      <c r="E731" t="s">
        <v>20</v>
      </c>
      <c r="F731" t="s">
        <v>2051</v>
      </c>
      <c r="G731" t="s">
        <v>22</v>
      </c>
      <c r="H731" t="s">
        <v>23</v>
      </c>
      <c r="I731" t="s">
        <v>2069</v>
      </c>
      <c r="J731" t="s">
        <v>621</v>
      </c>
      <c r="K731">
        <v>23602</v>
      </c>
      <c r="L731" t="s">
        <v>76</v>
      </c>
      <c r="M731" t="s">
        <v>2074</v>
      </c>
      <c r="N731" t="s">
        <v>46</v>
      </c>
      <c r="O731" t="s">
        <v>54</v>
      </c>
      <c r="P731" t="s">
        <v>2075</v>
      </c>
      <c r="Q731">
        <v>16.91</v>
      </c>
      <c r="R731">
        <v>1</v>
      </c>
      <c r="S731">
        <v>0</v>
      </c>
      <c r="T731">
        <v>4.5656999999999996</v>
      </c>
    </row>
    <row r="732" spans="1:20" x14ac:dyDescent="0.3">
      <c r="A732" s="1">
        <v>43955</v>
      </c>
      <c r="B732" s="1" t="str">
        <f t="shared" si="11"/>
        <v>May</v>
      </c>
      <c r="C732">
        <v>2958</v>
      </c>
      <c r="D732" t="s">
        <v>2076</v>
      </c>
      <c r="E732" t="s">
        <v>20</v>
      </c>
      <c r="F732" t="s">
        <v>1008</v>
      </c>
      <c r="G732" t="s">
        <v>22</v>
      </c>
      <c r="H732" t="s">
        <v>23</v>
      </c>
      <c r="I732" t="s">
        <v>177</v>
      </c>
      <c r="J732" t="s">
        <v>25</v>
      </c>
      <c r="K732">
        <v>45503</v>
      </c>
      <c r="L732" t="s">
        <v>26</v>
      </c>
      <c r="M732" t="s">
        <v>519</v>
      </c>
      <c r="N732" t="s">
        <v>46</v>
      </c>
      <c r="O732" t="s">
        <v>47</v>
      </c>
      <c r="P732" t="s">
        <v>520</v>
      </c>
      <c r="Q732">
        <v>2.3130000000000002</v>
      </c>
      <c r="R732">
        <v>1</v>
      </c>
      <c r="S732">
        <v>0.7</v>
      </c>
      <c r="T732">
        <v>-1.9275</v>
      </c>
    </row>
    <row r="733" spans="1:20" x14ac:dyDescent="0.3">
      <c r="A733" s="1">
        <v>43955</v>
      </c>
      <c r="B733" s="1" t="str">
        <f t="shared" si="11"/>
        <v>May</v>
      </c>
      <c r="C733">
        <v>7178</v>
      </c>
      <c r="D733" t="s">
        <v>2077</v>
      </c>
      <c r="E733" t="s">
        <v>20</v>
      </c>
      <c r="F733" t="s">
        <v>2078</v>
      </c>
      <c r="G733" t="s">
        <v>73</v>
      </c>
      <c r="H733" t="s">
        <v>23</v>
      </c>
      <c r="I733" t="s">
        <v>154</v>
      </c>
      <c r="J733" t="s">
        <v>155</v>
      </c>
      <c r="K733">
        <v>19140</v>
      </c>
      <c r="L733" t="s">
        <v>26</v>
      </c>
      <c r="M733" t="s">
        <v>2079</v>
      </c>
      <c r="N733" t="s">
        <v>46</v>
      </c>
      <c r="O733" t="s">
        <v>47</v>
      </c>
      <c r="P733" t="s">
        <v>2080</v>
      </c>
      <c r="Q733">
        <v>2.202</v>
      </c>
      <c r="R733">
        <v>2</v>
      </c>
      <c r="S733">
        <v>0.7</v>
      </c>
      <c r="T733">
        <v>-1.5414000000000001</v>
      </c>
    </row>
    <row r="734" spans="1:20" x14ac:dyDescent="0.3">
      <c r="A734" s="1">
        <v>43955</v>
      </c>
      <c r="B734" s="1" t="str">
        <f t="shared" si="11"/>
        <v>May</v>
      </c>
      <c r="C734">
        <v>7179</v>
      </c>
      <c r="D734" t="s">
        <v>2077</v>
      </c>
      <c r="E734" t="s">
        <v>20</v>
      </c>
      <c r="F734" t="s">
        <v>2078</v>
      </c>
      <c r="G734" t="s">
        <v>73</v>
      </c>
      <c r="H734" t="s">
        <v>23</v>
      </c>
      <c r="I734" t="s">
        <v>154</v>
      </c>
      <c r="J734" t="s">
        <v>155</v>
      </c>
      <c r="K734">
        <v>19140</v>
      </c>
      <c r="L734" t="s">
        <v>26</v>
      </c>
      <c r="M734" t="s">
        <v>81</v>
      </c>
      <c r="N734" t="s">
        <v>46</v>
      </c>
      <c r="O734" t="s">
        <v>47</v>
      </c>
      <c r="P734" t="s">
        <v>82</v>
      </c>
      <c r="Q734">
        <v>9.3960000000000008</v>
      </c>
      <c r="R734">
        <v>3</v>
      </c>
      <c r="S734">
        <v>0.7</v>
      </c>
      <c r="T734">
        <v>-7.5167999999999999</v>
      </c>
    </row>
    <row r="735" spans="1:20" x14ac:dyDescent="0.3">
      <c r="A735" s="1">
        <v>43955</v>
      </c>
      <c r="B735" s="1" t="str">
        <f t="shared" si="11"/>
        <v>May</v>
      </c>
      <c r="C735">
        <v>9994</v>
      </c>
      <c r="D735" t="s">
        <v>2081</v>
      </c>
      <c r="E735" t="s">
        <v>86</v>
      </c>
      <c r="F735" t="s">
        <v>2082</v>
      </c>
      <c r="G735" t="s">
        <v>22</v>
      </c>
      <c r="H735" t="s">
        <v>23</v>
      </c>
      <c r="I735" t="s">
        <v>2083</v>
      </c>
      <c r="J735" t="s">
        <v>34</v>
      </c>
      <c r="K735">
        <v>92683</v>
      </c>
      <c r="L735" t="s">
        <v>35</v>
      </c>
      <c r="M735" t="s">
        <v>1834</v>
      </c>
      <c r="N735" t="s">
        <v>46</v>
      </c>
      <c r="O735" t="s">
        <v>69</v>
      </c>
      <c r="P735" t="s">
        <v>1835</v>
      </c>
      <c r="Q735">
        <v>243.16</v>
      </c>
      <c r="R735">
        <v>2</v>
      </c>
      <c r="S735">
        <v>0</v>
      </c>
      <c r="T735">
        <v>72.947999999999993</v>
      </c>
    </row>
    <row r="736" spans="1:20" x14ac:dyDescent="0.3">
      <c r="A736" s="1">
        <v>43956</v>
      </c>
      <c r="B736" s="1" t="str">
        <f t="shared" si="11"/>
        <v>May</v>
      </c>
      <c r="C736">
        <v>5192</v>
      </c>
      <c r="D736" t="s">
        <v>2084</v>
      </c>
      <c r="E736" t="s">
        <v>20</v>
      </c>
      <c r="F736" t="s">
        <v>2085</v>
      </c>
      <c r="G736" t="s">
        <v>22</v>
      </c>
      <c r="H736" t="s">
        <v>23</v>
      </c>
      <c r="I736" t="s">
        <v>111</v>
      </c>
      <c r="J736" t="s">
        <v>34</v>
      </c>
      <c r="K736">
        <v>94122</v>
      </c>
      <c r="L736" t="s">
        <v>35</v>
      </c>
      <c r="M736" t="s">
        <v>2086</v>
      </c>
      <c r="N736" t="s">
        <v>46</v>
      </c>
      <c r="O736" t="s">
        <v>168</v>
      </c>
      <c r="P736" t="s">
        <v>2087</v>
      </c>
      <c r="Q736">
        <v>23.16</v>
      </c>
      <c r="R736">
        <v>2</v>
      </c>
      <c r="S736">
        <v>0</v>
      </c>
      <c r="T736">
        <v>11.58</v>
      </c>
    </row>
    <row r="737" spans="1:20" x14ac:dyDescent="0.3">
      <c r="A737" s="1">
        <v>43956</v>
      </c>
      <c r="B737" s="1" t="str">
        <f t="shared" si="11"/>
        <v>May</v>
      </c>
      <c r="C737">
        <v>5286</v>
      </c>
      <c r="D737" t="s">
        <v>2088</v>
      </c>
      <c r="E737" t="s">
        <v>39</v>
      </c>
      <c r="F737" t="s">
        <v>2089</v>
      </c>
      <c r="G737" t="s">
        <v>22</v>
      </c>
      <c r="H737" t="s">
        <v>23</v>
      </c>
      <c r="I737" t="s">
        <v>800</v>
      </c>
      <c r="J737" t="s">
        <v>198</v>
      </c>
      <c r="K737">
        <v>80027</v>
      </c>
      <c r="L737" t="s">
        <v>35</v>
      </c>
      <c r="M737" t="s">
        <v>2090</v>
      </c>
      <c r="N737" t="s">
        <v>46</v>
      </c>
      <c r="O737" t="s">
        <v>168</v>
      </c>
      <c r="P737" t="s">
        <v>2091</v>
      </c>
      <c r="Q737">
        <v>21.24</v>
      </c>
      <c r="R737">
        <v>9</v>
      </c>
      <c r="S737">
        <v>0.2</v>
      </c>
      <c r="T737">
        <v>7.4340000000000002</v>
      </c>
    </row>
    <row r="738" spans="1:20" x14ac:dyDescent="0.3">
      <c r="A738" s="1">
        <v>43956</v>
      </c>
      <c r="B738" s="1" t="str">
        <f t="shared" si="11"/>
        <v>May</v>
      </c>
      <c r="C738">
        <v>5287</v>
      </c>
      <c r="D738" t="s">
        <v>2088</v>
      </c>
      <c r="E738" t="s">
        <v>39</v>
      </c>
      <c r="F738" t="s">
        <v>2089</v>
      </c>
      <c r="G738" t="s">
        <v>22</v>
      </c>
      <c r="H738" t="s">
        <v>23</v>
      </c>
      <c r="I738" t="s">
        <v>800</v>
      </c>
      <c r="J738" t="s">
        <v>198</v>
      </c>
      <c r="K738">
        <v>80027</v>
      </c>
      <c r="L738" t="s">
        <v>35</v>
      </c>
      <c r="M738" t="s">
        <v>2092</v>
      </c>
      <c r="N738" t="s">
        <v>46</v>
      </c>
      <c r="O738" t="s">
        <v>47</v>
      </c>
      <c r="P738" t="s">
        <v>2093</v>
      </c>
      <c r="Q738">
        <v>9.5519999999999996</v>
      </c>
      <c r="R738">
        <v>8</v>
      </c>
      <c r="S738">
        <v>0.7</v>
      </c>
      <c r="T738">
        <v>-7.3231999999999999</v>
      </c>
    </row>
    <row r="739" spans="1:20" x14ac:dyDescent="0.3">
      <c r="A739" s="1">
        <v>43956</v>
      </c>
      <c r="B739" s="1" t="str">
        <f t="shared" si="11"/>
        <v>May</v>
      </c>
      <c r="C739">
        <v>5288</v>
      </c>
      <c r="D739" t="s">
        <v>2088</v>
      </c>
      <c r="E739" t="s">
        <v>39</v>
      </c>
      <c r="F739" t="s">
        <v>2089</v>
      </c>
      <c r="G739" t="s">
        <v>22</v>
      </c>
      <c r="H739" t="s">
        <v>23</v>
      </c>
      <c r="I739" t="s">
        <v>800</v>
      </c>
      <c r="J739" t="s">
        <v>198</v>
      </c>
      <c r="K739">
        <v>80027</v>
      </c>
      <c r="L739" t="s">
        <v>35</v>
      </c>
      <c r="M739" t="s">
        <v>2094</v>
      </c>
      <c r="N739" t="s">
        <v>28</v>
      </c>
      <c r="O739" t="s">
        <v>186</v>
      </c>
      <c r="P739" t="s">
        <v>2095</v>
      </c>
      <c r="Q739">
        <v>89.991</v>
      </c>
      <c r="R739">
        <v>3</v>
      </c>
      <c r="S739">
        <v>0.7</v>
      </c>
      <c r="T739">
        <v>-152.9847</v>
      </c>
    </row>
    <row r="740" spans="1:20" x14ac:dyDescent="0.3">
      <c r="A740" s="1">
        <v>43956</v>
      </c>
      <c r="B740" s="1" t="str">
        <f t="shared" si="11"/>
        <v>May</v>
      </c>
      <c r="C740">
        <v>6264</v>
      </c>
      <c r="D740" t="s">
        <v>2096</v>
      </c>
      <c r="E740" t="s">
        <v>20</v>
      </c>
      <c r="F740" t="s">
        <v>1706</v>
      </c>
      <c r="G740" t="s">
        <v>73</v>
      </c>
      <c r="H740" t="s">
        <v>23</v>
      </c>
      <c r="I740" t="s">
        <v>450</v>
      </c>
      <c r="J740" t="s">
        <v>420</v>
      </c>
      <c r="K740">
        <v>31907</v>
      </c>
      <c r="L740" t="s">
        <v>76</v>
      </c>
      <c r="M740" t="s">
        <v>2097</v>
      </c>
      <c r="N740" t="s">
        <v>46</v>
      </c>
      <c r="O740" t="s">
        <v>47</v>
      </c>
      <c r="P740" t="s">
        <v>2098</v>
      </c>
      <c r="Q740">
        <v>34.5</v>
      </c>
      <c r="R740">
        <v>3</v>
      </c>
      <c r="S740">
        <v>0</v>
      </c>
      <c r="T740">
        <v>15.525</v>
      </c>
    </row>
    <row r="741" spans="1:20" x14ac:dyDescent="0.3">
      <c r="A741" s="1">
        <v>43956</v>
      </c>
      <c r="B741" s="1" t="str">
        <f t="shared" si="11"/>
        <v>May</v>
      </c>
      <c r="C741">
        <v>6305</v>
      </c>
      <c r="D741" t="s">
        <v>2099</v>
      </c>
      <c r="E741" t="s">
        <v>269</v>
      </c>
      <c r="F741" t="s">
        <v>2100</v>
      </c>
      <c r="G741" t="s">
        <v>22</v>
      </c>
      <c r="H741" t="s">
        <v>23</v>
      </c>
      <c r="I741" t="s">
        <v>314</v>
      </c>
      <c r="J741" t="s">
        <v>315</v>
      </c>
      <c r="K741">
        <v>10035</v>
      </c>
      <c r="L741" t="s">
        <v>26</v>
      </c>
      <c r="M741" t="s">
        <v>2101</v>
      </c>
      <c r="N741" t="s">
        <v>46</v>
      </c>
      <c r="O741" t="s">
        <v>107</v>
      </c>
      <c r="P741" t="s">
        <v>2102</v>
      </c>
      <c r="Q741">
        <v>6.68</v>
      </c>
      <c r="R741">
        <v>1</v>
      </c>
      <c r="S741">
        <v>0</v>
      </c>
      <c r="T741">
        <v>3.2063999999999999</v>
      </c>
    </row>
    <row r="742" spans="1:20" x14ac:dyDescent="0.3">
      <c r="A742" s="1">
        <v>43957</v>
      </c>
      <c r="B742" s="1" t="str">
        <f t="shared" si="11"/>
        <v>May</v>
      </c>
      <c r="C742">
        <v>1971</v>
      </c>
      <c r="D742" t="s">
        <v>2103</v>
      </c>
      <c r="E742" t="s">
        <v>20</v>
      </c>
      <c r="F742" t="s">
        <v>1581</v>
      </c>
      <c r="G742" t="s">
        <v>41</v>
      </c>
      <c r="H742" t="s">
        <v>23</v>
      </c>
      <c r="I742" t="s">
        <v>336</v>
      </c>
      <c r="J742" t="s">
        <v>337</v>
      </c>
      <c r="K742">
        <v>60623</v>
      </c>
      <c r="L742" t="s">
        <v>44</v>
      </c>
      <c r="M742" t="s">
        <v>2104</v>
      </c>
      <c r="N742" t="s">
        <v>46</v>
      </c>
      <c r="O742" t="s">
        <v>62</v>
      </c>
      <c r="P742" t="s">
        <v>2105</v>
      </c>
      <c r="Q742">
        <v>6.4080000000000004</v>
      </c>
      <c r="R742">
        <v>3</v>
      </c>
      <c r="S742">
        <v>0.2</v>
      </c>
      <c r="T742">
        <v>0.64080000000000004</v>
      </c>
    </row>
    <row r="743" spans="1:20" x14ac:dyDescent="0.3">
      <c r="A743" s="1">
        <v>43957</v>
      </c>
      <c r="B743" s="1" t="str">
        <f t="shared" si="11"/>
        <v>May</v>
      </c>
      <c r="C743">
        <v>1972</v>
      </c>
      <c r="D743" t="s">
        <v>2103</v>
      </c>
      <c r="E743" t="s">
        <v>20</v>
      </c>
      <c r="F743" t="s">
        <v>1581</v>
      </c>
      <c r="G743" t="s">
        <v>41</v>
      </c>
      <c r="H743" t="s">
        <v>23</v>
      </c>
      <c r="I743" t="s">
        <v>336</v>
      </c>
      <c r="J743" t="s">
        <v>337</v>
      </c>
      <c r="K743">
        <v>60623</v>
      </c>
      <c r="L743" t="s">
        <v>44</v>
      </c>
      <c r="M743" t="s">
        <v>2106</v>
      </c>
      <c r="N743" t="s">
        <v>78</v>
      </c>
      <c r="O743" t="s">
        <v>101</v>
      </c>
      <c r="P743" t="s">
        <v>2107</v>
      </c>
      <c r="Q743">
        <v>408.74400000000003</v>
      </c>
      <c r="R743">
        <v>7</v>
      </c>
      <c r="S743">
        <v>0.2</v>
      </c>
      <c r="T743">
        <v>76.639499999999998</v>
      </c>
    </row>
    <row r="744" spans="1:20" x14ac:dyDescent="0.3">
      <c r="A744" s="1">
        <v>43957</v>
      </c>
      <c r="B744" s="1" t="str">
        <f t="shared" si="11"/>
        <v>May</v>
      </c>
      <c r="C744">
        <v>2781</v>
      </c>
      <c r="D744" t="s">
        <v>2108</v>
      </c>
      <c r="E744" t="s">
        <v>39</v>
      </c>
      <c r="F744" t="s">
        <v>2109</v>
      </c>
      <c r="G744" t="s">
        <v>22</v>
      </c>
      <c r="H744" t="s">
        <v>23</v>
      </c>
      <c r="I744" t="s">
        <v>314</v>
      </c>
      <c r="J744" t="s">
        <v>315</v>
      </c>
      <c r="K744">
        <v>10035</v>
      </c>
      <c r="L744" t="s">
        <v>26</v>
      </c>
      <c r="M744" t="s">
        <v>2110</v>
      </c>
      <c r="N744" t="s">
        <v>46</v>
      </c>
      <c r="O744" t="s">
        <v>288</v>
      </c>
      <c r="P744" t="s">
        <v>2111</v>
      </c>
      <c r="Q744">
        <v>59.2</v>
      </c>
      <c r="R744">
        <v>4</v>
      </c>
      <c r="S744">
        <v>0</v>
      </c>
      <c r="T744">
        <v>29.6</v>
      </c>
    </row>
    <row r="745" spans="1:20" x14ac:dyDescent="0.3">
      <c r="A745" s="1">
        <v>43957</v>
      </c>
      <c r="B745" s="1" t="str">
        <f t="shared" si="11"/>
        <v>May</v>
      </c>
      <c r="C745">
        <v>4127</v>
      </c>
      <c r="D745" t="s">
        <v>2112</v>
      </c>
      <c r="E745" t="s">
        <v>39</v>
      </c>
      <c r="F745" t="s">
        <v>2113</v>
      </c>
      <c r="G745" t="s">
        <v>22</v>
      </c>
      <c r="H745" t="s">
        <v>23</v>
      </c>
      <c r="I745" t="s">
        <v>620</v>
      </c>
      <c r="J745" t="s">
        <v>621</v>
      </c>
      <c r="K745">
        <v>22204</v>
      </c>
      <c r="L745" t="s">
        <v>76</v>
      </c>
      <c r="M745" t="s">
        <v>2114</v>
      </c>
      <c r="N745" t="s">
        <v>46</v>
      </c>
      <c r="O745" t="s">
        <v>62</v>
      </c>
      <c r="P745" t="s">
        <v>2115</v>
      </c>
      <c r="Q745">
        <v>54.66</v>
      </c>
      <c r="R745">
        <v>6</v>
      </c>
      <c r="S745">
        <v>0</v>
      </c>
      <c r="T745">
        <v>18.037800000000001</v>
      </c>
    </row>
    <row r="746" spans="1:20" x14ac:dyDescent="0.3">
      <c r="A746" s="1">
        <v>43957</v>
      </c>
      <c r="B746" s="1" t="str">
        <f t="shared" si="11"/>
        <v>May</v>
      </c>
      <c r="C746">
        <v>4669</v>
      </c>
      <c r="D746" t="s">
        <v>2116</v>
      </c>
      <c r="E746" t="s">
        <v>20</v>
      </c>
      <c r="F746" t="s">
        <v>888</v>
      </c>
      <c r="G746" t="s">
        <v>73</v>
      </c>
      <c r="H746" t="s">
        <v>23</v>
      </c>
      <c r="I746" t="s">
        <v>1944</v>
      </c>
      <c r="J746" t="s">
        <v>52</v>
      </c>
      <c r="K746">
        <v>76106</v>
      </c>
      <c r="L746" t="s">
        <v>44</v>
      </c>
      <c r="M746" t="s">
        <v>2117</v>
      </c>
      <c r="N746" t="s">
        <v>46</v>
      </c>
      <c r="O746" t="s">
        <v>47</v>
      </c>
      <c r="P746" t="s">
        <v>2118</v>
      </c>
      <c r="Q746">
        <v>11.06</v>
      </c>
      <c r="R746">
        <v>10</v>
      </c>
      <c r="S746">
        <v>0.8</v>
      </c>
      <c r="T746">
        <v>-18.802</v>
      </c>
    </row>
    <row r="747" spans="1:20" x14ac:dyDescent="0.3">
      <c r="A747" s="1">
        <v>43957</v>
      </c>
      <c r="B747" s="1" t="str">
        <f t="shared" si="11"/>
        <v>May</v>
      </c>
      <c r="C747">
        <v>4670</v>
      </c>
      <c r="D747" t="s">
        <v>2116</v>
      </c>
      <c r="E747" t="s">
        <v>20</v>
      </c>
      <c r="F747" t="s">
        <v>888</v>
      </c>
      <c r="G747" t="s">
        <v>73</v>
      </c>
      <c r="H747" t="s">
        <v>23</v>
      </c>
      <c r="I747" t="s">
        <v>1944</v>
      </c>
      <c r="J747" t="s">
        <v>52</v>
      </c>
      <c r="K747">
        <v>76106</v>
      </c>
      <c r="L747" t="s">
        <v>44</v>
      </c>
      <c r="M747" t="s">
        <v>747</v>
      </c>
      <c r="N747" t="s">
        <v>28</v>
      </c>
      <c r="O747" t="s">
        <v>186</v>
      </c>
      <c r="P747" t="s">
        <v>748</v>
      </c>
      <c r="Q747">
        <v>623.46479999999997</v>
      </c>
      <c r="R747">
        <v>7</v>
      </c>
      <c r="S747">
        <v>0.32</v>
      </c>
      <c r="T747">
        <v>-119.1918</v>
      </c>
    </row>
    <row r="748" spans="1:20" x14ac:dyDescent="0.3">
      <c r="A748" s="1">
        <v>43957</v>
      </c>
      <c r="B748" s="1" t="str">
        <f t="shared" si="11"/>
        <v>May</v>
      </c>
      <c r="C748">
        <v>4671</v>
      </c>
      <c r="D748" t="s">
        <v>2116</v>
      </c>
      <c r="E748" t="s">
        <v>20</v>
      </c>
      <c r="F748" t="s">
        <v>888</v>
      </c>
      <c r="G748" t="s">
        <v>73</v>
      </c>
      <c r="H748" t="s">
        <v>23</v>
      </c>
      <c r="I748" t="s">
        <v>1944</v>
      </c>
      <c r="J748" t="s">
        <v>52</v>
      </c>
      <c r="K748">
        <v>76106</v>
      </c>
      <c r="L748" t="s">
        <v>44</v>
      </c>
      <c r="M748" t="s">
        <v>710</v>
      </c>
      <c r="N748" t="s">
        <v>46</v>
      </c>
      <c r="O748" t="s">
        <v>54</v>
      </c>
      <c r="P748" t="s">
        <v>711</v>
      </c>
      <c r="Q748">
        <v>772.68</v>
      </c>
      <c r="R748">
        <v>5</v>
      </c>
      <c r="S748">
        <v>0.2</v>
      </c>
      <c r="T748">
        <v>-57.951000000000001</v>
      </c>
    </row>
    <row r="749" spans="1:20" x14ac:dyDescent="0.3">
      <c r="A749" s="1">
        <v>43957</v>
      </c>
      <c r="B749" s="1" t="str">
        <f t="shared" si="11"/>
        <v>May</v>
      </c>
      <c r="C749">
        <v>6635</v>
      </c>
      <c r="D749" t="s">
        <v>2119</v>
      </c>
      <c r="E749" t="s">
        <v>269</v>
      </c>
      <c r="F749" t="s">
        <v>1927</v>
      </c>
      <c r="G749" t="s">
        <v>22</v>
      </c>
      <c r="H749" t="s">
        <v>23</v>
      </c>
      <c r="I749" t="s">
        <v>356</v>
      </c>
      <c r="J749" t="s">
        <v>75</v>
      </c>
      <c r="K749">
        <v>28205</v>
      </c>
      <c r="L749" t="s">
        <v>76</v>
      </c>
      <c r="M749" t="s">
        <v>346</v>
      </c>
      <c r="N749" t="s">
        <v>46</v>
      </c>
      <c r="O749" t="s">
        <v>47</v>
      </c>
      <c r="P749" t="s">
        <v>347</v>
      </c>
      <c r="Q749">
        <v>68.540999999999997</v>
      </c>
      <c r="R749">
        <v>11</v>
      </c>
      <c r="S749">
        <v>0.7</v>
      </c>
      <c r="T749">
        <v>-52.548099999999998</v>
      </c>
    </row>
    <row r="750" spans="1:20" x14ac:dyDescent="0.3">
      <c r="A750" s="1">
        <v>43957</v>
      </c>
      <c r="B750" s="1" t="str">
        <f t="shared" si="11"/>
        <v>May</v>
      </c>
      <c r="C750">
        <v>6636</v>
      </c>
      <c r="D750" t="s">
        <v>2119</v>
      </c>
      <c r="E750" t="s">
        <v>269</v>
      </c>
      <c r="F750" t="s">
        <v>1927</v>
      </c>
      <c r="G750" t="s">
        <v>22</v>
      </c>
      <c r="H750" t="s">
        <v>23</v>
      </c>
      <c r="I750" t="s">
        <v>356</v>
      </c>
      <c r="J750" t="s">
        <v>75</v>
      </c>
      <c r="K750">
        <v>28205</v>
      </c>
      <c r="L750" t="s">
        <v>76</v>
      </c>
      <c r="M750" t="s">
        <v>2120</v>
      </c>
      <c r="N750" t="s">
        <v>78</v>
      </c>
      <c r="O750" t="s">
        <v>193</v>
      </c>
      <c r="P750" t="s">
        <v>2121</v>
      </c>
      <c r="Q750">
        <v>627.16800000000001</v>
      </c>
      <c r="R750">
        <v>4</v>
      </c>
      <c r="S750">
        <v>0.2</v>
      </c>
      <c r="T750">
        <v>70.556399999999996</v>
      </c>
    </row>
    <row r="751" spans="1:20" x14ac:dyDescent="0.3">
      <c r="A751" s="1">
        <v>43957</v>
      </c>
      <c r="B751" s="1" t="str">
        <f t="shared" si="11"/>
        <v>May</v>
      </c>
      <c r="C751">
        <v>6637</v>
      </c>
      <c r="D751" t="s">
        <v>2119</v>
      </c>
      <c r="E751" t="s">
        <v>269</v>
      </c>
      <c r="F751" t="s">
        <v>1927</v>
      </c>
      <c r="G751" t="s">
        <v>22</v>
      </c>
      <c r="H751" t="s">
        <v>23</v>
      </c>
      <c r="I751" t="s">
        <v>356</v>
      </c>
      <c r="J751" t="s">
        <v>75</v>
      </c>
      <c r="K751">
        <v>28205</v>
      </c>
      <c r="L751" t="s">
        <v>76</v>
      </c>
      <c r="M751" t="s">
        <v>1011</v>
      </c>
      <c r="N751" t="s">
        <v>46</v>
      </c>
      <c r="O751" t="s">
        <v>288</v>
      </c>
      <c r="P751" t="s">
        <v>1012</v>
      </c>
      <c r="Q751">
        <v>122.12</v>
      </c>
      <c r="R751">
        <v>5</v>
      </c>
      <c r="S751">
        <v>0.2</v>
      </c>
      <c r="T751">
        <v>39.689</v>
      </c>
    </row>
    <row r="752" spans="1:20" x14ac:dyDescent="0.3">
      <c r="A752" s="1">
        <v>43957</v>
      </c>
      <c r="B752" s="1" t="str">
        <f t="shared" si="11"/>
        <v>May</v>
      </c>
      <c r="C752">
        <v>7676</v>
      </c>
      <c r="D752" t="s">
        <v>2122</v>
      </c>
      <c r="E752" t="s">
        <v>86</v>
      </c>
      <c r="F752" t="s">
        <v>87</v>
      </c>
      <c r="G752" t="s">
        <v>22</v>
      </c>
      <c r="H752" t="s">
        <v>23</v>
      </c>
      <c r="I752" t="s">
        <v>105</v>
      </c>
      <c r="J752" t="s">
        <v>34</v>
      </c>
      <c r="K752">
        <v>91730</v>
      </c>
      <c r="L752" t="s">
        <v>35</v>
      </c>
      <c r="M752" t="s">
        <v>2123</v>
      </c>
      <c r="N752" t="s">
        <v>46</v>
      </c>
      <c r="O752" t="s">
        <v>69</v>
      </c>
      <c r="P752" t="s">
        <v>2124</v>
      </c>
      <c r="Q752">
        <v>152.94</v>
      </c>
      <c r="R752">
        <v>3</v>
      </c>
      <c r="S752">
        <v>0</v>
      </c>
      <c r="T752">
        <v>41.293799999999997</v>
      </c>
    </row>
    <row r="753" spans="1:20" x14ac:dyDescent="0.3">
      <c r="A753" s="1">
        <v>43957</v>
      </c>
      <c r="B753" s="1" t="str">
        <f t="shared" si="11"/>
        <v>May</v>
      </c>
      <c r="C753">
        <v>8442</v>
      </c>
      <c r="D753" t="s">
        <v>2125</v>
      </c>
      <c r="E753" t="s">
        <v>20</v>
      </c>
      <c r="F753" t="s">
        <v>2126</v>
      </c>
      <c r="G753" t="s">
        <v>22</v>
      </c>
      <c r="H753" t="s">
        <v>23</v>
      </c>
      <c r="I753" t="s">
        <v>411</v>
      </c>
      <c r="J753" t="s">
        <v>412</v>
      </c>
      <c r="K753">
        <v>85705</v>
      </c>
      <c r="L753" t="s">
        <v>35</v>
      </c>
      <c r="M753" t="s">
        <v>979</v>
      </c>
      <c r="N753" t="s">
        <v>46</v>
      </c>
      <c r="O753" t="s">
        <v>107</v>
      </c>
      <c r="P753" t="s">
        <v>980</v>
      </c>
      <c r="Q753">
        <v>84.415999999999997</v>
      </c>
      <c r="R753">
        <v>4</v>
      </c>
      <c r="S753">
        <v>0.2</v>
      </c>
      <c r="T753">
        <v>27.435199999999998</v>
      </c>
    </row>
    <row r="754" spans="1:20" x14ac:dyDescent="0.3">
      <c r="A754" s="1">
        <v>43957</v>
      </c>
      <c r="B754" s="1" t="str">
        <f t="shared" si="11"/>
        <v>May</v>
      </c>
      <c r="C754">
        <v>9923</v>
      </c>
      <c r="D754" t="s">
        <v>2127</v>
      </c>
      <c r="E754" t="s">
        <v>20</v>
      </c>
      <c r="F754" t="s">
        <v>329</v>
      </c>
      <c r="G754" t="s">
        <v>22</v>
      </c>
      <c r="H754" t="s">
        <v>23</v>
      </c>
      <c r="I754" t="s">
        <v>336</v>
      </c>
      <c r="J754" t="s">
        <v>337</v>
      </c>
      <c r="K754">
        <v>60653</v>
      </c>
      <c r="L754" t="s">
        <v>44</v>
      </c>
      <c r="M754" t="s">
        <v>2128</v>
      </c>
      <c r="N754" t="s">
        <v>78</v>
      </c>
      <c r="O754" t="s">
        <v>101</v>
      </c>
      <c r="P754" t="s">
        <v>2129</v>
      </c>
      <c r="Q754">
        <v>191.96799999999999</v>
      </c>
      <c r="R754">
        <v>4</v>
      </c>
      <c r="S754">
        <v>0.2</v>
      </c>
      <c r="T754">
        <v>28.795200000000001</v>
      </c>
    </row>
    <row r="755" spans="1:20" x14ac:dyDescent="0.3">
      <c r="A755" s="1">
        <v>43958</v>
      </c>
      <c r="B755" s="1" t="str">
        <f t="shared" si="11"/>
        <v>May</v>
      </c>
      <c r="C755">
        <v>3828</v>
      </c>
      <c r="D755" t="s">
        <v>2130</v>
      </c>
      <c r="E755" t="s">
        <v>20</v>
      </c>
      <c r="F755" t="s">
        <v>2131</v>
      </c>
      <c r="G755" t="s">
        <v>73</v>
      </c>
      <c r="H755" t="s">
        <v>23</v>
      </c>
      <c r="I755" t="s">
        <v>123</v>
      </c>
      <c r="J755" t="s">
        <v>124</v>
      </c>
      <c r="K755">
        <v>48234</v>
      </c>
      <c r="L755" t="s">
        <v>44</v>
      </c>
      <c r="M755" t="s">
        <v>2132</v>
      </c>
      <c r="N755" t="s">
        <v>28</v>
      </c>
      <c r="O755" t="s">
        <v>59</v>
      </c>
      <c r="P755" t="s">
        <v>2133</v>
      </c>
      <c r="Q755">
        <v>1458.65</v>
      </c>
      <c r="R755">
        <v>5</v>
      </c>
      <c r="S755">
        <v>0</v>
      </c>
      <c r="T755">
        <v>423.00850000000003</v>
      </c>
    </row>
    <row r="756" spans="1:20" x14ac:dyDescent="0.3">
      <c r="A756" s="1">
        <v>43958</v>
      </c>
      <c r="B756" s="1" t="str">
        <f t="shared" si="11"/>
        <v>May</v>
      </c>
      <c r="C756">
        <v>3829</v>
      </c>
      <c r="D756" t="s">
        <v>2130</v>
      </c>
      <c r="E756" t="s">
        <v>20</v>
      </c>
      <c r="F756" t="s">
        <v>2131</v>
      </c>
      <c r="G756" t="s">
        <v>73</v>
      </c>
      <c r="H756" t="s">
        <v>23</v>
      </c>
      <c r="I756" t="s">
        <v>123</v>
      </c>
      <c r="J756" t="s">
        <v>124</v>
      </c>
      <c r="K756">
        <v>48234</v>
      </c>
      <c r="L756" t="s">
        <v>44</v>
      </c>
      <c r="M756" t="s">
        <v>2134</v>
      </c>
      <c r="N756" t="s">
        <v>28</v>
      </c>
      <c r="O756" t="s">
        <v>59</v>
      </c>
      <c r="P756" t="s">
        <v>2135</v>
      </c>
      <c r="Q756">
        <v>26.64</v>
      </c>
      <c r="R756">
        <v>1</v>
      </c>
      <c r="S756">
        <v>0</v>
      </c>
      <c r="T756">
        <v>7.4592000000000001</v>
      </c>
    </row>
    <row r="757" spans="1:20" x14ac:dyDescent="0.3">
      <c r="A757" s="1">
        <v>43958</v>
      </c>
      <c r="B757" s="1" t="str">
        <f t="shared" si="11"/>
        <v>May</v>
      </c>
      <c r="C757">
        <v>3830</v>
      </c>
      <c r="D757" t="s">
        <v>2130</v>
      </c>
      <c r="E757" t="s">
        <v>20</v>
      </c>
      <c r="F757" t="s">
        <v>2131</v>
      </c>
      <c r="G757" t="s">
        <v>73</v>
      </c>
      <c r="H757" t="s">
        <v>23</v>
      </c>
      <c r="I757" t="s">
        <v>123</v>
      </c>
      <c r="J757" t="s">
        <v>124</v>
      </c>
      <c r="K757">
        <v>48234</v>
      </c>
      <c r="L757" t="s">
        <v>44</v>
      </c>
      <c r="M757" t="s">
        <v>2136</v>
      </c>
      <c r="N757" t="s">
        <v>28</v>
      </c>
      <c r="O757" t="s">
        <v>59</v>
      </c>
      <c r="P757" t="s">
        <v>2137</v>
      </c>
      <c r="Q757">
        <v>476.8</v>
      </c>
      <c r="R757">
        <v>2</v>
      </c>
      <c r="S757">
        <v>0</v>
      </c>
      <c r="T757">
        <v>119.2</v>
      </c>
    </row>
    <row r="758" spans="1:20" x14ac:dyDescent="0.3">
      <c r="A758" s="1">
        <v>43958</v>
      </c>
      <c r="B758" s="1" t="str">
        <f t="shared" si="11"/>
        <v>May</v>
      </c>
      <c r="C758">
        <v>3831</v>
      </c>
      <c r="D758" t="s">
        <v>2130</v>
      </c>
      <c r="E758" t="s">
        <v>20</v>
      </c>
      <c r="F758" t="s">
        <v>2131</v>
      </c>
      <c r="G758" t="s">
        <v>73</v>
      </c>
      <c r="H758" t="s">
        <v>23</v>
      </c>
      <c r="I758" t="s">
        <v>123</v>
      </c>
      <c r="J758" t="s">
        <v>124</v>
      </c>
      <c r="K758">
        <v>48234</v>
      </c>
      <c r="L758" t="s">
        <v>44</v>
      </c>
      <c r="M758" t="s">
        <v>2138</v>
      </c>
      <c r="N758" t="s">
        <v>46</v>
      </c>
      <c r="O758" t="s">
        <v>69</v>
      </c>
      <c r="P758" t="s">
        <v>2139</v>
      </c>
      <c r="Q758">
        <v>87.444000000000003</v>
      </c>
      <c r="R758">
        <v>2</v>
      </c>
      <c r="S758">
        <v>0.1</v>
      </c>
      <c r="T758">
        <v>18.4604</v>
      </c>
    </row>
    <row r="759" spans="1:20" x14ac:dyDescent="0.3">
      <c r="A759" s="1">
        <v>43958</v>
      </c>
      <c r="B759" s="1" t="str">
        <f t="shared" si="11"/>
        <v>May</v>
      </c>
      <c r="C759">
        <v>5001</v>
      </c>
      <c r="D759" t="s">
        <v>2140</v>
      </c>
      <c r="E759" t="s">
        <v>20</v>
      </c>
      <c r="F759" t="s">
        <v>2141</v>
      </c>
      <c r="G759" t="s">
        <v>41</v>
      </c>
      <c r="H759" t="s">
        <v>23</v>
      </c>
      <c r="I759" t="s">
        <v>33</v>
      </c>
      <c r="J759" t="s">
        <v>34</v>
      </c>
      <c r="K759">
        <v>90004</v>
      </c>
      <c r="L759" t="s">
        <v>35</v>
      </c>
      <c r="M759" t="s">
        <v>2142</v>
      </c>
      <c r="N759" t="s">
        <v>78</v>
      </c>
      <c r="O759" t="s">
        <v>101</v>
      </c>
      <c r="P759" t="s">
        <v>2143</v>
      </c>
      <c r="Q759">
        <v>79.989999999999995</v>
      </c>
      <c r="R759">
        <v>1</v>
      </c>
      <c r="S759">
        <v>0</v>
      </c>
      <c r="T759">
        <v>28.796399999999998</v>
      </c>
    </row>
    <row r="760" spans="1:20" x14ac:dyDescent="0.3">
      <c r="A760" s="1">
        <v>43958</v>
      </c>
      <c r="B760" s="1" t="str">
        <f t="shared" si="11"/>
        <v>May</v>
      </c>
      <c r="C760">
        <v>9374</v>
      </c>
      <c r="D760" t="s">
        <v>2144</v>
      </c>
      <c r="E760" t="s">
        <v>20</v>
      </c>
      <c r="F760" t="s">
        <v>2145</v>
      </c>
      <c r="G760" t="s">
        <v>22</v>
      </c>
      <c r="H760" t="s">
        <v>23</v>
      </c>
      <c r="I760" t="s">
        <v>1671</v>
      </c>
      <c r="J760" t="s">
        <v>34</v>
      </c>
      <c r="K760">
        <v>91104</v>
      </c>
      <c r="L760" t="s">
        <v>35</v>
      </c>
      <c r="M760" t="s">
        <v>2146</v>
      </c>
      <c r="N760" t="s">
        <v>78</v>
      </c>
      <c r="O760" t="s">
        <v>193</v>
      </c>
      <c r="P760" t="s">
        <v>2147</v>
      </c>
      <c r="Q760">
        <v>419.94400000000002</v>
      </c>
      <c r="R760">
        <v>7</v>
      </c>
      <c r="S760">
        <v>0.2</v>
      </c>
      <c r="T760">
        <v>52.493000000000002</v>
      </c>
    </row>
    <row r="761" spans="1:20" x14ac:dyDescent="0.3">
      <c r="A761" s="1">
        <v>43959</v>
      </c>
      <c r="B761" s="1" t="str">
        <f t="shared" si="11"/>
        <v>May</v>
      </c>
      <c r="C761">
        <v>1596</v>
      </c>
      <c r="D761" t="s">
        <v>2148</v>
      </c>
      <c r="E761" t="s">
        <v>20</v>
      </c>
      <c r="F761" t="s">
        <v>1059</v>
      </c>
      <c r="G761" t="s">
        <v>22</v>
      </c>
      <c r="H761" t="s">
        <v>23</v>
      </c>
      <c r="I761" t="s">
        <v>450</v>
      </c>
      <c r="J761" t="s">
        <v>25</v>
      </c>
      <c r="K761">
        <v>43229</v>
      </c>
      <c r="L761" t="s">
        <v>26</v>
      </c>
      <c r="M761" t="s">
        <v>2149</v>
      </c>
      <c r="N761" t="s">
        <v>28</v>
      </c>
      <c r="O761" t="s">
        <v>59</v>
      </c>
      <c r="P761" t="s">
        <v>2150</v>
      </c>
      <c r="Q761">
        <v>47.991999999999997</v>
      </c>
      <c r="R761">
        <v>2</v>
      </c>
      <c r="S761">
        <v>0.3</v>
      </c>
      <c r="T761">
        <v>-2.0568</v>
      </c>
    </row>
    <row r="762" spans="1:20" x14ac:dyDescent="0.3">
      <c r="A762" s="1">
        <v>43959</v>
      </c>
      <c r="B762" s="1" t="str">
        <f t="shared" si="11"/>
        <v>May</v>
      </c>
      <c r="C762">
        <v>3274</v>
      </c>
      <c r="D762" t="s">
        <v>2151</v>
      </c>
      <c r="E762" t="s">
        <v>20</v>
      </c>
      <c r="F762" t="s">
        <v>355</v>
      </c>
      <c r="G762" t="s">
        <v>41</v>
      </c>
      <c r="H762" t="s">
        <v>23</v>
      </c>
      <c r="I762" t="s">
        <v>33</v>
      </c>
      <c r="J762" t="s">
        <v>34</v>
      </c>
      <c r="K762">
        <v>90032</v>
      </c>
      <c r="L762" t="s">
        <v>35</v>
      </c>
      <c r="M762" t="s">
        <v>2152</v>
      </c>
      <c r="N762" t="s">
        <v>78</v>
      </c>
      <c r="O762" t="s">
        <v>382</v>
      </c>
      <c r="P762" t="s">
        <v>2153</v>
      </c>
      <c r="Q762">
        <v>3359.9520000000002</v>
      </c>
      <c r="R762">
        <v>6</v>
      </c>
      <c r="S762">
        <v>0.2</v>
      </c>
      <c r="T762">
        <v>1049.9849999999999</v>
      </c>
    </row>
    <row r="763" spans="1:20" x14ac:dyDescent="0.3">
      <c r="A763" s="1">
        <v>43959</v>
      </c>
      <c r="B763" s="1" t="str">
        <f t="shared" si="11"/>
        <v>May</v>
      </c>
      <c r="C763">
        <v>4471</v>
      </c>
      <c r="D763" t="s">
        <v>2154</v>
      </c>
      <c r="E763" t="s">
        <v>20</v>
      </c>
      <c r="F763" t="s">
        <v>673</v>
      </c>
      <c r="G763" t="s">
        <v>73</v>
      </c>
      <c r="H763" t="s">
        <v>23</v>
      </c>
      <c r="I763" t="s">
        <v>154</v>
      </c>
      <c r="J763" t="s">
        <v>155</v>
      </c>
      <c r="K763">
        <v>19140</v>
      </c>
      <c r="L763" t="s">
        <v>26</v>
      </c>
      <c r="M763" t="s">
        <v>2155</v>
      </c>
      <c r="N763" t="s">
        <v>28</v>
      </c>
      <c r="O763" t="s">
        <v>59</v>
      </c>
      <c r="P763" t="s">
        <v>2156</v>
      </c>
      <c r="Q763">
        <v>128.05799999999999</v>
      </c>
      <c r="R763">
        <v>3</v>
      </c>
      <c r="S763">
        <v>0.3</v>
      </c>
      <c r="T763">
        <v>-23.7822</v>
      </c>
    </row>
    <row r="764" spans="1:20" x14ac:dyDescent="0.3">
      <c r="A764" s="1">
        <v>43959</v>
      </c>
      <c r="B764" s="1" t="str">
        <f t="shared" si="11"/>
        <v>May</v>
      </c>
      <c r="C764">
        <v>9520</v>
      </c>
      <c r="D764" t="s">
        <v>2157</v>
      </c>
      <c r="E764" t="s">
        <v>86</v>
      </c>
      <c r="F764" t="s">
        <v>2158</v>
      </c>
      <c r="G764" t="s">
        <v>22</v>
      </c>
      <c r="H764" t="s">
        <v>23</v>
      </c>
      <c r="I764" t="s">
        <v>111</v>
      </c>
      <c r="J764" t="s">
        <v>34</v>
      </c>
      <c r="K764">
        <v>94110</v>
      </c>
      <c r="L764" t="s">
        <v>35</v>
      </c>
      <c r="M764" t="s">
        <v>2159</v>
      </c>
      <c r="N764" t="s">
        <v>46</v>
      </c>
      <c r="O764" t="s">
        <v>69</v>
      </c>
      <c r="P764" t="s">
        <v>2160</v>
      </c>
      <c r="Q764">
        <v>81.08</v>
      </c>
      <c r="R764">
        <v>4</v>
      </c>
      <c r="S764">
        <v>0</v>
      </c>
      <c r="T764">
        <v>22.702400000000001</v>
      </c>
    </row>
    <row r="765" spans="1:20" x14ac:dyDescent="0.3">
      <c r="A765" s="1">
        <v>43959</v>
      </c>
      <c r="B765" s="1" t="str">
        <f t="shared" si="11"/>
        <v>May</v>
      </c>
      <c r="C765">
        <v>9601</v>
      </c>
      <c r="D765" t="s">
        <v>2161</v>
      </c>
      <c r="E765" t="s">
        <v>86</v>
      </c>
      <c r="F765" t="s">
        <v>2162</v>
      </c>
      <c r="G765" t="s">
        <v>73</v>
      </c>
      <c r="H765" t="s">
        <v>23</v>
      </c>
      <c r="I765" t="s">
        <v>2163</v>
      </c>
      <c r="J765" t="s">
        <v>52</v>
      </c>
      <c r="K765">
        <v>76063</v>
      </c>
      <c r="L765" t="s">
        <v>44</v>
      </c>
      <c r="M765" t="s">
        <v>506</v>
      </c>
      <c r="N765" t="s">
        <v>46</v>
      </c>
      <c r="O765" t="s">
        <v>107</v>
      </c>
      <c r="P765" t="s">
        <v>507</v>
      </c>
      <c r="Q765">
        <v>41.472000000000001</v>
      </c>
      <c r="R765">
        <v>8</v>
      </c>
      <c r="S765">
        <v>0.2</v>
      </c>
      <c r="T765">
        <v>14.5152</v>
      </c>
    </row>
    <row r="766" spans="1:20" x14ac:dyDescent="0.3">
      <c r="A766" s="1">
        <v>43960</v>
      </c>
      <c r="B766" s="1" t="str">
        <f t="shared" si="11"/>
        <v>May</v>
      </c>
      <c r="C766">
        <v>8281</v>
      </c>
      <c r="D766" t="s">
        <v>2164</v>
      </c>
      <c r="E766" t="s">
        <v>39</v>
      </c>
      <c r="F766" t="s">
        <v>396</v>
      </c>
      <c r="G766" t="s">
        <v>73</v>
      </c>
      <c r="H766" t="s">
        <v>23</v>
      </c>
      <c r="I766" t="s">
        <v>74</v>
      </c>
      <c r="J766" t="s">
        <v>75</v>
      </c>
      <c r="K766">
        <v>28540</v>
      </c>
      <c r="L766" t="s">
        <v>76</v>
      </c>
      <c r="M766" t="s">
        <v>190</v>
      </c>
      <c r="N766" t="s">
        <v>46</v>
      </c>
      <c r="O766" t="s">
        <v>168</v>
      </c>
      <c r="P766" t="s">
        <v>191</v>
      </c>
      <c r="Q766">
        <v>65.231999999999999</v>
      </c>
      <c r="R766">
        <v>3</v>
      </c>
      <c r="S766">
        <v>0.2</v>
      </c>
      <c r="T766">
        <v>22.015799999999999</v>
      </c>
    </row>
    <row r="767" spans="1:20" x14ac:dyDescent="0.3">
      <c r="A767" s="1">
        <v>43960</v>
      </c>
      <c r="B767" s="1" t="str">
        <f t="shared" si="11"/>
        <v>May</v>
      </c>
      <c r="C767">
        <v>8282</v>
      </c>
      <c r="D767" t="s">
        <v>2164</v>
      </c>
      <c r="E767" t="s">
        <v>39</v>
      </c>
      <c r="F767" t="s">
        <v>396</v>
      </c>
      <c r="G767" t="s">
        <v>73</v>
      </c>
      <c r="H767" t="s">
        <v>23</v>
      </c>
      <c r="I767" t="s">
        <v>74</v>
      </c>
      <c r="J767" t="s">
        <v>75</v>
      </c>
      <c r="K767">
        <v>28540</v>
      </c>
      <c r="L767" t="s">
        <v>76</v>
      </c>
      <c r="M767" t="s">
        <v>2165</v>
      </c>
      <c r="N767" t="s">
        <v>28</v>
      </c>
      <c r="O767" t="s">
        <v>59</v>
      </c>
      <c r="P767" t="s">
        <v>2166</v>
      </c>
      <c r="Q767">
        <v>207</v>
      </c>
      <c r="R767">
        <v>3</v>
      </c>
      <c r="S767">
        <v>0.2</v>
      </c>
      <c r="T767">
        <v>25.875</v>
      </c>
    </row>
    <row r="768" spans="1:20" x14ac:dyDescent="0.3">
      <c r="A768" s="1">
        <v>43960</v>
      </c>
      <c r="B768" s="1" t="str">
        <f t="shared" si="11"/>
        <v>May</v>
      </c>
      <c r="C768">
        <v>8417</v>
      </c>
      <c r="D768" t="s">
        <v>2167</v>
      </c>
      <c r="E768" t="s">
        <v>39</v>
      </c>
      <c r="F768" t="s">
        <v>2168</v>
      </c>
      <c r="G768" t="s">
        <v>41</v>
      </c>
      <c r="H768" t="s">
        <v>23</v>
      </c>
      <c r="I768" t="s">
        <v>148</v>
      </c>
      <c r="J768" t="s">
        <v>149</v>
      </c>
      <c r="K768">
        <v>98105</v>
      </c>
      <c r="L768" t="s">
        <v>35</v>
      </c>
      <c r="M768" t="s">
        <v>2169</v>
      </c>
      <c r="N768" t="s">
        <v>46</v>
      </c>
      <c r="O768" t="s">
        <v>47</v>
      </c>
      <c r="P768" t="s">
        <v>2170</v>
      </c>
      <c r="Q768">
        <v>147.91999999999999</v>
      </c>
      <c r="R768">
        <v>5</v>
      </c>
      <c r="S768">
        <v>0.2</v>
      </c>
      <c r="T768">
        <v>46.225000000000001</v>
      </c>
    </row>
    <row r="769" spans="1:20" x14ac:dyDescent="0.3">
      <c r="A769" s="1">
        <v>43960</v>
      </c>
      <c r="B769" s="1" t="str">
        <f t="shared" si="11"/>
        <v>May</v>
      </c>
      <c r="C769">
        <v>8418</v>
      </c>
      <c r="D769" t="s">
        <v>2167</v>
      </c>
      <c r="E769" t="s">
        <v>39</v>
      </c>
      <c r="F769" t="s">
        <v>2168</v>
      </c>
      <c r="G769" t="s">
        <v>41</v>
      </c>
      <c r="H769" t="s">
        <v>23</v>
      </c>
      <c r="I769" t="s">
        <v>148</v>
      </c>
      <c r="J769" t="s">
        <v>149</v>
      </c>
      <c r="K769">
        <v>98105</v>
      </c>
      <c r="L769" t="s">
        <v>35</v>
      </c>
      <c r="M769" t="s">
        <v>2171</v>
      </c>
      <c r="N769" t="s">
        <v>46</v>
      </c>
      <c r="O769" t="s">
        <v>54</v>
      </c>
      <c r="P769" t="s">
        <v>2172</v>
      </c>
      <c r="Q769">
        <v>104.28</v>
      </c>
      <c r="R769">
        <v>3</v>
      </c>
      <c r="S769">
        <v>0</v>
      </c>
      <c r="T769">
        <v>26.07</v>
      </c>
    </row>
    <row r="770" spans="1:20" x14ac:dyDescent="0.3">
      <c r="A770" s="1">
        <v>43960</v>
      </c>
      <c r="B770" s="1" t="str">
        <f t="shared" si="11"/>
        <v>May</v>
      </c>
      <c r="C770">
        <v>8419</v>
      </c>
      <c r="D770" t="s">
        <v>2167</v>
      </c>
      <c r="E770" t="s">
        <v>39</v>
      </c>
      <c r="F770" t="s">
        <v>2168</v>
      </c>
      <c r="G770" t="s">
        <v>41</v>
      </c>
      <c r="H770" t="s">
        <v>23</v>
      </c>
      <c r="I770" t="s">
        <v>148</v>
      </c>
      <c r="J770" t="s">
        <v>149</v>
      </c>
      <c r="K770">
        <v>98105</v>
      </c>
      <c r="L770" t="s">
        <v>35</v>
      </c>
      <c r="M770" t="s">
        <v>2173</v>
      </c>
      <c r="N770" t="s">
        <v>28</v>
      </c>
      <c r="O770" t="s">
        <v>94</v>
      </c>
      <c r="P770" t="s">
        <v>2174</v>
      </c>
      <c r="Q770">
        <v>286.85000000000002</v>
      </c>
      <c r="R770">
        <v>1</v>
      </c>
      <c r="S770">
        <v>0</v>
      </c>
      <c r="T770">
        <v>63.106999999999999</v>
      </c>
    </row>
    <row r="771" spans="1:20" x14ac:dyDescent="0.3">
      <c r="A771" s="1">
        <v>43960</v>
      </c>
      <c r="B771" s="1" t="str">
        <f t="shared" ref="B771:B834" si="12">TEXT(A771,"mmm")</f>
        <v>May</v>
      </c>
      <c r="C771">
        <v>8420</v>
      </c>
      <c r="D771" t="s">
        <v>2167</v>
      </c>
      <c r="E771" t="s">
        <v>39</v>
      </c>
      <c r="F771" t="s">
        <v>2168</v>
      </c>
      <c r="G771" t="s">
        <v>41</v>
      </c>
      <c r="H771" t="s">
        <v>23</v>
      </c>
      <c r="I771" t="s">
        <v>148</v>
      </c>
      <c r="J771" t="s">
        <v>149</v>
      </c>
      <c r="K771">
        <v>98105</v>
      </c>
      <c r="L771" t="s">
        <v>35</v>
      </c>
      <c r="M771" t="s">
        <v>2175</v>
      </c>
      <c r="N771" t="s">
        <v>46</v>
      </c>
      <c r="O771" t="s">
        <v>54</v>
      </c>
      <c r="P771" t="s">
        <v>2176</v>
      </c>
      <c r="Q771">
        <v>66.959999999999994</v>
      </c>
      <c r="R771">
        <v>4</v>
      </c>
      <c r="S771">
        <v>0</v>
      </c>
      <c r="T771">
        <v>2.6783999999999999</v>
      </c>
    </row>
    <row r="772" spans="1:20" x14ac:dyDescent="0.3">
      <c r="A772" s="1">
        <v>43960</v>
      </c>
      <c r="B772" s="1" t="str">
        <f t="shared" si="12"/>
        <v>May</v>
      </c>
      <c r="C772">
        <v>8421</v>
      </c>
      <c r="D772" t="s">
        <v>2167</v>
      </c>
      <c r="E772" t="s">
        <v>39</v>
      </c>
      <c r="F772" t="s">
        <v>2168</v>
      </c>
      <c r="G772" t="s">
        <v>41</v>
      </c>
      <c r="H772" t="s">
        <v>23</v>
      </c>
      <c r="I772" t="s">
        <v>148</v>
      </c>
      <c r="J772" t="s">
        <v>149</v>
      </c>
      <c r="K772">
        <v>98105</v>
      </c>
      <c r="L772" t="s">
        <v>35</v>
      </c>
      <c r="M772" t="s">
        <v>2177</v>
      </c>
      <c r="N772" t="s">
        <v>78</v>
      </c>
      <c r="O772" t="s">
        <v>101</v>
      </c>
      <c r="P772" t="s">
        <v>2178</v>
      </c>
      <c r="Q772">
        <v>199.98</v>
      </c>
      <c r="R772">
        <v>2</v>
      </c>
      <c r="S772">
        <v>0</v>
      </c>
      <c r="T772">
        <v>87.991200000000006</v>
      </c>
    </row>
    <row r="773" spans="1:20" x14ac:dyDescent="0.3">
      <c r="A773" s="1">
        <v>43962</v>
      </c>
      <c r="B773" s="1" t="str">
        <f t="shared" si="12"/>
        <v>May</v>
      </c>
      <c r="C773">
        <v>4122</v>
      </c>
      <c r="D773" t="s">
        <v>2179</v>
      </c>
      <c r="E773" t="s">
        <v>269</v>
      </c>
      <c r="F773" t="s">
        <v>2180</v>
      </c>
      <c r="G773" t="s">
        <v>22</v>
      </c>
      <c r="H773" t="s">
        <v>23</v>
      </c>
      <c r="I773" t="s">
        <v>148</v>
      </c>
      <c r="J773" t="s">
        <v>149</v>
      </c>
      <c r="K773">
        <v>98103</v>
      </c>
      <c r="L773" t="s">
        <v>35</v>
      </c>
      <c r="M773" t="s">
        <v>823</v>
      </c>
      <c r="N773" t="s">
        <v>46</v>
      </c>
      <c r="O773" t="s">
        <v>107</v>
      </c>
      <c r="P773" t="s">
        <v>824</v>
      </c>
      <c r="Q773">
        <v>37.44</v>
      </c>
      <c r="R773">
        <v>6</v>
      </c>
      <c r="S773">
        <v>0</v>
      </c>
      <c r="T773">
        <v>16.847999999999999</v>
      </c>
    </row>
    <row r="774" spans="1:20" x14ac:dyDescent="0.3">
      <c r="A774" s="1">
        <v>43962</v>
      </c>
      <c r="B774" s="1" t="str">
        <f t="shared" si="12"/>
        <v>May</v>
      </c>
      <c r="C774">
        <v>4123</v>
      </c>
      <c r="D774" t="s">
        <v>2179</v>
      </c>
      <c r="E774" t="s">
        <v>269</v>
      </c>
      <c r="F774" t="s">
        <v>2180</v>
      </c>
      <c r="G774" t="s">
        <v>22</v>
      </c>
      <c r="H774" t="s">
        <v>23</v>
      </c>
      <c r="I774" t="s">
        <v>148</v>
      </c>
      <c r="J774" t="s">
        <v>149</v>
      </c>
      <c r="K774">
        <v>98103</v>
      </c>
      <c r="L774" t="s">
        <v>35</v>
      </c>
      <c r="M774" t="s">
        <v>2181</v>
      </c>
      <c r="N774" t="s">
        <v>46</v>
      </c>
      <c r="O774" t="s">
        <v>288</v>
      </c>
      <c r="P774" t="s">
        <v>2182</v>
      </c>
      <c r="Q774">
        <v>37.590000000000003</v>
      </c>
      <c r="R774">
        <v>3</v>
      </c>
      <c r="S774">
        <v>0</v>
      </c>
      <c r="T774">
        <v>17.667300000000001</v>
      </c>
    </row>
    <row r="775" spans="1:20" x14ac:dyDescent="0.3">
      <c r="A775" s="1">
        <v>43962</v>
      </c>
      <c r="B775" s="1" t="str">
        <f t="shared" si="12"/>
        <v>May</v>
      </c>
      <c r="C775">
        <v>4124</v>
      </c>
      <c r="D775" t="s">
        <v>2179</v>
      </c>
      <c r="E775" t="s">
        <v>269</v>
      </c>
      <c r="F775" t="s">
        <v>2180</v>
      </c>
      <c r="G775" t="s">
        <v>22</v>
      </c>
      <c r="H775" t="s">
        <v>23</v>
      </c>
      <c r="I775" t="s">
        <v>148</v>
      </c>
      <c r="J775" t="s">
        <v>149</v>
      </c>
      <c r="K775">
        <v>98103</v>
      </c>
      <c r="L775" t="s">
        <v>35</v>
      </c>
      <c r="M775" t="s">
        <v>2183</v>
      </c>
      <c r="N775" t="s">
        <v>46</v>
      </c>
      <c r="O775" t="s">
        <v>47</v>
      </c>
      <c r="P775" t="s">
        <v>2184</v>
      </c>
      <c r="Q775">
        <v>26.032</v>
      </c>
      <c r="R775">
        <v>2</v>
      </c>
      <c r="S775">
        <v>0.2</v>
      </c>
      <c r="T775">
        <v>9.4366000000000003</v>
      </c>
    </row>
    <row r="776" spans="1:20" x14ac:dyDescent="0.3">
      <c r="A776" s="1">
        <v>43962</v>
      </c>
      <c r="B776" s="1" t="str">
        <f t="shared" si="12"/>
        <v>May</v>
      </c>
      <c r="C776">
        <v>4700</v>
      </c>
      <c r="D776" t="s">
        <v>2185</v>
      </c>
      <c r="E776" t="s">
        <v>20</v>
      </c>
      <c r="F776" t="s">
        <v>726</v>
      </c>
      <c r="G776" t="s">
        <v>41</v>
      </c>
      <c r="H776" t="s">
        <v>23</v>
      </c>
      <c r="I776" t="s">
        <v>259</v>
      </c>
      <c r="J776" t="s">
        <v>52</v>
      </c>
      <c r="K776">
        <v>78745</v>
      </c>
      <c r="L776" t="s">
        <v>44</v>
      </c>
      <c r="M776" t="s">
        <v>393</v>
      </c>
      <c r="N776" t="s">
        <v>46</v>
      </c>
      <c r="O776" t="s">
        <v>62</v>
      </c>
      <c r="P776" t="s">
        <v>394</v>
      </c>
      <c r="Q776">
        <v>5.2480000000000002</v>
      </c>
      <c r="R776">
        <v>2</v>
      </c>
      <c r="S776">
        <v>0.2</v>
      </c>
      <c r="T776">
        <v>0.59040000000000004</v>
      </c>
    </row>
    <row r="777" spans="1:20" x14ac:dyDescent="0.3">
      <c r="A777" s="1">
        <v>43962</v>
      </c>
      <c r="B777" s="1" t="str">
        <f t="shared" si="12"/>
        <v>May</v>
      </c>
      <c r="C777">
        <v>4701</v>
      </c>
      <c r="D777" t="s">
        <v>2185</v>
      </c>
      <c r="E777" t="s">
        <v>20</v>
      </c>
      <c r="F777" t="s">
        <v>726</v>
      </c>
      <c r="G777" t="s">
        <v>41</v>
      </c>
      <c r="H777" t="s">
        <v>23</v>
      </c>
      <c r="I777" t="s">
        <v>259</v>
      </c>
      <c r="J777" t="s">
        <v>52</v>
      </c>
      <c r="K777">
        <v>78745</v>
      </c>
      <c r="L777" t="s">
        <v>44</v>
      </c>
      <c r="M777" t="s">
        <v>1149</v>
      </c>
      <c r="N777" t="s">
        <v>46</v>
      </c>
      <c r="O777" t="s">
        <v>54</v>
      </c>
      <c r="P777" t="s">
        <v>1150</v>
      </c>
      <c r="Q777">
        <v>74.415999999999997</v>
      </c>
      <c r="R777">
        <v>2</v>
      </c>
      <c r="S777">
        <v>0.2</v>
      </c>
      <c r="T777">
        <v>-14.8832</v>
      </c>
    </row>
    <row r="778" spans="1:20" x14ac:dyDescent="0.3">
      <c r="A778" s="1">
        <v>43962</v>
      </c>
      <c r="B778" s="1" t="str">
        <f t="shared" si="12"/>
        <v>May</v>
      </c>
      <c r="C778">
        <v>4702</v>
      </c>
      <c r="D778" t="s">
        <v>2185</v>
      </c>
      <c r="E778" t="s">
        <v>20</v>
      </c>
      <c r="F778" t="s">
        <v>726</v>
      </c>
      <c r="G778" t="s">
        <v>41</v>
      </c>
      <c r="H778" t="s">
        <v>23</v>
      </c>
      <c r="I778" t="s">
        <v>259</v>
      </c>
      <c r="J778" t="s">
        <v>52</v>
      </c>
      <c r="K778">
        <v>78745</v>
      </c>
      <c r="L778" t="s">
        <v>44</v>
      </c>
      <c r="M778" t="s">
        <v>2186</v>
      </c>
      <c r="N778" t="s">
        <v>46</v>
      </c>
      <c r="O778" t="s">
        <v>107</v>
      </c>
      <c r="P778" t="s">
        <v>2187</v>
      </c>
      <c r="Q778">
        <v>6.8479999999999999</v>
      </c>
      <c r="R778">
        <v>2</v>
      </c>
      <c r="S778">
        <v>0.2</v>
      </c>
      <c r="T778">
        <v>2.14</v>
      </c>
    </row>
    <row r="779" spans="1:20" x14ac:dyDescent="0.3">
      <c r="A779" s="1">
        <v>43962</v>
      </c>
      <c r="B779" s="1" t="str">
        <f t="shared" si="12"/>
        <v>May</v>
      </c>
      <c r="C779">
        <v>4703</v>
      </c>
      <c r="D779" t="s">
        <v>2185</v>
      </c>
      <c r="E779" t="s">
        <v>20</v>
      </c>
      <c r="F779" t="s">
        <v>726</v>
      </c>
      <c r="G779" t="s">
        <v>41</v>
      </c>
      <c r="H779" t="s">
        <v>23</v>
      </c>
      <c r="I779" t="s">
        <v>259</v>
      </c>
      <c r="J779" t="s">
        <v>52</v>
      </c>
      <c r="K779">
        <v>78745</v>
      </c>
      <c r="L779" t="s">
        <v>44</v>
      </c>
      <c r="M779" t="s">
        <v>2188</v>
      </c>
      <c r="N779" t="s">
        <v>28</v>
      </c>
      <c r="O779" t="s">
        <v>29</v>
      </c>
      <c r="P779" t="s">
        <v>2189</v>
      </c>
      <c r="Q779">
        <v>7.9960000000000004</v>
      </c>
      <c r="R779">
        <v>1</v>
      </c>
      <c r="S779">
        <v>0.6</v>
      </c>
      <c r="T779">
        <v>-6.9965000000000002</v>
      </c>
    </row>
    <row r="780" spans="1:20" x14ac:dyDescent="0.3">
      <c r="A780" s="1">
        <v>43962</v>
      </c>
      <c r="B780" s="1" t="str">
        <f t="shared" si="12"/>
        <v>May</v>
      </c>
      <c r="C780">
        <v>5012</v>
      </c>
      <c r="D780" t="s">
        <v>2190</v>
      </c>
      <c r="E780" t="s">
        <v>39</v>
      </c>
      <c r="F780" t="s">
        <v>2191</v>
      </c>
      <c r="G780" t="s">
        <v>73</v>
      </c>
      <c r="H780" t="s">
        <v>23</v>
      </c>
      <c r="I780" t="s">
        <v>2192</v>
      </c>
      <c r="J780" t="s">
        <v>412</v>
      </c>
      <c r="K780">
        <v>85023</v>
      </c>
      <c r="L780" t="s">
        <v>35</v>
      </c>
      <c r="M780" t="s">
        <v>2094</v>
      </c>
      <c r="N780" t="s">
        <v>28</v>
      </c>
      <c r="O780" t="s">
        <v>186</v>
      </c>
      <c r="P780" t="s">
        <v>2095</v>
      </c>
      <c r="Q780">
        <v>209.97900000000001</v>
      </c>
      <c r="R780">
        <v>7</v>
      </c>
      <c r="S780">
        <v>0.7</v>
      </c>
      <c r="T780">
        <v>-356.96429999999998</v>
      </c>
    </row>
    <row r="781" spans="1:20" x14ac:dyDescent="0.3">
      <c r="A781" s="1">
        <v>43962</v>
      </c>
      <c r="B781" s="1" t="str">
        <f t="shared" si="12"/>
        <v>May</v>
      </c>
      <c r="C781">
        <v>7316</v>
      </c>
      <c r="D781" t="s">
        <v>2193</v>
      </c>
      <c r="E781" t="s">
        <v>86</v>
      </c>
      <c r="F781" t="s">
        <v>2194</v>
      </c>
      <c r="G781" t="s">
        <v>22</v>
      </c>
      <c r="H781" t="s">
        <v>23</v>
      </c>
      <c r="I781" t="s">
        <v>314</v>
      </c>
      <c r="J781" t="s">
        <v>315</v>
      </c>
      <c r="K781">
        <v>10024</v>
      </c>
      <c r="L781" t="s">
        <v>26</v>
      </c>
      <c r="M781" t="s">
        <v>2195</v>
      </c>
      <c r="N781" t="s">
        <v>46</v>
      </c>
      <c r="O781" t="s">
        <v>62</v>
      </c>
      <c r="P781" t="s">
        <v>2196</v>
      </c>
      <c r="Q781">
        <v>43.92</v>
      </c>
      <c r="R781">
        <v>3</v>
      </c>
      <c r="S781">
        <v>0</v>
      </c>
      <c r="T781">
        <v>12.736800000000001</v>
      </c>
    </row>
    <row r="782" spans="1:20" x14ac:dyDescent="0.3">
      <c r="A782" s="1">
        <v>43963</v>
      </c>
      <c r="B782" s="1" t="str">
        <f t="shared" si="12"/>
        <v>May</v>
      </c>
      <c r="C782">
        <v>1857</v>
      </c>
      <c r="D782" t="s">
        <v>2197</v>
      </c>
      <c r="E782" t="s">
        <v>86</v>
      </c>
      <c r="F782" t="s">
        <v>2198</v>
      </c>
      <c r="G782" t="s">
        <v>73</v>
      </c>
      <c r="H782" t="s">
        <v>23</v>
      </c>
      <c r="I782" t="s">
        <v>441</v>
      </c>
      <c r="J782" t="s">
        <v>52</v>
      </c>
      <c r="K782">
        <v>77041</v>
      </c>
      <c r="L782" t="s">
        <v>44</v>
      </c>
      <c r="M782" t="s">
        <v>809</v>
      </c>
      <c r="N782" t="s">
        <v>46</v>
      </c>
      <c r="O782" t="s">
        <v>54</v>
      </c>
      <c r="P782" t="s">
        <v>810</v>
      </c>
      <c r="Q782">
        <v>127.92</v>
      </c>
      <c r="R782">
        <v>5</v>
      </c>
      <c r="S782">
        <v>0.2</v>
      </c>
      <c r="T782">
        <v>-15.99</v>
      </c>
    </row>
    <row r="783" spans="1:20" x14ac:dyDescent="0.3">
      <c r="A783" s="1">
        <v>43963</v>
      </c>
      <c r="B783" s="1" t="str">
        <f t="shared" si="12"/>
        <v>May</v>
      </c>
      <c r="C783">
        <v>1858</v>
      </c>
      <c r="D783" t="s">
        <v>2197</v>
      </c>
      <c r="E783" t="s">
        <v>86</v>
      </c>
      <c r="F783" t="s">
        <v>2198</v>
      </c>
      <c r="G783" t="s">
        <v>73</v>
      </c>
      <c r="H783" t="s">
        <v>23</v>
      </c>
      <c r="I783" t="s">
        <v>441</v>
      </c>
      <c r="J783" t="s">
        <v>52</v>
      </c>
      <c r="K783">
        <v>77041</v>
      </c>
      <c r="L783" t="s">
        <v>44</v>
      </c>
      <c r="M783" t="s">
        <v>2059</v>
      </c>
      <c r="N783" t="s">
        <v>46</v>
      </c>
      <c r="O783" t="s">
        <v>47</v>
      </c>
      <c r="P783" t="s">
        <v>2060</v>
      </c>
      <c r="Q783">
        <v>34.24</v>
      </c>
      <c r="R783">
        <v>4</v>
      </c>
      <c r="S783">
        <v>0.8</v>
      </c>
      <c r="T783">
        <v>-53.072000000000003</v>
      </c>
    </row>
    <row r="784" spans="1:20" x14ac:dyDescent="0.3">
      <c r="A784" s="1">
        <v>43963</v>
      </c>
      <c r="B784" s="1" t="str">
        <f t="shared" si="12"/>
        <v>May</v>
      </c>
      <c r="C784">
        <v>3762</v>
      </c>
      <c r="D784" t="s">
        <v>2199</v>
      </c>
      <c r="E784" t="s">
        <v>20</v>
      </c>
      <c r="F784" t="s">
        <v>2200</v>
      </c>
      <c r="G784" t="s">
        <v>22</v>
      </c>
      <c r="H784" t="s">
        <v>23</v>
      </c>
      <c r="I784" t="s">
        <v>2201</v>
      </c>
      <c r="J784" t="s">
        <v>250</v>
      </c>
      <c r="K784">
        <v>2149</v>
      </c>
      <c r="L784" t="s">
        <v>26</v>
      </c>
      <c r="M784" t="s">
        <v>2202</v>
      </c>
      <c r="N784" t="s">
        <v>46</v>
      </c>
      <c r="O784" t="s">
        <v>107</v>
      </c>
      <c r="P784" t="s">
        <v>2203</v>
      </c>
      <c r="Q784">
        <v>87.6</v>
      </c>
      <c r="R784">
        <v>5</v>
      </c>
      <c r="S784">
        <v>0</v>
      </c>
      <c r="T784">
        <v>42.048000000000002</v>
      </c>
    </row>
    <row r="785" spans="1:20" x14ac:dyDescent="0.3">
      <c r="A785" s="1">
        <v>43963</v>
      </c>
      <c r="B785" s="1" t="str">
        <f t="shared" si="12"/>
        <v>May</v>
      </c>
      <c r="C785">
        <v>5804</v>
      </c>
      <c r="D785" t="s">
        <v>2204</v>
      </c>
      <c r="E785" t="s">
        <v>20</v>
      </c>
      <c r="F785" t="s">
        <v>791</v>
      </c>
      <c r="G785" t="s">
        <v>41</v>
      </c>
      <c r="H785" t="s">
        <v>23</v>
      </c>
      <c r="I785" t="s">
        <v>177</v>
      </c>
      <c r="J785" t="s">
        <v>25</v>
      </c>
      <c r="K785">
        <v>45503</v>
      </c>
      <c r="L785" t="s">
        <v>26</v>
      </c>
      <c r="M785" t="s">
        <v>255</v>
      </c>
      <c r="N785" t="s">
        <v>46</v>
      </c>
      <c r="O785" t="s">
        <v>62</v>
      </c>
      <c r="P785" t="s">
        <v>256</v>
      </c>
      <c r="Q785">
        <v>10.272</v>
      </c>
      <c r="R785">
        <v>3</v>
      </c>
      <c r="S785">
        <v>0.2</v>
      </c>
      <c r="T785">
        <v>1.1556</v>
      </c>
    </row>
    <row r="786" spans="1:20" x14ac:dyDescent="0.3">
      <c r="A786" s="1">
        <v>43963</v>
      </c>
      <c r="B786" s="1" t="str">
        <f t="shared" si="12"/>
        <v>May</v>
      </c>
      <c r="C786">
        <v>5821</v>
      </c>
      <c r="D786" t="s">
        <v>2205</v>
      </c>
      <c r="E786" t="s">
        <v>20</v>
      </c>
      <c r="F786" t="s">
        <v>1583</v>
      </c>
      <c r="G786" t="s">
        <v>73</v>
      </c>
      <c r="H786" t="s">
        <v>23</v>
      </c>
      <c r="I786" t="s">
        <v>111</v>
      </c>
      <c r="J786" t="s">
        <v>34</v>
      </c>
      <c r="K786">
        <v>94122</v>
      </c>
      <c r="L786" t="s">
        <v>35</v>
      </c>
      <c r="M786" t="s">
        <v>1767</v>
      </c>
      <c r="N786" t="s">
        <v>46</v>
      </c>
      <c r="O786" t="s">
        <v>141</v>
      </c>
      <c r="P786" t="s">
        <v>1768</v>
      </c>
      <c r="Q786">
        <v>238.62</v>
      </c>
      <c r="R786">
        <v>2</v>
      </c>
      <c r="S786">
        <v>0</v>
      </c>
      <c r="T786">
        <v>4.7724000000000002</v>
      </c>
    </row>
    <row r="787" spans="1:20" x14ac:dyDescent="0.3">
      <c r="A787" s="1">
        <v>43963</v>
      </c>
      <c r="B787" s="1" t="str">
        <f t="shared" si="12"/>
        <v>May</v>
      </c>
      <c r="C787">
        <v>5822</v>
      </c>
      <c r="D787" t="s">
        <v>2205</v>
      </c>
      <c r="E787" t="s">
        <v>20</v>
      </c>
      <c r="F787" t="s">
        <v>1583</v>
      </c>
      <c r="G787" t="s">
        <v>73</v>
      </c>
      <c r="H787" t="s">
        <v>23</v>
      </c>
      <c r="I787" t="s">
        <v>111</v>
      </c>
      <c r="J787" t="s">
        <v>34</v>
      </c>
      <c r="K787">
        <v>94122</v>
      </c>
      <c r="L787" t="s">
        <v>35</v>
      </c>
      <c r="M787" t="s">
        <v>2206</v>
      </c>
      <c r="N787" t="s">
        <v>46</v>
      </c>
      <c r="O787" t="s">
        <v>69</v>
      </c>
      <c r="P787" t="s">
        <v>2207</v>
      </c>
      <c r="Q787">
        <v>7.77</v>
      </c>
      <c r="R787">
        <v>1</v>
      </c>
      <c r="S787">
        <v>0</v>
      </c>
      <c r="T787">
        <v>2.0979000000000001</v>
      </c>
    </row>
    <row r="788" spans="1:20" x14ac:dyDescent="0.3">
      <c r="A788" s="1">
        <v>43963</v>
      </c>
      <c r="B788" s="1" t="str">
        <f t="shared" si="12"/>
        <v>May</v>
      </c>
      <c r="C788">
        <v>5823</v>
      </c>
      <c r="D788" t="s">
        <v>2205</v>
      </c>
      <c r="E788" t="s">
        <v>20</v>
      </c>
      <c r="F788" t="s">
        <v>1583</v>
      </c>
      <c r="G788" t="s">
        <v>73</v>
      </c>
      <c r="H788" t="s">
        <v>23</v>
      </c>
      <c r="I788" t="s">
        <v>111</v>
      </c>
      <c r="J788" t="s">
        <v>34</v>
      </c>
      <c r="K788">
        <v>94122</v>
      </c>
      <c r="L788" t="s">
        <v>35</v>
      </c>
      <c r="M788" t="s">
        <v>273</v>
      </c>
      <c r="N788" t="s">
        <v>28</v>
      </c>
      <c r="O788" t="s">
        <v>94</v>
      </c>
      <c r="P788" t="s">
        <v>274</v>
      </c>
      <c r="Q788">
        <v>285.48</v>
      </c>
      <c r="R788">
        <v>5</v>
      </c>
      <c r="S788">
        <v>0.2</v>
      </c>
      <c r="T788">
        <v>-10.705500000000001</v>
      </c>
    </row>
    <row r="789" spans="1:20" x14ac:dyDescent="0.3">
      <c r="A789" s="1">
        <v>43963</v>
      </c>
      <c r="B789" s="1" t="str">
        <f t="shared" si="12"/>
        <v>May</v>
      </c>
      <c r="C789">
        <v>5824</v>
      </c>
      <c r="D789" t="s">
        <v>2205</v>
      </c>
      <c r="E789" t="s">
        <v>20</v>
      </c>
      <c r="F789" t="s">
        <v>1583</v>
      </c>
      <c r="G789" t="s">
        <v>73</v>
      </c>
      <c r="H789" t="s">
        <v>23</v>
      </c>
      <c r="I789" t="s">
        <v>111</v>
      </c>
      <c r="J789" t="s">
        <v>34</v>
      </c>
      <c r="K789">
        <v>94122</v>
      </c>
      <c r="L789" t="s">
        <v>35</v>
      </c>
      <c r="M789" t="s">
        <v>2208</v>
      </c>
      <c r="N789" t="s">
        <v>46</v>
      </c>
      <c r="O789" t="s">
        <v>47</v>
      </c>
      <c r="P789" t="s">
        <v>2209</v>
      </c>
      <c r="Q789">
        <v>19.167999999999999</v>
      </c>
      <c r="R789">
        <v>4</v>
      </c>
      <c r="S789">
        <v>0.2</v>
      </c>
      <c r="T789">
        <v>6.4691999999999998</v>
      </c>
    </row>
    <row r="790" spans="1:20" x14ac:dyDescent="0.3">
      <c r="A790" s="1">
        <v>43963</v>
      </c>
      <c r="B790" s="1" t="str">
        <f t="shared" si="12"/>
        <v>May</v>
      </c>
      <c r="C790">
        <v>6281</v>
      </c>
      <c r="D790" t="s">
        <v>2210</v>
      </c>
      <c r="E790" t="s">
        <v>20</v>
      </c>
      <c r="F790" t="s">
        <v>2211</v>
      </c>
      <c r="G790" t="s">
        <v>22</v>
      </c>
      <c r="H790" t="s">
        <v>23</v>
      </c>
      <c r="I790" t="s">
        <v>582</v>
      </c>
      <c r="J790" t="s">
        <v>25</v>
      </c>
      <c r="K790">
        <v>45231</v>
      </c>
      <c r="L790" t="s">
        <v>26</v>
      </c>
      <c r="M790" t="s">
        <v>2212</v>
      </c>
      <c r="N790" t="s">
        <v>46</v>
      </c>
      <c r="O790" t="s">
        <v>288</v>
      </c>
      <c r="P790" t="s">
        <v>2213</v>
      </c>
      <c r="Q790">
        <v>5.9039999999999999</v>
      </c>
      <c r="R790">
        <v>2</v>
      </c>
      <c r="S790">
        <v>0.2</v>
      </c>
      <c r="T790">
        <v>1.9925999999999999</v>
      </c>
    </row>
    <row r="791" spans="1:20" x14ac:dyDescent="0.3">
      <c r="A791" s="1">
        <v>43963</v>
      </c>
      <c r="B791" s="1" t="str">
        <f t="shared" si="12"/>
        <v>May</v>
      </c>
      <c r="C791">
        <v>6667</v>
      </c>
      <c r="D791" t="s">
        <v>2214</v>
      </c>
      <c r="E791" t="s">
        <v>86</v>
      </c>
      <c r="F791" t="s">
        <v>2215</v>
      </c>
      <c r="G791" t="s">
        <v>22</v>
      </c>
      <c r="H791" t="s">
        <v>23</v>
      </c>
      <c r="I791" t="s">
        <v>2216</v>
      </c>
      <c r="J791" t="s">
        <v>740</v>
      </c>
      <c r="K791">
        <v>8360</v>
      </c>
      <c r="L791" t="s">
        <v>26</v>
      </c>
      <c r="M791" t="s">
        <v>2217</v>
      </c>
      <c r="N791" t="s">
        <v>28</v>
      </c>
      <c r="O791" t="s">
        <v>29</v>
      </c>
      <c r="P791" t="s">
        <v>2218</v>
      </c>
      <c r="Q791">
        <v>42.85</v>
      </c>
      <c r="R791">
        <v>5</v>
      </c>
      <c r="S791">
        <v>0</v>
      </c>
      <c r="T791">
        <v>15.426</v>
      </c>
    </row>
    <row r="792" spans="1:20" x14ac:dyDescent="0.3">
      <c r="A792" s="1">
        <v>43963</v>
      </c>
      <c r="B792" s="1" t="str">
        <f t="shared" si="12"/>
        <v>May</v>
      </c>
      <c r="C792">
        <v>6668</v>
      </c>
      <c r="D792" t="s">
        <v>2214</v>
      </c>
      <c r="E792" t="s">
        <v>86</v>
      </c>
      <c r="F792" t="s">
        <v>2215</v>
      </c>
      <c r="G792" t="s">
        <v>22</v>
      </c>
      <c r="H792" t="s">
        <v>23</v>
      </c>
      <c r="I792" t="s">
        <v>2216</v>
      </c>
      <c r="J792" t="s">
        <v>740</v>
      </c>
      <c r="K792">
        <v>8360</v>
      </c>
      <c r="L792" t="s">
        <v>26</v>
      </c>
      <c r="M792" t="s">
        <v>2219</v>
      </c>
      <c r="N792" t="s">
        <v>46</v>
      </c>
      <c r="O792" t="s">
        <v>288</v>
      </c>
      <c r="P792" t="s">
        <v>2220</v>
      </c>
      <c r="Q792">
        <v>6.16</v>
      </c>
      <c r="R792">
        <v>2</v>
      </c>
      <c r="S792">
        <v>0</v>
      </c>
      <c r="T792">
        <v>2.9567999999999999</v>
      </c>
    </row>
    <row r="793" spans="1:20" x14ac:dyDescent="0.3">
      <c r="A793" s="1">
        <v>43963</v>
      </c>
      <c r="B793" s="1" t="str">
        <f t="shared" si="12"/>
        <v>May</v>
      </c>
      <c r="C793">
        <v>6669</v>
      </c>
      <c r="D793" t="s">
        <v>2214</v>
      </c>
      <c r="E793" t="s">
        <v>86</v>
      </c>
      <c r="F793" t="s">
        <v>2215</v>
      </c>
      <c r="G793" t="s">
        <v>22</v>
      </c>
      <c r="H793" t="s">
        <v>23</v>
      </c>
      <c r="I793" t="s">
        <v>2216</v>
      </c>
      <c r="J793" t="s">
        <v>740</v>
      </c>
      <c r="K793">
        <v>8360</v>
      </c>
      <c r="L793" t="s">
        <v>26</v>
      </c>
      <c r="M793" t="s">
        <v>2221</v>
      </c>
      <c r="N793" t="s">
        <v>46</v>
      </c>
      <c r="O793" t="s">
        <v>141</v>
      </c>
      <c r="P793" t="s">
        <v>2222</v>
      </c>
      <c r="Q793">
        <v>17</v>
      </c>
      <c r="R793">
        <v>2</v>
      </c>
      <c r="S793">
        <v>0</v>
      </c>
      <c r="T793">
        <v>4.42</v>
      </c>
    </row>
    <row r="794" spans="1:20" x14ac:dyDescent="0.3">
      <c r="A794" s="1">
        <v>43963</v>
      </c>
      <c r="B794" s="1" t="str">
        <f t="shared" si="12"/>
        <v>May</v>
      </c>
      <c r="C794">
        <v>6670</v>
      </c>
      <c r="D794" t="s">
        <v>2214</v>
      </c>
      <c r="E794" t="s">
        <v>86</v>
      </c>
      <c r="F794" t="s">
        <v>2215</v>
      </c>
      <c r="G794" t="s">
        <v>22</v>
      </c>
      <c r="H794" t="s">
        <v>23</v>
      </c>
      <c r="I794" t="s">
        <v>2216</v>
      </c>
      <c r="J794" t="s">
        <v>740</v>
      </c>
      <c r="K794">
        <v>8360</v>
      </c>
      <c r="L794" t="s">
        <v>26</v>
      </c>
      <c r="M794" t="s">
        <v>2223</v>
      </c>
      <c r="N794" t="s">
        <v>78</v>
      </c>
      <c r="O794" t="s">
        <v>101</v>
      </c>
      <c r="P794" t="s">
        <v>2224</v>
      </c>
      <c r="Q794">
        <v>87.4</v>
      </c>
      <c r="R794">
        <v>5</v>
      </c>
      <c r="S794">
        <v>0</v>
      </c>
      <c r="T794">
        <v>34.96</v>
      </c>
    </row>
    <row r="795" spans="1:20" x14ac:dyDescent="0.3">
      <c r="A795" s="1">
        <v>43964</v>
      </c>
      <c r="B795" s="1" t="str">
        <f t="shared" si="12"/>
        <v>May</v>
      </c>
      <c r="C795">
        <v>2431</v>
      </c>
      <c r="D795" t="s">
        <v>2225</v>
      </c>
      <c r="E795" t="s">
        <v>20</v>
      </c>
      <c r="F795" t="s">
        <v>2226</v>
      </c>
      <c r="G795" t="s">
        <v>41</v>
      </c>
      <c r="H795" t="s">
        <v>23</v>
      </c>
      <c r="I795" t="s">
        <v>111</v>
      </c>
      <c r="J795" t="s">
        <v>34</v>
      </c>
      <c r="K795">
        <v>94110</v>
      </c>
      <c r="L795" t="s">
        <v>35</v>
      </c>
      <c r="M795" t="s">
        <v>2227</v>
      </c>
      <c r="N795" t="s">
        <v>46</v>
      </c>
      <c r="O795" t="s">
        <v>288</v>
      </c>
      <c r="P795" t="s">
        <v>2228</v>
      </c>
      <c r="Q795">
        <v>58.48</v>
      </c>
      <c r="R795">
        <v>8</v>
      </c>
      <c r="S795">
        <v>0</v>
      </c>
      <c r="T795">
        <v>27.485600000000002</v>
      </c>
    </row>
    <row r="796" spans="1:20" x14ac:dyDescent="0.3">
      <c r="A796" s="1">
        <v>43964</v>
      </c>
      <c r="B796" s="1" t="str">
        <f t="shared" si="12"/>
        <v>May</v>
      </c>
      <c r="C796">
        <v>2595</v>
      </c>
      <c r="D796" t="s">
        <v>2229</v>
      </c>
      <c r="E796" t="s">
        <v>20</v>
      </c>
      <c r="F796" t="s">
        <v>1332</v>
      </c>
      <c r="G796" t="s">
        <v>73</v>
      </c>
      <c r="H796" t="s">
        <v>23</v>
      </c>
      <c r="I796" t="s">
        <v>450</v>
      </c>
      <c r="J796" t="s">
        <v>224</v>
      </c>
      <c r="K796">
        <v>47201</v>
      </c>
      <c r="L796" t="s">
        <v>44</v>
      </c>
      <c r="M796" t="s">
        <v>2230</v>
      </c>
      <c r="N796" t="s">
        <v>46</v>
      </c>
      <c r="O796" t="s">
        <v>168</v>
      </c>
      <c r="P796" t="s">
        <v>2231</v>
      </c>
      <c r="Q796">
        <v>180.96</v>
      </c>
      <c r="R796">
        <v>2</v>
      </c>
      <c r="S796">
        <v>0</v>
      </c>
      <c r="T796">
        <v>81.432000000000002</v>
      </c>
    </row>
    <row r="797" spans="1:20" x14ac:dyDescent="0.3">
      <c r="A797" s="1">
        <v>43964</v>
      </c>
      <c r="B797" s="1" t="str">
        <f t="shared" si="12"/>
        <v>May</v>
      </c>
      <c r="C797">
        <v>2596</v>
      </c>
      <c r="D797" t="s">
        <v>2229</v>
      </c>
      <c r="E797" t="s">
        <v>20</v>
      </c>
      <c r="F797" t="s">
        <v>1332</v>
      </c>
      <c r="G797" t="s">
        <v>73</v>
      </c>
      <c r="H797" t="s">
        <v>23</v>
      </c>
      <c r="I797" t="s">
        <v>450</v>
      </c>
      <c r="J797" t="s">
        <v>224</v>
      </c>
      <c r="K797">
        <v>47201</v>
      </c>
      <c r="L797" t="s">
        <v>44</v>
      </c>
      <c r="M797" t="s">
        <v>156</v>
      </c>
      <c r="N797" t="s">
        <v>46</v>
      </c>
      <c r="O797" t="s">
        <v>47</v>
      </c>
      <c r="P797" t="s">
        <v>157</v>
      </c>
      <c r="Q797">
        <v>914.97</v>
      </c>
      <c r="R797">
        <v>3</v>
      </c>
      <c r="S797">
        <v>0</v>
      </c>
      <c r="T797">
        <v>411.73649999999998</v>
      </c>
    </row>
    <row r="798" spans="1:20" x14ac:dyDescent="0.3">
      <c r="A798" s="1">
        <v>43964</v>
      </c>
      <c r="B798" s="1" t="str">
        <f t="shared" si="12"/>
        <v>May</v>
      </c>
      <c r="C798">
        <v>2597</v>
      </c>
      <c r="D798" t="s">
        <v>2229</v>
      </c>
      <c r="E798" t="s">
        <v>20</v>
      </c>
      <c r="F798" t="s">
        <v>1332</v>
      </c>
      <c r="G798" t="s">
        <v>73</v>
      </c>
      <c r="H798" t="s">
        <v>23</v>
      </c>
      <c r="I798" t="s">
        <v>450</v>
      </c>
      <c r="J798" t="s">
        <v>224</v>
      </c>
      <c r="K798">
        <v>47201</v>
      </c>
      <c r="L798" t="s">
        <v>44</v>
      </c>
      <c r="M798" t="s">
        <v>2232</v>
      </c>
      <c r="N798" t="s">
        <v>78</v>
      </c>
      <c r="O798" t="s">
        <v>193</v>
      </c>
      <c r="P798" t="s">
        <v>2233</v>
      </c>
      <c r="Q798">
        <v>587.97</v>
      </c>
      <c r="R798">
        <v>3</v>
      </c>
      <c r="S798">
        <v>0</v>
      </c>
      <c r="T798">
        <v>158.75190000000001</v>
      </c>
    </row>
    <row r="799" spans="1:20" x14ac:dyDescent="0.3">
      <c r="A799" s="1">
        <v>43964</v>
      </c>
      <c r="B799" s="1" t="str">
        <f t="shared" si="12"/>
        <v>May</v>
      </c>
      <c r="C799">
        <v>2598</v>
      </c>
      <c r="D799" t="s">
        <v>2229</v>
      </c>
      <c r="E799" t="s">
        <v>20</v>
      </c>
      <c r="F799" t="s">
        <v>1332</v>
      </c>
      <c r="G799" t="s">
        <v>73</v>
      </c>
      <c r="H799" t="s">
        <v>23</v>
      </c>
      <c r="I799" t="s">
        <v>450</v>
      </c>
      <c r="J799" t="s">
        <v>224</v>
      </c>
      <c r="K799">
        <v>47201</v>
      </c>
      <c r="L799" t="s">
        <v>44</v>
      </c>
      <c r="M799" t="s">
        <v>1826</v>
      </c>
      <c r="N799" t="s">
        <v>46</v>
      </c>
      <c r="O799" t="s">
        <v>54</v>
      </c>
      <c r="P799" t="s">
        <v>1827</v>
      </c>
      <c r="Q799">
        <v>530.34</v>
      </c>
      <c r="R799">
        <v>2</v>
      </c>
      <c r="S799">
        <v>0</v>
      </c>
      <c r="T799">
        <v>95.461200000000005</v>
      </c>
    </row>
    <row r="800" spans="1:20" x14ac:dyDescent="0.3">
      <c r="A800" s="1">
        <v>43964</v>
      </c>
      <c r="B800" s="1" t="str">
        <f t="shared" si="12"/>
        <v>May</v>
      </c>
      <c r="C800">
        <v>2599</v>
      </c>
      <c r="D800" t="s">
        <v>2229</v>
      </c>
      <c r="E800" t="s">
        <v>20</v>
      </c>
      <c r="F800" t="s">
        <v>1332</v>
      </c>
      <c r="G800" t="s">
        <v>73</v>
      </c>
      <c r="H800" t="s">
        <v>23</v>
      </c>
      <c r="I800" t="s">
        <v>450</v>
      </c>
      <c r="J800" t="s">
        <v>224</v>
      </c>
      <c r="K800">
        <v>47201</v>
      </c>
      <c r="L800" t="s">
        <v>44</v>
      </c>
      <c r="M800" t="s">
        <v>2234</v>
      </c>
      <c r="N800" t="s">
        <v>46</v>
      </c>
      <c r="O800" t="s">
        <v>107</v>
      </c>
      <c r="P800" t="s">
        <v>2235</v>
      </c>
      <c r="Q800">
        <v>14.94</v>
      </c>
      <c r="R800">
        <v>3</v>
      </c>
      <c r="S800">
        <v>0</v>
      </c>
      <c r="T800">
        <v>7.3205999999999998</v>
      </c>
    </row>
    <row r="801" spans="1:20" x14ac:dyDescent="0.3">
      <c r="A801" s="1">
        <v>43964</v>
      </c>
      <c r="B801" s="1" t="str">
        <f t="shared" si="12"/>
        <v>May</v>
      </c>
      <c r="C801">
        <v>8336</v>
      </c>
      <c r="D801" t="s">
        <v>2236</v>
      </c>
      <c r="E801" t="s">
        <v>86</v>
      </c>
      <c r="F801" t="s">
        <v>2237</v>
      </c>
      <c r="G801" t="s">
        <v>41</v>
      </c>
      <c r="H801" t="s">
        <v>23</v>
      </c>
      <c r="I801" t="s">
        <v>889</v>
      </c>
      <c r="J801" t="s">
        <v>890</v>
      </c>
      <c r="K801">
        <v>19711</v>
      </c>
      <c r="L801" t="s">
        <v>26</v>
      </c>
      <c r="M801" t="s">
        <v>2238</v>
      </c>
      <c r="N801" t="s">
        <v>46</v>
      </c>
      <c r="O801" t="s">
        <v>47</v>
      </c>
      <c r="P801" t="s">
        <v>2239</v>
      </c>
      <c r="Q801">
        <v>299.52</v>
      </c>
      <c r="R801">
        <v>9</v>
      </c>
      <c r="S801">
        <v>0</v>
      </c>
      <c r="T801">
        <v>149.76</v>
      </c>
    </row>
    <row r="802" spans="1:20" x14ac:dyDescent="0.3">
      <c r="A802" s="1">
        <v>43964</v>
      </c>
      <c r="B802" s="1" t="str">
        <f t="shared" si="12"/>
        <v>May</v>
      </c>
      <c r="C802">
        <v>8622</v>
      </c>
      <c r="D802" t="s">
        <v>2240</v>
      </c>
      <c r="E802" t="s">
        <v>20</v>
      </c>
      <c r="F802" t="s">
        <v>1140</v>
      </c>
      <c r="G802" t="s">
        <v>73</v>
      </c>
      <c r="H802" t="s">
        <v>23</v>
      </c>
      <c r="I802" t="s">
        <v>42</v>
      </c>
      <c r="J802" t="s">
        <v>206</v>
      </c>
      <c r="K802">
        <v>37064</v>
      </c>
      <c r="L802" t="s">
        <v>76</v>
      </c>
      <c r="M802" t="s">
        <v>1230</v>
      </c>
      <c r="N802" t="s">
        <v>46</v>
      </c>
      <c r="O802" t="s">
        <v>69</v>
      </c>
      <c r="P802" t="s">
        <v>1231</v>
      </c>
      <c r="Q802">
        <v>20.768000000000001</v>
      </c>
      <c r="R802">
        <v>2</v>
      </c>
      <c r="S802">
        <v>0.2</v>
      </c>
      <c r="T802">
        <v>2.3363999999999998</v>
      </c>
    </row>
    <row r="803" spans="1:20" x14ac:dyDescent="0.3">
      <c r="A803" s="1">
        <v>43964</v>
      </c>
      <c r="B803" s="1" t="str">
        <f t="shared" si="12"/>
        <v>May</v>
      </c>
      <c r="C803">
        <v>9000</v>
      </c>
      <c r="D803" t="s">
        <v>2241</v>
      </c>
      <c r="E803" t="s">
        <v>20</v>
      </c>
      <c r="F803" t="s">
        <v>362</v>
      </c>
      <c r="G803" t="s">
        <v>41</v>
      </c>
      <c r="H803" t="s">
        <v>23</v>
      </c>
      <c r="I803" t="s">
        <v>154</v>
      </c>
      <c r="J803" t="s">
        <v>155</v>
      </c>
      <c r="K803">
        <v>19140</v>
      </c>
      <c r="L803" t="s">
        <v>26</v>
      </c>
      <c r="M803" t="s">
        <v>2242</v>
      </c>
      <c r="N803" t="s">
        <v>28</v>
      </c>
      <c r="O803" t="s">
        <v>59</v>
      </c>
      <c r="P803" t="s">
        <v>2243</v>
      </c>
      <c r="Q803">
        <v>458.43</v>
      </c>
      <c r="R803">
        <v>5</v>
      </c>
      <c r="S803">
        <v>0.3</v>
      </c>
      <c r="T803">
        <v>-124.431</v>
      </c>
    </row>
    <row r="804" spans="1:20" x14ac:dyDescent="0.3">
      <c r="A804" s="1">
        <v>43965</v>
      </c>
      <c r="B804" s="1" t="str">
        <f t="shared" si="12"/>
        <v>May</v>
      </c>
      <c r="C804">
        <v>814</v>
      </c>
      <c r="D804" t="s">
        <v>2244</v>
      </c>
      <c r="E804" t="s">
        <v>269</v>
      </c>
      <c r="F804" t="s">
        <v>2245</v>
      </c>
      <c r="G804" t="s">
        <v>22</v>
      </c>
      <c r="H804" t="s">
        <v>23</v>
      </c>
      <c r="I804" t="s">
        <v>2246</v>
      </c>
      <c r="J804" t="s">
        <v>34</v>
      </c>
      <c r="K804">
        <v>92704</v>
      </c>
      <c r="L804" t="s">
        <v>35</v>
      </c>
      <c r="M804" t="s">
        <v>1855</v>
      </c>
      <c r="N804" t="s">
        <v>28</v>
      </c>
      <c r="O804" t="s">
        <v>29</v>
      </c>
      <c r="P804" t="s">
        <v>1856</v>
      </c>
      <c r="Q804">
        <v>18.28</v>
      </c>
      <c r="R804">
        <v>2</v>
      </c>
      <c r="S804">
        <v>0</v>
      </c>
      <c r="T804">
        <v>6.2152000000000003</v>
      </c>
    </row>
    <row r="805" spans="1:20" x14ac:dyDescent="0.3">
      <c r="A805" s="1">
        <v>43965</v>
      </c>
      <c r="B805" s="1" t="str">
        <f t="shared" si="12"/>
        <v>May</v>
      </c>
      <c r="C805">
        <v>815</v>
      </c>
      <c r="D805" t="s">
        <v>2244</v>
      </c>
      <c r="E805" t="s">
        <v>269</v>
      </c>
      <c r="F805" t="s">
        <v>2245</v>
      </c>
      <c r="G805" t="s">
        <v>22</v>
      </c>
      <c r="H805" t="s">
        <v>23</v>
      </c>
      <c r="I805" t="s">
        <v>2246</v>
      </c>
      <c r="J805" t="s">
        <v>34</v>
      </c>
      <c r="K805">
        <v>92704</v>
      </c>
      <c r="L805" t="s">
        <v>35</v>
      </c>
      <c r="M805" t="s">
        <v>682</v>
      </c>
      <c r="N805" t="s">
        <v>78</v>
      </c>
      <c r="O805" t="s">
        <v>101</v>
      </c>
      <c r="P805" t="s">
        <v>683</v>
      </c>
      <c r="Q805">
        <v>1399.93</v>
      </c>
      <c r="R805">
        <v>7</v>
      </c>
      <c r="S805">
        <v>0</v>
      </c>
      <c r="T805">
        <v>601.96990000000005</v>
      </c>
    </row>
    <row r="806" spans="1:20" x14ac:dyDescent="0.3">
      <c r="A806" s="1">
        <v>43965</v>
      </c>
      <c r="B806" s="1" t="str">
        <f t="shared" si="12"/>
        <v>May</v>
      </c>
      <c r="C806">
        <v>1245</v>
      </c>
      <c r="D806" t="s">
        <v>2247</v>
      </c>
      <c r="E806" t="s">
        <v>20</v>
      </c>
      <c r="F806" t="s">
        <v>2248</v>
      </c>
      <c r="G806" t="s">
        <v>22</v>
      </c>
      <c r="H806" t="s">
        <v>23</v>
      </c>
      <c r="I806" t="s">
        <v>2249</v>
      </c>
      <c r="J806" t="s">
        <v>968</v>
      </c>
      <c r="K806">
        <v>39503</v>
      </c>
      <c r="L806" t="s">
        <v>76</v>
      </c>
      <c r="M806" t="s">
        <v>2250</v>
      </c>
      <c r="N806" t="s">
        <v>46</v>
      </c>
      <c r="O806" t="s">
        <v>168</v>
      </c>
      <c r="P806" t="s">
        <v>2251</v>
      </c>
      <c r="Q806">
        <v>48.69</v>
      </c>
      <c r="R806">
        <v>9</v>
      </c>
      <c r="S806">
        <v>0</v>
      </c>
      <c r="T806">
        <v>23.8581</v>
      </c>
    </row>
    <row r="807" spans="1:20" x14ac:dyDescent="0.3">
      <c r="A807" s="1">
        <v>43965</v>
      </c>
      <c r="B807" s="1" t="str">
        <f t="shared" si="12"/>
        <v>May</v>
      </c>
      <c r="C807">
        <v>4161</v>
      </c>
      <c r="D807" t="s">
        <v>2252</v>
      </c>
      <c r="E807" t="s">
        <v>20</v>
      </c>
      <c r="F807" t="s">
        <v>1555</v>
      </c>
      <c r="G807" t="s">
        <v>22</v>
      </c>
      <c r="H807" t="s">
        <v>23</v>
      </c>
      <c r="I807" t="s">
        <v>314</v>
      </c>
      <c r="J807" t="s">
        <v>315</v>
      </c>
      <c r="K807">
        <v>10035</v>
      </c>
      <c r="L807" t="s">
        <v>26</v>
      </c>
      <c r="M807" t="s">
        <v>2253</v>
      </c>
      <c r="N807" t="s">
        <v>78</v>
      </c>
      <c r="O807" t="s">
        <v>193</v>
      </c>
      <c r="P807" t="s">
        <v>2254</v>
      </c>
      <c r="Q807">
        <v>539.97</v>
      </c>
      <c r="R807">
        <v>3</v>
      </c>
      <c r="S807">
        <v>0</v>
      </c>
      <c r="T807">
        <v>134.99250000000001</v>
      </c>
    </row>
    <row r="808" spans="1:20" x14ac:dyDescent="0.3">
      <c r="A808" s="1">
        <v>43965</v>
      </c>
      <c r="B808" s="1" t="str">
        <f t="shared" si="12"/>
        <v>May</v>
      </c>
      <c r="C808">
        <v>4162</v>
      </c>
      <c r="D808" t="s">
        <v>2252</v>
      </c>
      <c r="E808" t="s">
        <v>20</v>
      </c>
      <c r="F808" t="s">
        <v>1555</v>
      </c>
      <c r="G808" t="s">
        <v>22</v>
      </c>
      <c r="H808" t="s">
        <v>23</v>
      </c>
      <c r="I808" t="s">
        <v>314</v>
      </c>
      <c r="J808" t="s">
        <v>315</v>
      </c>
      <c r="K808">
        <v>10035</v>
      </c>
      <c r="L808" t="s">
        <v>26</v>
      </c>
      <c r="M808" t="s">
        <v>2255</v>
      </c>
      <c r="N808" t="s">
        <v>46</v>
      </c>
      <c r="O808" t="s">
        <v>54</v>
      </c>
      <c r="P808" t="s">
        <v>2256</v>
      </c>
      <c r="Q808">
        <v>22.58</v>
      </c>
      <c r="R808">
        <v>2</v>
      </c>
      <c r="S808">
        <v>0</v>
      </c>
      <c r="T808">
        <v>5.8708</v>
      </c>
    </row>
    <row r="809" spans="1:20" x14ac:dyDescent="0.3">
      <c r="A809" s="1">
        <v>43965</v>
      </c>
      <c r="B809" s="1" t="str">
        <f t="shared" si="12"/>
        <v>May</v>
      </c>
      <c r="C809">
        <v>4649</v>
      </c>
      <c r="D809" t="s">
        <v>2257</v>
      </c>
      <c r="E809" t="s">
        <v>20</v>
      </c>
      <c r="F809" t="s">
        <v>1083</v>
      </c>
      <c r="G809" t="s">
        <v>73</v>
      </c>
      <c r="H809" t="s">
        <v>23</v>
      </c>
      <c r="I809" t="s">
        <v>148</v>
      </c>
      <c r="J809" t="s">
        <v>149</v>
      </c>
      <c r="K809">
        <v>98103</v>
      </c>
      <c r="L809" t="s">
        <v>35</v>
      </c>
      <c r="M809" t="s">
        <v>2258</v>
      </c>
      <c r="N809" t="s">
        <v>46</v>
      </c>
      <c r="O809" t="s">
        <v>107</v>
      </c>
      <c r="P809" t="s">
        <v>2259</v>
      </c>
      <c r="Q809">
        <v>440.19</v>
      </c>
      <c r="R809">
        <v>9</v>
      </c>
      <c r="S809">
        <v>0</v>
      </c>
      <c r="T809">
        <v>206.88929999999999</v>
      </c>
    </row>
    <row r="810" spans="1:20" x14ac:dyDescent="0.3">
      <c r="A810" s="1">
        <v>43965</v>
      </c>
      <c r="B810" s="1" t="str">
        <f t="shared" si="12"/>
        <v>May</v>
      </c>
      <c r="C810">
        <v>4650</v>
      </c>
      <c r="D810" t="s">
        <v>2257</v>
      </c>
      <c r="E810" t="s">
        <v>20</v>
      </c>
      <c r="F810" t="s">
        <v>1083</v>
      </c>
      <c r="G810" t="s">
        <v>73</v>
      </c>
      <c r="H810" t="s">
        <v>23</v>
      </c>
      <c r="I810" t="s">
        <v>148</v>
      </c>
      <c r="J810" t="s">
        <v>149</v>
      </c>
      <c r="K810">
        <v>98103</v>
      </c>
      <c r="L810" t="s">
        <v>35</v>
      </c>
      <c r="M810" t="s">
        <v>2260</v>
      </c>
      <c r="N810" t="s">
        <v>46</v>
      </c>
      <c r="O810" t="s">
        <v>141</v>
      </c>
      <c r="P810" t="s">
        <v>2261</v>
      </c>
      <c r="Q810">
        <v>64.400000000000006</v>
      </c>
      <c r="R810">
        <v>5</v>
      </c>
      <c r="S810">
        <v>0</v>
      </c>
      <c r="T810">
        <v>1.9319999999999999</v>
      </c>
    </row>
    <row r="811" spans="1:20" x14ac:dyDescent="0.3">
      <c r="A811" s="1">
        <v>43965</v>
      </c>
      <c r="B811" s="1" t="str">
        <f t="shared" si="12"/>
        <v>May</v>
      </c>
      <c r="C811">
        <v>6408</v>
      </c>
      <c r="D811" t="s">
        <v>2262</v>
      </c>
      <c r="E811" t="s">
        <v>39</v>
      </c>
      <c r="F811" t="s">
        <v>2263</v>
      </c>
      <c r="G811" t="s">
        <v>22</v>
      </c>
      <c r="H811" t="s">
        <v>23</v>
      </c>
      <c r="I811" t="s">
        <v>441</v>
      </c>
      <c r="J811" t="s">
        <v>52</v>
      </c>
      <c r="K811">
        <v>77041</v>
      </c>
      <c r="L811" t="s">
        <v>44</v>
      </c>
      <c r="M811" t="s">
        <v>762</v>
      </c>
      <c r="N811" t="s">
        <v>28</v>
      </c>
      <c r="O811" t="s">
        <v>59</v>
      </c>
      <c r="P811" t="s">
        <v>763</v>
      </c>
      <c r="Q811">
        <v>899.43</v>
      </c>
      <c r="R811">
        <v>5</v>
      </c>
      <c r="S811">
        <v>0.3</v>
      </c>
      <c r="T811">
        <v>-12.849</v>
      </c>
    </row>
    <row r="812" spans="1:20" x14ac:dyDescent="0.3">
      <c r="A812" s="1">
        <v>43965</v>
      </c>
      <c r="B812" s="1" t="str">
        <f t="shared" si="12"/>
        <v>May</v>
      </c>
      <c r="C812">
        <v>6409</v>
      </c>
      <c r="D812" t="s">
        <v>2262</v>
      </c>
      <c r="E812" t="s">
        <v>39</v>
      </c>
      <c r="F812" t="s">
        <v>2263</v>
      </c>
      <c r="G812" t="s">
        <v>22</v>
      </c>
      <c r="H812" t="s">
        <v>23</v>
      </c>
      <c r="I812" t="s">
        <v>441</v>
      </c>
      <c r="J812" t="s">
        <v>52</v>
      </c>
      <c r="K812">
        <v>77041</v>
      </c>
      <c r="L812" t="s">
        <v>44</v>
      </c>
      <c r="M812" t="s">
        <v>1372</v>
      </c>
      <c r="N812" t="s">
        <v>46</v>
      </c>
      <c r="O812" t="s">
        <v>62</v>
      </c>
      <c r="P812" t="s">
        <v>1373</v>
      </c>
      <c r="Q812">
        <v>46.2</v>
      </c>
      <c r="R812">
        <v>5</v>
      </c>
      <c r="S812">
        <v>0.2</v>
      </c>
      <c r="T812">
        <v>5.7750000000000004</v>
      </c>
    </row>
    <row r="813" spans="1:20" x14ac:dyDescent="0.3">
      <c r="A813" s="1">
        <v>43965</v>
      </c>
      <c r="B813" s="1" t="str">
        <f t="shared" si="12"/>
        <v>May</v>
      </c>
      <c r="C813">
        <v>6410</v>
      </c>
      <c r="D813" t="s">
        <v>2262</v>
      </c>
      <c r="E813" t="s">
        <v>39</v>
      </c>
      <c r="F813" t="s">
        <v>2263</v>
      </c>
      <c r="G813" t="s">
        <v>22</v>
      </c>
      <c r="H813" t="s">
        <v>23</v>
      </c>
      <c r="I813" t="s">
        <v>441</v>
      </c>
      <c r="J813" t="s">
        <v>52</v>
      </c>
      <c r="K813">
        <v>77041</v>
      </c>
      <c r="L813" t="s">
        <v>44</v>
      </c>
      <c r="M813" t="s">
        <v>2264</v>
      </c>
      <c r="N813" t="s">
        <v>46</v>
      </c>
      <c r="O813" t="s">
        <v>107</v>
      </c>
      <c r="P813" t="s">
        <v>2265</v>
      </c>
      <c r="Q813">
        <v>47.951999999999998</v>
      </c>
      <c r="R813">
        <v>3</v>
      </c>
      <c r="S813">
        <v>0.2</v>
      </c>
      <c r="T813">
        <v>16.183800000000002</v>
      </c>
    </row>
    <row r="814" spans="1:20" x14ac:dyDescent="0.3">
      <c r="A814" s="1">
        <v>43965</v>
      </c>
      <c r="B814" s="1" t="str">
        <f t="shared" si="12"/>
        <v>May</v>
      </c>
      <c r="C814">
        <v>6411</v>
      </c>
      <c r="D814" t="s">
        <v>2262</v>
      </c>
      <c r="E814" t="s">
        <v>39</v>
      </c>
      <c r="F814" t="s">
        <v>2263</v>
      </c>
      <c r="G814" t="s">
        <v>22</v>
      </c>
      <c r="H814" t="s">
        <v>23</v>
      </c>
      <c r="I814" t="s">
        <v>441</v>
      </c>
      <c r="J814" t="s">
        <v>52</v>
      </c>
      <c r="K814">
        <v>77041</v>
      </c>
      <c r="L814" t="s">
        <v>44</v>
      </c>
      <c r="M814" t="s">
        <v>2266</v>
      </c>
      <c r="N814" t="s">
        <v>78</v>
      </c>
      <c r="O814" t="s">
        <v>193</v>
      </c>
      <c r="P814" t="s">
        <v>2267</v>
      </c>
      <c r="Q814">
        <v>7.992</v>
      </c>
      <c r="R814">
        <v>1</v>
      </c>
      <c r="S814">
        <v>0.2</v>
      </c>
      <c r="T814">
        <v>0.69930000000000003</v>
      </c>
    </row>
    <row r="815" spans="1:20" x14ac:dyDescent="0.3">
      <c r="A815" s="1">
        <v>43965</v>
      </c>
      <c r="B815" s="1" t="str">
        <f t="shared" si="12"/>
        <v>May</v>
      </c>
      <c r="C815">
        <v>6412</v>
      </c>
      <c r="D815" t="s">
        <v>2262</v>
      </c>
      <c r="E815" t="s">
        <v>39</v>
      </c>
      <c r="F815" t="s">
        <v>2263</v>
      </c>
      <c r="G815" t="s">
        <v>22</v>
      </c>
      <c r="H815" t="s">
        <v>23</v>
      </c>
      <c r="I815" t="s">
        <v>441</v>
      </c>
      <c r="J815" t="s">
        <v>52</v>
      </c>
      <c r="K815">
        <v>77041</v>
      </c>
      <c r="L815" t="s">
        <v>44</v>
      </c>
      <c r="M815" t="s">
        <v>2268</v>
      </c>
      <c r="N815" t="s">
        <v>46</v>
      </c>
      <c r="O815" t="s">
        <v>107</v>
      </c>
      <c r="P815" t="s">
        <v>2269</v>
      </c>
      <c r="Q815">
        <v>76.864000000000004</v>
      </c>
      <c r="R815">
        <v>2</v>
      </c>
      <c r="S815">
        <v>0.2</v>
      </c>
      <c r="T815">
        <v>26.9024</v>
      </c>
    </row>
    <row r="816" spans="1:20" x14ac:dyDescent="0.3">
      <c r="A816" s="1">
        <v>43965</v>
      </c>
      <c r="B816" s="1" t="str">
        <f t="shared" si="12"/>
        <v>May</v>
      </c>
      <c r="C816">
        <v>6459</v>
      </c>
      <c r="D816" t="s">
        <v>2270</v>
      </c>
      <c r="E816" t="s">
        <v>39</v>
      </c>
      <c r="F816" t="s">
        <v>2271</v>
      </c>
      <c r="G816" t="s">
        <v>73</v>
      </c>
      <c r="H816" t="s">
        <v>23</v>
      </c>
      <c r="I816" t="s">
        <v>688</v>
      </c>
      <c r="J816" t="s">
        <v>659</v>
      </c>
      <c r="K816">
        <v>21215</v>
      </c>
      <c r="L816" t="s">
        <v>26</v>
      </c>
      <c r="M816" t="s">
        <v>2272</v>
      </c>
      <c r="N816" t="s">
        <v>46</v>
      </c>
      <c r="O816" t="s">
        <v>62</v>
      </c>
      <c r="P816" t="s">
        <v>2273</v>
      </c>
      <c r="Q816">
        <v>3.76</v>
      </c>
      <c r="R816">
        <v>2</v>
      </c>
      <c r="S816">
        <v>0</v>
      </c>
      <c r="T816">
        <v>1.0904</v>
      </c>
    </row>
    <row r="817" spans="1:20" x14ac:dyDescent="0.3">
      <c r="A817" s="1">
        <v>43965</v>
      </c>
      <c r="B817" s="1" t="str">
        <f t="shared" si="12"/>
        <v>May</v>
      </c>
      <c r="C817">
        <v>6460</v>
      </c>
      <c r="D817" t="s">
        <v>2270</v>
      </c>
      <c r="E817" t="s">
        <v>39</v>
      </c>
      <c r="F817" t="s">
        <v>2271</v>
      </c>
      <c r="G817" t="s">
        <v>73</v>
      </c>
      <c r="H817" t="s">
        <v>23</v>
      </c>
      <c r="I817" t="s">
        <v>688</v>
      </c>
      <c r="J817" t="s">
        <v>659</v>
      </c>
      <c r="K817">
        <v>21215</v>
      </c>
      <c r="L817" t="s">
        <v>26</v>
      </c>
      <c r="M817" t="s">
        <v>1563</v>
      </c>
      <c r="N817" t="s">
        <v>46</v>
      </c>
      <c r="O817" t="s">
        <v>62</v>
      </c>
      <c r="P817" t="s">
        <v>1564</v>
      </c>
      <c r="Q817">
        <v>14.7</v>
      </c>
      <c r="R817">
        <v>5</v>
      </c>
      <c r="S817">
        <v>0</v>
      </c>
      <c r="T817">
        <v>6.6150000000000002</v>
      </c>
    </row>
    <row r="818" spans="1:20" x14ac:dyDescent="0.3">
      <c r="A818" s="1">
        <v>43965</v>
      </c>
      <c r="B818" s="1" t="str">
        <f t="shared" si="12"/>
        <v>May</v>
      </c>
      <c r="C818">
        <v>6461</v>
      </c>
      <c r="D818" t="s">
        <v>2270</v>
      </c>
      <c r="E818" t="s">
        <v>39</v>
      </c>
      <c r="F818" t="s">
        <v>2271</v>
      </c>
      <c r="G818" t="s">
        <v>73</v>
      </c>
      <c r="H818" t="s">
        <v>23</v>
      </c>
      <c r="I818" t="s">
        <v>688</v>
      </c>
      <c r="J818" t="s">
        <v>659</v>
      </c>
      <c r="K818">
        <v>21215</v>
      </c>
      <c r="L818" t="s">
        <v>26</v>
      </c>
      <c r="M818" t="s">
        <v>1118</v>
      </c>
      <c r="N818" t="s">
        <v>46</v>
      </c>
      <c r="O818" t="s">
        <v>62</v>
      </c>
      <c r="P818" t="s">
        <v>1119</v>
      </c>
      <c r="Q818">
        <v>37.200000000000003</v>
      </c>
      <c r="R818">
        <v>5</v>
      </c>
      <c r="S818">
        <v>0</v>
      </c>
      <c r="T818">
        <v>9.3000000000000007</v>
      </c>
    </row>
    <row r="819" spans="1:20" x14ac:dyDescent="0.3">
      <c r="A819" s="1">
        <v>43965</v>
      </c>
      <c r="B819" s="1" t="str">
        <f t="shared" si="12"/>
        <v>May</v>
      </c>
      <c r="C819">
        <v>6462</v>
      </c>
      <c r="D819" t="s">
        <v>2270</v>
      </c>
      <c r="E819" t="s">
        <v>39</v>
      </c>
      <c r="F819" t="s">
        <v>2271</v>
      </c>
      <c r="G819" t="s">
        <v>73</v>
      </c>
      <c r="H819" t="s">
        <v>23</v>
      </c>
      <c r="I819" t="s">
        <v>688</v>
      </c>
      <c r="J819" t="s">
        <v>659</v>
      </c>
      <c r="K819">
        <v>21215</v>
      </c>
      <c r="L819" t="s">
        <v>26</v>
      </c>
      <c r="M819" t="s">
        <v>2274</v>
      </c>
      <c r="N819" t="s">
        <v>78</v>
      </c>
      <c r="O819" t="s">
        <v>101</v>
      </c>
      <c r="P819" t="s">
        <v>2275</v>
      </c>
      <c r="Q819">
        <v>89.97</v>
      </c>
      <c r="R819">
        <v>3</v>
      </c>
      <c r="S819">
        <v>0</v>
      </c>
      <c r="T819">
        <v>18.893699999999999</v>
      </c>
    </row>
    <row r="820" spans="1:20" x14ac:dyDescent="0.3">
      <c r="A820" s="1">
        <v>43965</v>
      </c>
      <c r="B820" s="1" t="str">
        <f t="shared" si="12"/>
        <v>May</v>
      </c>
      <c r="C820">
        <v>6463</v>
      </c>
      <c r="D820" t="s">
        <v>2270</v>
      </c>
      <c r="E820" t="s">
        <v>39</v>
      </c>
      <c r="F820" t="s">
        <v>2271</v>
      </c>
      <c r="G820" t="s">
        <v>73</v>
      </c>
      <c r="H820" t="s">
        <v>23</v>
      </c>
      <c r="I820" t="s">
        <v>688</v>
      </c>
      <c r="J820" t="s">
        <v>659</v>
      </c>
      <c r="K820">
        <v>21215</v>
      </c>
      <c r="L820" t="s">
        <v>26</v>
      </c>
      <c r="M820" t="s">
        <v>2276</v>
      </c>
      <c r="N820" t="s">
        <v>28</v>
      </c>
      <c r="O820" t="s">
        <v>59</v>
      </c>
      <c r="P820" t="s">
        <v>2277</v>
      </c>
      <c r="Q820">
        <v>261.95999999999998</v>
      </c>
      <c r="R820">
        <v>2</v>
      </c>
      <c r="S820">
        <v>0</v>
      </c>
      <c r="T820">
        <v>23.5764</v>
      </c>
    </row>
    <row r="821" spans="1:20" x14ac:dyDescent="0.3">
      <c r="A821" s="1">
        <v>43965</v>
      </c>
      <c r="B821" s="1" t="str">
        <f t="shared" si="12"/>
        <v>May</v>
      </c>
      <c r="C821">
        <v>6464</v>
      </c>
      <c r="D821" t="s">
        <v>2270</v>
      </c>
      <c r="E821" t="s">
        <v>39</v>
      </c>
      <c r="F821" t="s">
        <v>2271</v>
      </c>
      <c r="G821" t="s">
        <v>73</v>
      </c>
      <c r="H821" t="s">
        <v>23</v>
      </c>
      <c r="I821" t="s">
        <v>688</v>
      </c>
      <c r="J821" t="s">
        <v>659</v>
      </c>
      <c r="K821">
        <v>21215</v>
      </c>
      <c r="L821" t="s">
        <v>26</v>
      </c>
      <c r="M821" t="s">
        <v>2110</v>
      </c>
      <c r="N821" t="s">
        <v>46</v>
      </c>
      <c r="O821" t="s">
        <v>288</v>
      </c>
      <c r="P821" t="s">
        <v>2111</v>
      </c>
      <c r="Q821">
        <v>74</v>
      </c>
      <c r="R821">
        <v>5</v>
      </c>
      <c r="S821">
        <v>0</v>
      </c>
      <c r="T821">
        <v>37</v>
      </c>
    </row>
    <row r="822" spans="1:20" x14ac:dyDescent="0.3">
      <c r="A822" s="1">
        <v>43965</v>
      </c>
      <c r="B822" s="1" t="str">
        <f t="shared" si="12"/>
        <v>May</v>
      </c>
      <c r="C822">
        <v>6545</v>
      </c>
      <c r="D822" t="s">
        <v>2278</v>
      </c>
      <c r="E822" t="s">
        <v>20</v>
      </c>
      <c r="F822" t="s">
        <v>942</v>
      </c>
      <c r="G822" t="s">
        <v>22</v>
      </c>
      <c r="H822" t="s">
        <v>23</v>
      </c>
      <c r="I822" t="s">
        <v>1825</v>
      </c>
      <c r="J822" t="s">
        <v>25</v>
      </c>
      <c r="K822">
        <v>44105</v>
      </c>
      <c r="L822" t="s">
        <v>26</v>
      </c>
      <c r="M822" t="s">
        <v>2279</v>
      </c>
      <c r="N822" t="s">
        <v>46</v>
      </c>
      <c r="O822" t="s">
        <v>47</v>
      </c>
      <c r="P822" t="s">
        <v>2280</v>
      </c>
      <c r="Q822">
        <v>58.17</v>
      </c>
      <c r="R822">
        <v>5</v>
      </c>
      <c r="S822">
        <v>0.7</v>
      </c>
      <c r="T822">
        <v>-46.536000000000001</v>
      </c>
    </row>
    <row r="823" spans="1:20" x14ac:dyDescent="0.3">
      <c r="A823" s="1">
        <v>43965</v>
      </c>
      <c r="B823" s="1" t="str">
        <f t="shared" si="12"/>
        <v>May</v>
      </c>
      <c r="C823">
        <v>6546</v>
      </c>
      <c r="D823" t="s">
        <v>2278</v>
      </c>
      <c r="E823" t="s">
        <v>20</v>
      </c>
      <c r="F823" t="s">
        <v>942</v>
      </c>
      <c r="G823" t="s">
        <v>22</v>
      </c>
      <c r="H823" t="s">
        <v>23</v>
      </c>
      <c r="I823" t="s">
        <v>1825</v>
      </c>
      <c r="J823" t="s">
        <v>25</v>
      </c>
      <c r="K823">
        <v>44105</v>
      </c>
      <c r="L823" t="s">
        <v>26</v>
      </c>
      <c r="M823" t="s">
        <v>2281</v>
      </c>
      <c r="N823" t="s">
        <v>46</v>
      </c>
      <c r="O823" t="s">
        <v>288</v>
      </c>
      <c r="P823" t="s">
        <v>2282</v>
      </c>
      <c r="Q823">
        <v>5.04</v>
      </c>
      <c r="R823">
        <v>2</v>
      </c>
      <c r="S823">
        <v>0.2</v>
      </c>
      <c r="T823">
        <v>1.764</v>
      </c>
    </row>
    <row r="824" spans="1:20" x14ac:dyDescent="0.3">
      <c r="A824" s="1">
        <v>43965</v>
      </c>
      <c r="B824" s="1" t="str">
        <f t="shared" si="12"/>
        <v>May</v>
      </c>
      <c r="C824">
        <v>6547</v>
      </c>
      <c r="D824" t="s">
        <v>2278</v>
      </c>
      <c r="E824" t="s">
        <v>20</v>
      </c>
      <c r="F824" t="s">
        <v>942</v>
      </c>
      <c r="G824" t="s">
        <v>22</v>
      </c>
      <c r="H824" t="s">
        <v>23</v>
      </c>
      <c r="I824" t="s">
        <v>1825</v>
      </c>
      <c r="J824" t="s">
        <v>25</v>
      </c>
      <c r="K824">
        <v>44105</v>
      </c>
      <c r="L824" t="s">
        <v>26</v>
      </c>
      <c r="M824" t="s">
        <v>219</v>
      </c>
      <c r="N824" t="s">
        <v>46</v>
      </c>
      <c r="O824" t="s">
        <v>107</v>
      </c>
      <c r="P824" t="s">
        <v>220</v>
      </c>
      <c r="Q824">
        <v>24.783999999999999</v>
      </c>
      <c r="R824">
        <v>1</v>
      </c>
      <c r="S824">
        <v>0.2</v>
      </c>
      <c r="T824">
        <v>7.7450000000000001</v>
      </c>
    </row>
    <row r="825" spans="1:20" x14ac:dyDescent="0.3">
      <c r="A825" s="1">
        <v>43966</v>
      </c>
      <c r="B825" s="1" t="str">
        <f t="shared" si="12"/>
        <v>May</v>
      </c>
      <c r="C825">
        <v>957</v>
      </c>
      <c r="D825" t="s">
        <v>2283</v>
      </c>
      <c r="E825" t="s">
        <v>86</v>
      </c>
      <c r="F825" t="s">
        <v>899</v>
      </c>
      <c r="G825" t="s">
        <v>22</v>
      </c>
      <c r="H825" t="s">
        <v>23</v>
      </c>
      <c r="I825" t="s">
        <v>2192</v>
      </c>
      <c r="J825" t="s">
        <v>412</v>
      </c>
      <c r="K825">
        <v>85023</v>
      </c>
      <c r="L825" t="s">
        <v>35</v>
      </c>
      <c r="M825" t="s">
        <v>670</v>
      </c>
      <c r="N825" t="s">
        <v>78</v>
      </c>
      <c r="O825" t="s">
        <v>193</v>
      </c>
      <c r="P825" t="s">
        <v>671</v>
      </c>
      <c r="Q825">
        <v>29.591999999999999</v>
      </c>
      <c r="R825">
        <v>1</v>
      </c>
      <c r="S825">
        <v>0.2</v>
      </c>
      <c r="T825">
        <v>2.5893000000000002</v>
      </c>
    </row>
    <row r="826" spans="1:20" x14ac:dyDescent="0.3">
      <c r="A826" s="1">
        <v>43966</v>
      </c>
      <c r="B826" s="1" t="str">
        <f t="shared" si="12"/>
        <v>May</v>
      </c>
      <c r="C826">
        <v>958</v>
      </c>
      <c r="D826" t="s">
        <v>2283</v>
      </c>
      <c r="E826" t="s">
        <v>86</v>
      </c>
      <c r="F826" t="s">
        <v>899</v>
      </c>
      <c r="G826" t="s">
        <v>22</v>
      </c>
      <c r="H826" t="s">
        <v>23</v>
      </c>
      <c r="I826" t="s">
        <v>2192</v>
      </c>
      <c r="J826" t="s">
        <v>412</v>
      </c>
      <c r="K826">
        <v>85023</v>
      </c>
      <c r="L826" t="s">
        <v>35</v>
      </c>
      <c r="M826" t="s">
        <v>2284</v>
      </c>
      <c r="N826" t="s">
        <v>46</v>
      </c>
      <c r="O826" t="s">
        <v>47</v>
      </c>
      <c r="P826" t="s">
        <v>2285</v>
      </c>
      <c r="Q826">
        <v>4.7519999999999998</v>
      </c>
      <c r="R826">
        <v>2</v>
      </c>
      <c r="S826">
        <v>0.7</v>
      </c>
      <c r="T826">
        <v>-3.1680000000000001</v>
      </c>
    </row>
    <row r="827" spans="1:20" x14ac:dyDescent="0.3">
      <c r="A827" s="1">
        <v>43966</v>
      </c>
      <c r="B827" s="1" t="str">
        <f t="shared" si="12"/>
        <v>May</v>
      </c>
      <c r="C827">
        <v>959</v>
      </c>
      <c r="D827" t="s">
        <v>2283</v>
      </c>
      <c r="E827" t="s">
        <v>86</v>
      </c>
      <c r="F827" t="s">
        <v>899</v>
      </c>
      <c r="G827" t="s">
        <v>22</v>
      </c>
      <c r="H827" t="s">
        <v>23</v>
      </c>
      <c r="I827" t="s">
        <v>2192</v>
      </c>
      <c r="J827" t="s">
        <v>412</v>
      </c>
      <c r="K827">
        <v>85023</v>
      </c>
      <c r="L827" t="s">
        <v>35</v>
      </c>
      <c r="M827" t="s">
        <v>2286</v>
      </c>
      <c r="N827" t="s">
        <v>46</v>
      </c>
      <c r="O827" t="s">
        <v>107</v>
      </c>
      <c r="P827" t="s">
        <v>2287</v>
      </c>
      <c r="Q827">
        <v>15.552</v>
      </c>
      <c r="R827">
        <v>3</v>
      </c>
      <c r="S827">
        <v>0.2</v>
      </c>
      <c r="T827">
        <v>5.6375999999999999</v>
      </c>
    </row>
    <row r="828" spans="1:20" x14ac:dyDescent="0.3">
      <c r="A828" s="1">
        <v>43966</v>
      </c>
      <c r="B828" s="1" t="str">
        <f t="shared" si="12"/>
        <v>May</v>
      </c>
      <c r="C828">
        <v>2632</v>
      </c>
      <c r="D828" t="s">
        <v>2288</v>
      </c>
      <c r="E828" t="s">
        <v>20</v>
      </c>
      <c r="F828" t="s">
        <v>2289</v>
      </c>
      <c r="G828" t="s">
        <v>22</v>
      </c>
      <c r="H828" t="s">
        <v>23</v>
      </c>
      <c r="I828" t="s">
        <v>148</v>
      </c>
      <c r="J828" t="s">
        <v>149</v>
      </c>
      <c r="K828">
        <v>98103</v>
      </c>
      <c r="L828" t="s">
        <v>35</v>
      </c>
      <c r="M828" t="s">
        <v>2290</v>
      </c>
      <c r="N828" t="s">
        <v>28</v>
      </c>
      <c r="O828" t="s">
        <v>29</v>
      </c>
      <c r="P828" t="s">
        <v>2291</v>
      </c>
      <c r="Q828">
        <v>39.96</v>
      </c>
      <c r="R828">
        <v>2</v>
      </c>
      <c r="S828">
        <v>0</v>
      </c>
      <c r="T828">
        <v>17.1828</v>
      </c>
    </row>
    <row r="829" spans="1:20" x14ac:dyDescent="0.3">
      <c r="A829" s="1">
        <v>43966</v>
      </c>
      <c r="B829" s="1" t="str">
        <f t="shared" si="12"/>
        <v>May</v>
      </c>
      <c r="C829">
        <v>2633</v>
      </c>
      <c r="D829" t="s">
        <v>2288</v>
      </c>
      <c r="E829" t="s">
        <v>20</v>
      </c>
      <c r="F829" t="s">
        <v>2289</v>
      </c>
      <c r="G829" t="s">
        <v>22</v>
      </c>
      <c r="H829" t="s">
        <v>23</v>
      </c>
      <c r="I829" t="s">
        <v>148</v>
      </c>
      <c r="J829" t="s">
        <v>149</v>
      </c>
      <c r="K829">
        <v>98103</v>
      </c>
      <c r="L829" t="s">
        <v>35</v>
      </c>
      <c r="M829" t="s">
        <v>2134</v>
      </c>
      <c r="N829" t="s">
        <v>28</v>
      </c>
      <c r="O829" t="s">
        <v>59</v>
      </c>
      <c r="P829" t="s">
        <v>2135</v>
      </c>
      <c r="Q829">
        <v>42.624000000000002</v>
      </c>
      <c r="R829">
        <v>2</v>
      </c>
      <c r="S829">
        <v>0.2</v>
      </c>
      <c r="T829">
        <v>4.2624000000000004</v>
      </c>
    </row>
    <row r="830" spans="1:20" x14ac:dyDescent="0.3">
      <c r="A830" s="1">
        <v>43966</v>
      </c>
      <c r="B830" s="1" t="str">
        <f t="shared" si="12"/>
        <v>May</v>
      </c>
      <c r="C830">
        <v>2634</v>
      </c>
      <c r="D830" t="s">
        <v>2288</v>
      </c>
      <c r="E830" t="s">
        <v>20</v>
      </c>
      <c r="F830" t="s">
        <v>2289</v>
      </c>
      <c r="G830" t="s">
        <v>22</v>
      </c>
      <c r="H830" t="s">
        <v>23</v>
      </c>
      <c r="I830" t="s">
        <v>148</v>
      </c>
      <c r="J830" t="s">
        <v>149</v>
      </c>
      <c r="K830">
        <v>98103</v>
      </c>
      <c r="L830" t="s">
        <v>35</v>
      </c>
      <c r="M830" t="s">
        <v>2292</v>
      </c>
      <c r="N830" t="s">
        <v>28</v>
      </c>
      <c r="O830" t="s">
        <v>59</v>
      </c>
      <c r="P830" t="s">
        <v>2293</v>
      </c>
      <c r="Q830">
        <v>220.96</v>
      </c>
      <c r="R830">
        <v>1</v>
      </c>
      <c r="S830">
        <v>0.2</v>
      </c>
      <c r="T830">
        <v>24.858000000000001</v>
      </c>
    </row>
    <row r="831" spans="1:20" x14ac:dyDescent="0.3">
      <c r="A831" s="1">
        <v>43966</v>
      </c>
      <c r="B831" s="1" t="str">
        <f t="shared" si="12"/>
        <v>May</v>
      </c>
      <c r="C831">
        <v>5510</v>
      </c>
      <c r="D831" t="s">
        <v>2294</v>
      </c>
      <c r="E831" t="s">
        <v>20</v>
      </c>
      <c r="F831" t="s">
        <v>2295</v>
      </c>
      <c r="G831" t="s">
        <v>22</v>
      </c>
      <c r="H831" t="s">
        <v>23</v>
      </c>
      <c r="I831" t="s">
        <v>336</v>
      </c>
      <c r="J831" t="s">
        <v>337</v>
      </c>
      <c r="K831">
        <v>60653</v>
      </c>
      <c r="L831" t="s">
        <v>44</v>
      </c>
      <c r="M831" t="s">
        <v>2296</v>
      </c>
      <c r="N831" t="s">
        <v>46</v>
      </c>
      <c r="O831" t="s">
        <v>107</v>
      </c>
      <c r="P831" t="s">
        <v>2297</v>
      </c>
      <c r="Q831">
        <v>56.704000000000001</v>
      </c>
      <c r="R831">
        <v>2</v>
      </c>
      <c r="S831">
        <v>0.2</v>
      </c>
      <c r="T831">
        <v>19.137599999999999</v>
      </c>
    </row>
    <row r="832" spans="1:20" x14ac:dyDescent="0.3">
      <c r="A832" s="1">
        <v>43966</v>
      </c>
      <c r="B832" s="1" t="str">
        <f t="shared" si="12"/>
        <v>May</v>
      </c>
      <c r="C832">
        <v>5511</v>
      </c>
      <c r="D832" t="s">
        <v>2294</v>
      </c>
      <c r="E832" t="s">
        <v>20</v>
      </c>
      <c r="F832" t="s">
        <v>2295</v>
      </c>
      <c r="G832" t="s">
        <v>22</v>
      </c>
      <c r="H832" t="s">
        <v>23</v>
      </c>
      <c r="I832" t="s">
        <v>336</v>
      </c>
      <c r="J832" t="s">
        <v>337</v>
      </c>
      <c r="K832">
        <v>60653</v>
      </c>
      <c r="L832" t="s">
        <v>44</v>
      </c>
      <c r="M832" t="s">
        <v>2298</v>
      </c>
      <c r="N832" t="s">
        <v>78</v>
      </c>
      <c r="O832" t="s">
        <v>193</v>
      </c>
      <c r="P832" t="s">
        <v>2299</v>
      </c>
      <c r="Q832">
        <v>11.12</v>
      </c>
      <c r="R832">
        <v>2</v>
      </c>
      <c r="S832">
        <v>0.2</v>
      </c>
      <c r="T832">
        <v>3.4750000000000001</v>
      </c>
    </row>
    <row r="833" spans="1:20" x14ac:dyDescent="0.3">
      <c r="A833" s="1">
        <v>43967</v>
      </c>
      <c r="B833" s="1" t="str">
        <f t="shared" si="12"/>
        <v>May</v>
      </c>
      <c r="C833">
        <v>4093</v>
      </c>
      <c r="D833" t="s">
        <v>2300</v>
      </c>
      <c r="E833" t="s">
        <v>39</v>
      </c>
      <c r="F833" t="s">
        <v>2301</v>
      </c>
      <c r="G833" t="s">
        <v>22</v>
      </c>
      <c r="H833" t="s">
        <v>23</v>
      </c>
      <c r="I833" t="s">
        <v>2302</v>
      </c>
      <c r="J833" t="s">
        <v>25</v>
      </c>
      <c r="K833">
        <v>44312</v>
      </c>
      <c r="L833" t="s">
        <v>26</v>
      </c>
      <c r="M833" t="s">
        <v>2303</v>
      </c>
      <c r="N833" t="s">
        <v>46</v>
      </c>
      <c r="O833" t="s">
        <v>54</v>
      </c>
      <c r="P833" t="s">
        <v>2304</v>
      </c>
      <c r="Q833">
        <v>221.024</v>
      </c>
      <c r="R833">
        <v>2</v>
      </c>
      <c r="S833">
        <v>0.2</v>
      </c>
      <c r="T833">
        <v>-55.256</v>
      </c>
    </row>
    <row r="834" spans="1:20" x14ac:dyDescent="0.3">
      <c r="A834" s="1">
        <v>43969</v>
      </c>
      <c r="B834" s="1" t="str">
        <f t="shared" si="12"/>
        <v>May</v>
      </c>
      <c r="C834">
        <v>2844</v>
      </c>
      <c r="D834" t="s">
        <v>2305</v>
      </c>
      <c r="E834" t="s">
        <v>20</v>
      </c>
      <c r="F834" t="s">
        <v>204</v>
      </c>
      <c r="G834" t="s">
        <v>22</v>
      </c>
      <c r="H834" t="s">
        <v>23</v>
      </c>
      <c r="I834" t="s">
        <v>154</v>
      </c>
      <c r="J834" t="s">
        <v>155</v>
      </c>
      <c r="K834">
        <v>19140</v>
      </c>
      <c r="L834" t="s">
        <v>26</v>
      </c>
      <c r="M834" t="s">
        <v>2306</v>
      </c>
      <c r="N834" t="s">
        <v>78</v>
      </c>
      <c r="O834" t="s">
        <v>101</v>
      </c>
      <c r="P834" t="s">
        <v>2307</v>
      </c>
      <c r="Q834">
        <v>36.048000000000002</v>
      </c>
      <c r="R834">
        <v>3</v>
      </c>
      <c r="S834">
        <v>0.2</v>
      </c>
      <c r="T834">
        <v>-0.9012</v>
      </c>
    </row>
    <row r="835" spans="1:20" x14ac:dyDescent="0.3">
      <c r="A835" s="1">
        <v>43969</v>
      </c>
      <c r="B835" s="1" t="str">
        <f t="shared" ref="B835:B898" si="13">TEXT(A835,"mmm")</f>
        <v>May</v>
      </c>
      <c r="C835">
        <v>3941</v>
      </c>
      <c r="D835" t="s">
        <v>2308</v>
      </c>
      <c r="E835" t="s">
        <v>20</v>
      </c>
      <c r="F835" t="s">
        <v>2309</v>
      </c>
      <c r="G835" t="s">
        <v>22</v>
      </c>
      <c r="H835" t="s">
        <v>23</v>
      </c>
      <c r="I835" t="s">
        <v>314</v>
      </c>
      <c r="J835" t="s">
        <v>315</v>
      </c>
      <c r="K835">
        <v>10024</v>
      </c>
      <c r="L835" t="s">
        <v>26</v>
      </c>
      <c r="M835" t="s">
        <v>1818</v>
      </c>
      <c r="N835" t="s">
        <v>28</v>
      </c>
      <c r="O835" t="s">
        <v>29</v>
      </c>
      <c r="P835" t="s">
        <v>1819</v>
      </c>
      <c r="Q835">
        <v>14.56</v>
      </c>
      <c r="R835">
        <v>2</v>
      </c>
      <c r="S835">
        <v>0</v>
      </c>
      <c r="T835">
        <v>6.2607999999999997</v>
      </c>
    </row>
    <row r="836" spans="1:20" x14ac:dyDescent="0.3">
      <c r="A836" s="1">
        <v>43969</v>
      </c>
      <c r="B836" s="1" t="str">
        <f t="shared" si="13"/>
        <v>May</v>
      </c>
      <c r="C836">
        <v>3942</v>
      </c>
      <c r="D836" t="s">
        <v>2308</v>
      </c>
      <c r="E836" t="s">
        <v>20</v>
      </c>
      <c r="F836" t="s">
        <v>2309</v>
      </c>
      <c r="G836" t="s">
        <v>22</v>
      </c>
      <c r="H836" t="s">
        <v>23</v>
      </c>
      <c r="I836" t="s">
        <v>314</v>
      </c>
      <c r="J836" t="s">
        <v>315</v>
      </c>
      <c r="K836">
        <v>10024</v>
      </c>
      <c r="L836" t="s">
        <v>26</v>
      </c>
      <c r="M836" t="s">
        <v>1176</v>
      </c>
      <c r="N836" t="s">
        <v>46</v>
      </c>
      <c r="O836" t="s">
        <v>47</v>
      </c>
      <c r="P836" t="s">
        <v>1177</v>
      </c>
      <c r="Q836">
        <v>3.048</v>
      </c>
      <c r="R836">
        <v>1</v>
      </c>
      <c r="S836">
        <v>0.2</v>
      </c>
      <c r="T836">
        <v>1.0286999999999999</v>
      </c>
    </row>
    <row r="837" spans="1:20" x14ac:dyDescent="0.3">
      <c r="A837" s="1">
        <v>43969</v>
      </c>
      <c r="B837" s="1" t="str">
        <f t="shared" si="13"/>
        <v>May</v>
      </c>
      <c r="C837">
        <v>4187</v>
      </c>
      <c r="D837" t="s">
        <v>2310</v>
      </c>
      <c r="E837" t="s">
        <v>20</v>
      </c>
      <c r="F837" t="s">
        <v>2311</v>
      </c>
      <c r="G837" t="s">
        <v>73</v>
      </c>
      <c r="H837" t="s">
        <v>23</v>
      </c>
      <c r="I837" t="s">
        <v>2312</v>
      </c>
      <c r="J837" t="s">
        <v>52</v>
      </c>
      <c r="K837">
        <v>78501</v>
      </c>
      <c r="L837" t="s">
        <v>44</v>
      </c>
      <c r="M837" t="s">
        <v>1659</v>
      </c>
      <c r="N837" t="s">
        <v>46</v>
      </c>
      <c r="O837" t="s">
        <v>47</v>
      </c>
      <c r="P837" t="s">
        <v>1660</v>
      </c>
      <c r="Q837">
        <v>6.8739999999999997</v>
      </c>
      <c r="R837">
        <v>7</v>
      </c>
      <c r="S837">
        <v>0.8</v>
      </c>
      <c r="T837">
        <v>-10.6547</v>
      </c>
    </row>
    <row r="838" spans="1:20" x14ac:dyDescent="0.3">
      <c r="A838" s="1">
        <v>43969</v>
      </c>
      <c r="B838" s="1" t="str">
        <f t="shared" si="13"/>
        <v>May</v>
      </c>
      <c r="C838">
        <v>4188</v>
      </c>
      <c r="D838" t="s">
        <v>2310</v>
      </c>
      <c r="E838" t="s">
        <v>20</v>
      </c>
      <c r="F838" t="s">
        <v>2311</v>
      </c>
      <c r="G838" t="s">
        <v>73</v>
      </c>
      <c r="H838" t="s">
        <v>23</v>
      </c>
      <c r="I838" t="s">
        <v>2312</v>
      </c>
      <c r="J838" t="s">
        <v>52</v>
      </c>
      <c r="K838">
        <v>78501</v>
      </c>
      <c r="L838" t="s">
        <v>44</v>
      </c>
      <c r="M838" t="s">
        <v>2313</v>
      </c>
      <c r="N838" t="s">
        <v>46</v>
      </c>
      <c r="O838" t="s">
        <v>47</v>
      </c>
      <c r="P838" t="s">
        <v>2314</v>
      </c>
      <c r="Q838">
        <v>1.996</v>
      </c>
      <c r="R838">
        <v>1</v>
      </c>
      <c r="S838">
        <v>0.8</v>
      </c>
      <c r="T838">
        <v>-3.2934000000000001</v>
      </c>
    </row>
    <row r="839" spans="1:20" x14ac:dyDescent="0.3">
      <c r="A839" s="1">
        <v>43969</v>
      </c>
      <c r="B839" s="1" t="str">
        <f t="shared" si="13"/>
        <v>May</v>
      </c>
      <c r="C839">
        <v>4189</v>
      </c>
      <c r="D839" t="s">
        <v>2310</v>
      </c>
      <c r="E839" t="s">
        <v>20</v>
      </c>
      <c r="F839" t="s">
        <v>2311</v>
      </c>
      <c r="G839" t="s">
        <v>73</v>
      </c>
      <c r="H839" t="s">
        <v>23</v>
      </c>
      <c r="I839" t="s">
        <v>2312</v>
      </c>
      <c r="J839" t="s">
        <v>52</v>
      </c>
      <c r="K839">
        <v>78501</v>
      </c>
      <c r="L839" t="s">
        <v>44</v>
      </c>
      <c r="M839" t="s">
        <v>2315</v>
      </c>
      <c r="N839" t="s">
        <v>46</v>
      </c>
      <c r="O839" t="s">
        <v>54</v>
      </c>
      <c r="P839" t="s">
        <v>2316</v>
      </c>
      <c r="Q839">
        <v>8.9280000000000008</v>
      </c>
      <c r="R839">
        <v>2</v>
      </c>
      <c r="S839">
        <v>0.2</v>
      </c>
      <c r="T839">
        <v>0.66959999999999997</v>
      </c>
    </row>
    <row r="840" spans="1:20" x14ac:dyDescent="0.3">
      <c r="A840" s="1">
        <v>43969</v>
      </c>
      <c r="B840" s="1" t="str">
        <f t="shared" si="13"/>
        <v>May</v>
      </c>
      <c r="C840">
        <v>4423</v>
      </c>
      <c r="D840" t="s">
        <v>2317</v>
      </c>
      <c r="E840" t="s">
        <v>39</v>
      </c>
      <c r="F840" t="s">
        <v>2318</v>
      </c>
      <c r="G840" t="s">
        <v>73</v>
      </c>
      <c r="H840" t="s">
        <v>23</v>
      </c>
      <c r="I840" t="s">
        <v>2319</v>
      </c>
      <c r="J840" t="s">
        <v>420</v>
      </c>
      <c r="K840">
        <v>30328</v>
      </c>
      <c r="L840" t="s">
        <v>76</v>
      </c>
      <c r="M840" t="s">
        <v>426</v>
      </c>
      <c r="N840" t="s">
        <v>46</v>
      </c>
      <c r="O840" t="s">
        <v>69</v>
      </c>
      <c r="P840" t="s">
        <v>427</v>
      </c>
      <c r="Q840">
        <v>17.239999999999998</v>
      </c>
      <c r="R840">
        <v>2</v>
      </c>
      <c r="S840">
        <v>0</v>
      </c>
      <c r="T840">
        <v>4.4824000000000002</v>
      </c>
    </row>
    <row r="841" spans="1:20" x14ac:dyDescent="0.3">
      <c r="A841" s="1">
        <v>43969</v>
      </c>
      <c r="B841" s="1" t="str">
        <f t="shared" si="13"/>
        <v>May</v>
      </c>
      <c r="C841">
        <v>4424</v>
      </c>
      <c r="D841" t="s">
        <v>2317</v>
      </c>
      <c r="E841" t="s">
        <v>39</v>
      </c>
      <c r="F841" t="s">
        <v>2318</v>
      </c>
      <c r="G841" t="s">
        <v>73</v>
      </c>
      <c r="H841" t="s">
        <v>23</v>
      </c>
      <c r="I841" t="s">
        <v>2319</v>
      </c>
      <c r="J841" t="s">
        <v>420</v>
      </c>
      <c r="K841">
        <v>30328</v>
      </c>
      <c r="L841" t="s">
        <v>76</v>
      </c>
      <c r="M841" t="s">
        <v>2320</v>
      </c>
      <c r="N841" t="s">
        <v>28</v>
      </c>
      <c r="O841" t="s">
        <v>186</v>
      </c>
      <c r="P841" t="s">
        <v>2321</v>
      </c>
      <c r="Q841">
        <v>302.94</v>
      </c>
      <c r="R841">
        <v>3</v>
      </c>
      <c r="S841">
        <v>0</v>
      </c>
      <c r="T841">
        <v>75.734999999999999</v>
      </c>
    </row>
    <row r="842" spans="1:20" x14ac:dyDescent="0.3">
      <c r="A842" s="1">
        <v>43969</v>
      </c>
      <c r="B842" s="1" t="str">
        <f t="shared" si="13"/>
        <v>May</v>
      </c>
      <c r="C842">
        <v>4425</v>
      </c>
      <c r="D842" t="s">
        <v>2317</v>
      </c>
      <c r="E842" t="s">
        <v>39</v>
      </c>
      <c r="F842" t="s">
        <v>2318</v>
      </c>
      <c r="G842" t="s">
        <v>73</v>
      </c>
      <c r="H842" t="s">
        <v>23</v>
      </c>
      <c r="I842" t="s">
        <v>2319</v>
      </c>
      <c r="J842" t="s">
        <v>420</v>
      </c>
      <c r="K842">
        <v>30328</v>
      </c>
      <c r="L842" t="s">
        <v>76</v>
      </c>
      <c r="M842" t="s">
        <v>2298</v>
      </c>
      <c r="N842" t="s">
        <v>78</v>
      </c>
      <c r="O842" t="s">
        <v>193</v>
      </c>
      <c r="P842" t="s">
        <v>2299</v>
      </c>
      <c r="Q842">
        <v>34.75</v>
      </c>
      <c r="R842">
        <v>5</v>
      </c>
      <c r="S842">
        <v>0</v>
      </c>
      <c r="T842">
        <v>15.637499999999999</v>
      </c>
    </row>
    <row r="843" spans="1:20" x14ac:dyDescent="0.3">
      <c r="A843" s="1">
        <v>43969</v>
      </c>
      <c r="B843" s="1" t="str">
        <f t="shared" si="13"/>
        <v>May</v>
      </c>
      <c r="C843">
        <v>4426</v>
      </c>
      <c r="D843" t="s">
        <v>2317</v>
      </c>
      <c r="E843" t="s">
        <v>39</v>
      </c>
      <c r="F843" t="s">
        <v>2318</v>
      </c>
      <c r="G843" t="s">
        <v>73</v>
      </c>
      <c r="H843" t="s">
        <v>23</v>
      </c>
      <c r="I843" t="s">
        <v>2319</v>
      </c>
      <c r="J843" t="s">
        <v>420</v>
      </c>
      <c r="K843">
        <v>30328</v>
      </c>
      <c r="L843" t="s">
        <v>76</v>
      </c>
      <c r="M843" t="s">
        <v>2322</v>
      </c>
      <c r="N843" t="s">
        <v>46</v>
      </c>
      <c r="O843" t="s">
        <v>47</v>
      </c>
      <c r="P843" t="s">
        <v>2323</v>
      </c>
      <c r="Q843">
        <v>113.94</v>
      </c>
      <c r="R843">
        <v>6</v>
      </c>
      <c r="S843">
        <v>0</v>
      </c>
      <c r="T843">
        <v>54.691200000000002</v>
      </c>
    </row>
    <row r="844" spans="1:20" x14ac:dyDescent="0.3">
      <c r="A844" s="1">
        <v>43969</v>
      </c>
      <c r="B844" s="1" t="str">
        <f t="shared" si="13"/>
        <v>May</v>
      </c>
      <c r="C844">
        <v>4427</v>
      </c>
      <c r="D844" t="s">
        <v>2317</v>
      </c>
      <c r="E844" t="s">
        <v>39</v>
      </c>
      <c r="F844" t="s">
        <v>2318</v>
      </c>
      <c r="G844" t="s">
        <v>73</v>
      </c>
      <c r="H844" t="s">
        <v>23</v>
      </c>
      <c r="I844" t="s">
        <v>2319</v>
      </c>
      <c r="J844" t="s">
        <v>420</v>
      </c>
      <c r="K844">
        <v>30328</v>
      </c>
      <c r="L844" t="s">
        <v>76</v>
      </c>
      <c r="M844" t="s">
        <v>2324</v>
      </c>
      <c r="N844" t="s">
        <v>78</v>
      </c>
      <c r="O844" t="s">
        <v>193</v>
      </c>
      <c r="P844" t="s">
        <v>2325</v>
      </c>
      <c r="Q844">
        <v>55.98</v>
      </c>
      <c r="R844">
        <v>2</v>
      </c>
      <c r="S844">
        <v>0</v>
      </c>
      <c r="T844">
        <v>15.6744</v>
      </c>
    </row>
    <row r="845" spans="1:20" x14ac:dyDescent="0.3">
      <c r="A845" s="1">
        <v>43969</v>
      </c>
      <c r="B845" s="1" t="str">
        <f t="shared" si="13"/>
        <v>May</v>
      </c>
      <c r="C845">
        <v>4715</v>
      </c>
      <c r="D845" t="s">
        <v>2326</v>
      </c>
      <c r="E845" t="s">
        <v>39</v>
      </c>
      <c r="F845" t="s">
        <v>2327</v>
      </c>
      <c r="G845" t="s">
        <v>22</v>
      </c>
      <c r="H845" t="s">
        <v>23</v>
      </c>
      <c r="I845" t="s">
        <v>2328</v>
      </c>
      <c r="J845" t="s">
        <v>2329</v>
      </c>
      <c r="K845">
        <v>97206</v>
      </c>
      <c r="L845" t="s">
        <v>35</v>
      </c>
      <c r="M845" t="s">
        <v>2330</v>
      </c>
      <c r="N845" t="s">
        <v>78</v>
      </c>
      <c r="O845" t="s">
        <v>193</v>
      </c>
      <c r="P845" t="s">
        <v>2331</v>
      </c>
      <c r="Q845">
        <v>344.70400000000001</v>
      </c>
      <c r="R845">
        <v>2</v>
      </c>
      <c r="S845">
        <v>0.2</v>
      </c>
      <c r="T845">
        <v>38.779200000000003</v>
      </c>
    </row>
    <row r="846" spans="1:20" x14ac:dyDescent="0.3">
      <c r="A846" s="1">
        <v>43969</v>
      </c>
      <c r="B846" s="1" t="str">
        <f t="shared" si="13"/>
        <v>May</v>
      </c>
      <c r="C846">
        <v>5222</v>
      </c>
      <c r="D846" t="s">
        <v>2332</v>
      </c>
      <c r="E846" t="s">
        <v>86</v>
      </c>
      <c r="F846" t="s">
        <v>2333</v>
      </c>
      <c r="G846" t="s">
        <v>41</v>
      </c>
      <c r="H846" t="s">
        <v>23</v>
      </c>
      <c r="I846" t="s">
        <v>177</v>
      </c>
      <c r="J846" t="s">
        <v>178</v>
      </c>
      <c r="K846">
        <v>65807</v>
      </c>
      <c r="L846" t="s">
        <v>44</v>
      </c>
      <c r="M846" t="s">
        <v>2334</v>
      </c>
      <c r="N846" t="s">
        <v>46</v>
      </c>
      <c r="O846" t="s">
        <v>69</v>
      </c>
      <c r="P846" t="s">
        <v>2335</v>
      </c>
      <c r="Q846">
        <v>706.86</v>
      </c>
      <c r="R846">
        <v>7</v>
      </c>
      <c r="S846">
        <v>0</v>
      </c>
      <c r="T846">
        <v>197.92080000000001</v>
      </c>
    </row>
    <row r="847" spans="1:20" x14ac:dyDescent="0.3">
      <c r="A847" s="1">
        <v>43969</v>
      </c>
      <c r="B847" s="1" t="str">
        <f t="shared" si="13"/>
        <v>May</v>
      </c>
      <c r="C847">
        <v>5223</v>
      </c>
      <c r="D847" t="s">
        <v>2332</v>
      </c>
      <c r="E847" t="s">
        <v>86</v>
      </c>
      <c r="F847" t="s">
        <v>2333</v>
      </c>
      <c r="G847" t="s">
        <v>41</v>
      </c>
      <c r="H847" t="s">
        <v>23</v>
      </c>
      <c r="I847" t="s">
        <v>177</v>
      </c>
      <c r="J847" t="s">
        <v>178</v>
      </c>
      <c r="K847">
        <v>65807</v>
      </c>
      <c r="L847" t="s">
        <v>44</v>
      </c>
      <c r="M847" t="s">
        <v>2336</v>
      </c>
      <c r="N847" t="s">
        <v>78</v>
      </c>
      <c r="O847" t="s">
        <v>193</v>
      </c>
      <c r="P847" t="s">
        <v>2337</v>
      </c>
      <c r="Q847">
        <v>114.95</v>
      </c>
      <c r="R847">
        <v>5</v>
      </c>
      <c r="S847">
        <v>0</v>
      </c>
      <c r="T847">
        <v>2.2989999999999999</v>
      </c>
    </row>
    <row r="848" spans="1:20" x14ac:dyDescent="0.3">
      <c r="A848" s="1">
        <v>43969</v>
      </c>
      <c r="B848" s="1" t="str">
        <f t="shared" si="13"/>
        <v>May</v>
      </c>
      <c r="C848">
        <v>5224</v>
      </c>
      <c r="D848" t="s">
        <v>2332</v>
      </c>
      <c r="E848" t="s">
        <v>86</v>
      </c>
      <c r="F848" t="s">
        <v>2333</v>
      </c>
      <c r="G848" t="s">
        <v>41</v>
      </c>
      <c r="H848" t="s">
        <v>23</v>
      </c>
      <c r="I848" t="s">
        <v>177</v>
      </c>
      <c r="J848" t="s">
        <v>178</v>
      </c>
      <c r="K848">
        <v>65807</v>
      </c>
      <c r="L848" t="s">
        <v>44</v>
      </c>
      <c r="M848" t="s">
        <v>2338</v>
      </c>
      <c r="N848" t="s">
        <v>46</v>
      </c>
      <c r="O848" t="s">
        <v>47</v>
      </c>
      <c r="P848" t="s">
        <v>2339</v>
      </c>
      <c r="Q848">
        <v>43.19</v>
      </c>
      <c r="R848">
        <v>7</v>
      </c>
      <c r="S848">
        <v>0</v>
      </c>
      <c r="T848">
        <v>20.731200000000001</v>
      </c>
    </row>
    <row r="849" spans="1:20" x14ac:dyDescent="0.3">
      <c r="A849" s="1">
        <v>43969</v>
      </c>
      <c r="B849" s="1" t="str">
        <f t="shared" si="13"/>
        <v>May</v>
      </c>
      <c r="C849">
        <v>8183</v>
      </c>
      <c r="D849" t="s">
        <v>2340</v>
      </c>
      <c r="E849" t="s">
        <v>20</v>
      </c>
      <c r="F849" t="s">
        <v>1801</v>
      </c>
      <c r="G849" t="s">
        <v>73</v>
      </c>
      <c r="H849" t="s">
        <v>23</v>
      </c>
      <c r="I849" t="s">
        <v>336</v>
      </c>
      <c r="J849" t="s">
        <v>337</v>
      </c>
      <c r="K849">
        <v>60653</v>
      </c>
      <c r="L849" t="s">
        <v>44</v>
      </c>
      <c r="M849" t="s">
        <v>163</v>
      </c>
      <c r="N849" t="s">
        <v>28</v>
      </c>
      <c r="O849" t="s">
        <v>29</v>
      </c>
      <c r="P849" t="s">
        <v>164</v>
      </c>
      <c r="Q849">
        <v>22.608000000000001</v>
      </c>
      <c r="R849">
        <v>3</v>
      </c>
      <c r="S849">
        <v>0.6</v>
      </c>
      <c r="T849">
        <v>-10.1736</v>
      </c>
    </row>
    <row r="850" spans="1:20" x14ac:dyDescent="0.3">
      <c r="A850" s="1">
        <v>43969</v>
      </c>
      <c r="B850" s="1" t="str">
        <f t="shared" si="13"/>
        <v>May</v>
      </c>
      <c r="C850">
        <v>8184</v>
      </c>
      <c r="D850" t="s">
        <v>2340</v>
      </c>
      <c r="E850" t="s">
        <v>20</v>
      </c>
      <c r="F850" t="s">
        <v>1801</v>
      </c>
      <c r="G850" t="s">
        <v>73</v>
      </c>
      <c r="H850" t="s">
        <v>23</v>
      </c>
      <c r="I850" t="s">
        <v>336</v>
      </c>
      <c r="J850" t="s">
        <v>337</v>
      </c>
      <c r="K850">
        <v>60653</v>
      </c>
      <c r="L850" t="s">
        <v>44</v>
      </c>
      <c r="M850" t="s">
        <v>2341</v>
      </c>
      <c r="N850" t="s">
        <v>28</v>
      </c>
      <c r="O850" t="s">
        <v>29</v>
      </c>
      <c r="P850" t="s">
        <v>2342</v>
      </c>
      <c r="Q850">
        <v>1.8919999999999999</v>
      </c>
      <c r="R850">
        <v>1</v>
      </c>
      <c r="S850">
        <v>0.6</v>
      </c>
      <c r="T850">
        <v>-0.99329999999999996</v>
      </c>
    </row>
    <row r="851" spans="1:20" x14ac:dyDescent="0.3">
      <c r="A851" s="1">
        <v>43970</v>
      </c>
      <c r="B851" s="1" t="str">
        <f t="shared" si="13"/>
        <v>May</v>
      </c>
      <c r="C851">
        <v>628</v>
      </c>
      <c r="D851" t="s">
        <v>2343</v>
      </c>
      <c r="E851" t="s">
        <v>20</v>
      </c>
      <c r="F851" t="s">
        <v>2344</v>
      </c>
      <c r="G851" t="s">
        <v>22</v>
      </c>
      <c r="H851" t="s">
        <v>23</v>
      </c>
      <c r="I851" t="s">
        <v>148</v>
      </c>
      <c r="J851" t="s">
        <v>149</v>
      </c>
      <c r="K851">
        <v>98115</v>
      </c>
      <c r="L851" t="s">
        <v>35</v>
      </c>
      <c r="M851" t="s">
        <v>2138</v>
      </c>
      <c r="N851" t="s">
        <v>46</v>
      </c>
      <c r="O851" t="s">
        <v>69</v>
      </c>
      <c r="P851" t="s">
        <v>2139</v>
      </c>
      <c r="Q851">
        <v>97.16</v>
      </c>
      <c r="R851">
        <v>2</v>
      </c>
      <c r="S851">
        <v>0</v>
      </c>
      <c r="T851">
        <v>28.176400000000001</v>
      </c>
    </row>
    <row r="852" spans="1:20" x14ac:dyDescent="0.3">
      <c r="A852" s="1">
        <v>43970</v>
      </c>
      <c r="B852" s="1" t="str">
        <f t="shared" si="13"/>
        <v>May</v>
      </c>
      <c r="C852">
        <v>713</v>
      </c>
      <c r="D852" t="s">
        <v>2345</v>
      </c>
      <c r="E852" t="s">
        <v>20</v>
      </c>
      <c r="F852" t="s">
        <v>908</v>
      </c>
      <c r="G852" t="s">
        <v>73</v>
      </c>
      <c r="H852" t="s">
        <v>23</v>
      </c>
      <c r="I852" t="s">
        <v>2346</v>
      </c>
      <c r="J852" t="s">
        <v>315</v>
      </c>
      <c r="K852">
        <v>10550</v>
      </c>
      <c r="L852" t="s">
        <v>26</v>
      </c>
      <c r="M852" t="s">
        <v>1167</v>
      </c>
      <c r="N852" t="s">
        <v>46</v>
      </c>
      <c r="O852" t="s">
        <v>69</v>
      </c>
      <c r="P852" t="s">
        <v>1168</v>
      </c>
      <c r="Q852">
        <v>281.33999999999997</v>
      </c>
      <c r="R852">
        <v>6</v>
      </c>
      <c r="S852">
        <v>0</v>
      </c>
      <c r="T852">
        <v>109.7226</v>
      </c>
    </row>
    <row r="853" spans="1:20" x14ac:dyDescent="0.3">
      <c r="A853" s="1">
        <v>43970</v>
      </c>
      <c r="B853" s="1" t="str">
        <f t="shared" si="13"/>
        <v>May</v>
      </c>
      <c r="C853">
        <v>714</v>
      </c>
      <c r="D853" t="s">
        <v>2345</v>
      </c>
      <c r="E853" t="s">
        <v>20</v>
      </c>
      <c r="F853" t="s">
        <v>908</v>
      </c>
      <c r="G853" t="s">
        <v>73</v>
      </c>
      <c r="H853" t="s">
        <v>23</v>
      </c>
      <c r="I853" t="s">
        <v>2346</v>
      </c>
      <c r="J853" t="s">
        <v>315</v>
      </c>
      <c r="K853">
        <v>10550</v>
      </c>
      <c r="L853" t="s">
        <v>26</v>
      </c>
      <c r="M853" t="s">
        <v>2347</v>
      </c>
      <c r="N853" t="s">
        <v>78</v>
      </c>
      <c r="O853" t="s">
        <v>193</v>
      </c>
      <c r="P853" t="s">
        <v>2348</v>
      </c>
      <c r="Q853">
        <v>307.98</v>
      </c>
      <c r="R853">
        <v>2</v>
      </c>
      <c r="S853">
        <v>0</v>
      </c>
      <c r="T853">
        <v>89.3142</v>
      </c>
    </row>
    <row r="854" spans="1:20" x14ac:dyDescent="0.3">
      <c r="A854" s="1">
        <v>43970</v>
      </c>
      <c r="B854" s="1" t="str">
        <f t="shared" si="13"/>
        <v>May</v>
      </c>
      <c r="C854">
        <v>715</v>
      </c>
      <c r="D854" t="s">
        <v>2345</v>
      </c>
      <c r="E854" t="s">
        <v>20</v>
      </c>
      <c r="F854" t="s">
        <v>908</v>
      </c>
      <c r="G854" t="s">
        <v>73</v>
      </c>
      <c r="H854" t="s">
        <v>23</v>
      </c>
      <c r="I854" t="s">
        <v>2346</v>
      </c>
      <c r="J854" t="s">
        <v>315</v>
      </c>
      <c r="K854">
        <v>10550</v>
      </c>
      <c r="L854" t="s">
        <v>26</v>
      </c>
      <c r="M854" t="s">
        <v>2349</v>
      </c>
      <c r="N854" t="s">
        <v>78</v>
      </c>
      <c r="O854" t="s">
        <v>101</v>
      </c>
      <c r="P854" t="s">
        <v>2350</v>
      </c>
      <c r="Q854">
        <v>299.97000000000003</v>
      </c>
      <c r="R854">
        <v>3</v>
      </c>
      <c r="S854">
        <v>0</v>
      </c>
      <c r="T854">
        <v>113.98860000000001</v>
      </c>
    </row>
    <row r="855" spans="1:20" x14ac:dyDescent="0.3">
      <c r="A855" s="1">
        <v>43970</v>
      </c>
      <c r="B855" s="1" t="str">
        <f t="shared" si="13"/>
        <v>May</v>
      </c>
      <c r="C855">
        <v>2859</v>
      </c>
      <c r="D855" t="s">
        <v>2351</v>
      </c>
      <c r="E855" t="s">
        <v>20</v>
      </c>
      <c r="F855" t="s">
        <v>588</v>
      </c>
      <c r="G855" t="s">
        <v>22</v>
      </c>
      <c r="H855" t="s">
        <v>23</v>
      </c>
      <c r="I855" t="s">
        <v>1497</v>
      </c>
      <c r="J855" t="s">
        <v>420</v>
      </c>
      <c r="K855">
        <v>30318</v>
      </c>
      <c r="L855" t="s">
        <v>76</v>
      </c>
      <c r="M855" t="s">
        <v>1685</v>
      </c>
      <c r="N855" t="s">
        <v>78</v>
      </c>
      <c r="O855" t="s">
        <v>101</v>
      </c>
      <c r="P855" t="s">
        <v>1686</v>
      </c>
      <c r="Q855">
        <v>67.8</v>
      </c>
      <c r="R855">
        <v>4</v>
      </c>
      <c r="S855">
        <v>0</v>
      </c>
      <c r="T855">
        <v>4.0679999999999996</v>
      </c>
    </row>
    <row r="856" spans="1:20" x14ac:dyDescent="0.3">
      <c r="A856" s="1">
        <v>43970</v>
      </c>
      <c r="B856" s="1" t="str">
        <f t="shared" si="13"/>
        <v>May</v>
      </c>
      <c r="C856">
        <v>2860</v>
      </c>
      <c r="D856" t="s">
        <v>2351</v>
      </c>
      <c r="E856" t="s">
        <v>20</v>
      </c>
      <c r="F856" t="s">
        <v>588</v>
      </c>
      <c r="G856" t="s">
        <v>22</v>
      </c>
      <c r="H856" t="s">
        <v>23</v>
      </c>
      <c r="I856" t="s">
        <v>1497</v>
      </c>
      <c r="J856" t="s">
        <v>420</v>
      </c>
      <c r="K856">
        <v>30318</v>
      </c>
      <c r="L856" t="s">
        <v>76</v>
      </c>
      <c r="M856" t="s">
        <v>2352</v>
      </c>
      <c r="N856" t="s">
        <v>78</v>
      </c>
      <c r="O856" t="s">
        <v>193</v>
      </c>
      <c r="P856" t="s">
        <v>2353</v>
      </c>
      <c r="Q856">
        <v>377.97</v>
      </c>
      <c r="R856">
        <v>3</v>
      </c>
      <c r="S856">
        <v>0</v>
      </c>
      <c r="T856">
        <v>98.272199999999998</v>
      </c>
    </row>
    <row r="857" spans="1:20" x14ac:dyDescent="0.3">
      <c r="A857" s="1">
        <v>43970</v>
      </c>
      <c r="B857" s="1" t="str">
        <f t="shared" si="13"/>
        <v>May</v>
      </c>
      <c r="C857">
        <v>2861</v>
      </c>
      <c r="D857" t="s">
        <v>2351</v>
      </c>
      <c r="E857" t="s">
        <v>20</v>
      </c>
      <c r="F857" t="s">
        <v>588</v>
      </c>
      <c r="G857" t="s">
        <v>22</v>
      </c>
      <c r="H857" t="s">
        <v>23</v>
      </c>
      <c r="I857" t="s">
        <v>1497</v>
      </c>
      <c r="J857" t="s">
        <v>420</v>
      </c>
      <c r="K857">
        <v>30318</v>
      </c>
      <c r="L857" t="s">
        <v>76</v>
      </c>
      <c r="M857" t="s">
        <v>2354</v>
      </c>
      <c r="N857" t="s">
        <v>28</v>
      </c>
      <c r="O857" t="s">
        <v>186</v>
      </c>
      <c r="P857" t="s">
        <v>2355</v>
      </c>
      <c r="Q857">
        <v>1628.82</v>
      </c>
      <c r="R857">
        <v>9</v>
      </c>
      <c r="S857">
        <v>0</v>
      </c>
      <c r="T857">
        <v>374.62860000000001</v>
      </c>
    </row>
    <row r="858" spans="1:20" x14ac:dyDescent="0.3">
      <c r="A858" s="1">
        <v>43970</v>
      </c>
      <c r="B858" s="1" t="str">
        <f t="shared" si="13"/>
        <v>May</v>
      </c>
      <c r="C858">
        <v>2862</v>
      </c>
      <c r="D858" t="s">
        <v>2351</v>
      </c>
      <c r="E858" t="s">
        <v>20</v>
      </c>
      <c r="F858" t="s">
        <v>588</v>
      </c>
      <c r="G858" t="s">
        <v>22</v>
      </c>
      <c r="H858" t="s">
        <v>23</v>
      </c>
      <c r="I858" t="s">
        <v>1497</v>
      </c>
      <c r="J858" t="s">
        <v>420</v>
      </c>
      <c r="K858">
        <v>30318</v>
      </c>
      <c r="L858" t="s">
        <v>76</v>
      </c>
      <c r="M858" t="s">
        <v>2356</v>
      </c>
      <c r="N858" t="s">
        <v>46</v>
      </c>
      <c r="O858" t="s">
        <v>107</v>
      </c>
      <c r="P858" t="s">
        <v>2357</v>
      </c>
      <c r="Q858">
        <v>286.93</v>
      </c>
      <c r="R858">
        <v>7</v>
      </c>
      <c r="S858">
        <v>0</v>
      </c>
      <c r="T858">
        <v>140.59569999999999</v>
      </c>
    </row>
    <row r="859" spans="1:20" x14ac:dyDescent="0.3">
      <c r="A859" s="1">
        <v>43970</v>
      </c>
      <c r="B859" s="1" t="str">
        <f t="shared" si="13"/>
        <v>May</v>
      </c>
      <c r="C859">
        <v>3625</v>
      </c>
      <c r="D859" t="s">
        <v>2358</v>
      </c>
      <c r="E859" t="s">
        <v>86</v>
      </c>
      <c r="F859" t="s">
        <v>2359</v>
      </c>
      <c r="G859" t="s">
        <v>41</v>
      </c>
      <c r="H859" t="s">
        <v>23</v>
      </c>
      <c r="I859" t="s">
        <v>111</v>
      </c>
      <c r="J859" t="s">
        <v>34</v>
      </c>
      <c r="K859">
        <v>94109</v>
      </c>
      <c r="L859" t="s">
        <v>35</v>
      </c>
      <c r="M859" t="s">
        <v>2360</v>
      </c>
      <c r="N859" t="s">
        <v>28</v>
      </c>
      <c r="O859" t="s">
        <v>59</v>
      </c>
      <c r="P859" t="s">
        <v>2361</v>
      </c>
      <c r="Q859">
        <v>681.40800000000002</v>
      </c>
      <c r="R859">
        <v>12</v>
      </c>
      <c r="S859">
        <v>0.2</v>
      </c>
      <c r="T859">
        <v>42.588000000000001</v>
      </c>
    </row>
    <row r="860" spans="1:20" x14ac:dyDescent="0.3">
      <c r="A860" s="1">
        <v>43970</v>
      </c>
      <c r="B860" s="1" t="str">
        <f t="shared" si="13"/>
        <v>May</v>
      </c>
      <c r="C860">
        <v>3626</v>
      </c>
      <c r="D860" t="s">
        <v>2358</v>
      </c>
      <c r="E860" t="s">
        <v>86</v>
      </c>
      <c r="F860" t="s">
        <v>2359</v>
      </c>
      <c r="G860" t="s">
        <v>41</v>
      </c>
      <c r="H860" t="s">
        <v>23</v>
      </c>
      <c r="I860" t="s">
        <v>111</v>
      </c>
      <c r="J860" t="s">
        <v>34</v>
      </c>
      <c r="K860">
        <v>94109</v>
      </c>
      <c r="L860" t="s">
        <v>35</v>
      </c>
      <c r="M860" t="s">
        <v>2362</v>
      </c>
      <c r="N860" t="s">
        <v>46</v>
      </c>
      <c r="O860" t="s">
        <v>62</v>
      </c>
      <c r="P860" t="s">
        <v>2363</v>
      </c>
      <c r="Q860">
        <v>3.52</v>
      </c>
      <c r="R860">
        <v>2</v>
      </c>
      <c r="S860">
        <v>0</v>
      </c>
      <c r="T860">
        <v>1.0207999999999999</v>
      </c>
    </row>
    <row r="861" spans="1:20" x14ac:dyDescent="0.3">
      <c r="A861" s="1">
        <v>43970</v>
      </c>
      <c r="B861" s="1" t="str">
        <f t="shared" si="13"/>
        <v>May</v>
      </c>
      <c r="C861">
        <v>3627</v>
      </c>
      <c r="D861" t="s">
        <v>2358</v>
      </c>
      <c r="E861" t="s">
        <v>86</v>
      </c>
      <c r="F861" t="s">
        <v>2359</v>
      </c>
      <c r="G861" t="s">
        <v>41</v>
      </c>
      <c r="H861" t="s">
        <v>23</v>
      </c>
      <c r="I861" t="s">
        <v>111</v>
      </c>
      <c r="J861" t="s">
        <v>34</v>
      </c>
      <c r="K861">
        <v>94109</v>
      </c>
      <c r="L861" t="s">
        <v>35</v>
      </c>
      <c r="M861" t="s">
        <v>2364</v>
      </c>
      <c r="N861" t="s">
        <v>46</v>
      </c>
      <c r="O861" t="s">
        <v>62</v>
      </c>
      <c r="P861" t="s">
        <v>2365</v>
      </c>
      <c r="Q861">
        <v>5.58</v>
      </c>
      <c r="R861">
        <v>1</v>
      </c>
      <c r="S861">
        <v>0</v>
      </c>
      <c r="T861">
        <v>1.395</v>
      </c>
    </row>
    <row r="862" spans="1:20" x14ac:dyDescent="0.3">
      <c r="A862" s="1">
        <v>43970</v>
      </c>
      <c r="B862" s="1" t="str">
        <f t="shared" si="13"/>
        <v>May</v>
      </c>
      <c r="C862">
        <v>3628</v>
      </c>
      <c r="D862" t="s">
        <v>2358</v>
      </c>
      <c r="E862" t="s">
        <v>86</v>
      </c>
      <c r="F862" t="s">
        <v>2359</v>
      </c>
      <c r="G862" t="s">
        <v>41</v>
      </c>
      <c r="H862" t="s">
        <v>23</v>
      </c>
      <c r="I862" t="s">
        <v>111</v>
      </c>
      <c r="J862" t="s">
        <v>34</v>
      </c>
      <c r="K862">
        <v>94109</v>
      </c>
      <c r="L862" t="s">
        <v>35</v>
      </c>
      <c r="M862" t="s">
        <v>2366</v>
      </c>
      <c r="N862" t="s">
        <v>78</v>
      </c>
      <c r="O862" t="s">
        <v>101</v>
      </c>
      <c r="P862" t="s">
        <v>2367</v>
      </c>
      <c r="Q862">
        <v>36.32</v>
      </c>
      <c r="R862">
        <v>1</v>
      </c>
      <c r="S862">
        <v>0</v>
      </c>
      <c r="T862">
        <v>10.896000000000001</v>
      </c>
    </row>
    <row r="863" spans="1:20" x14ac:dyDescent="0.3">
      <c r="A863" s="1">
        <v>43970</v>
      </c>
      <c r="B863" s="1" t="str">
        <f t="shared" si="13"/>
        <v>May</v>
      </c>
      <c r="C863">
        <v>5053</v>
      </c>
      <c r="D863" t="s">
        <v>2368</v>
      </c>
      <c r="E863" t="s">
        <v>269</v>
      </c>
      <c r="F863" t="s">
        <v>1351</v>
      </c>
      <c r="G863" t="s">
        <v>22</v>
      </c>
      <c r="H863" t="s">
        <v>23</v>
      </c>
      <c r="I863" t="s">
        <v>1497</v>
      </c>
      <c r="J863" t="s">
        <v>420</v>
      </c>
      <c r="K863">
        <v>30318</v>
      </c>
      <c r="L863" t="s">
        <v>76</v>
      </c>
      <c r="M863" t="s">
        <v>2369</v>
      </c>
      <c r="N863" t="s">
        <v>46</v>
      </c>
      <c r="O863" t="s">
        <v>107</v>
      </c>
      <c r="P863" t="s">
        <v>2370</v>
      </c>
      <c r="Q863">
        <v>195.64</v>
      </c>
      <c r="R863">
        <v>4</v>
      </c>
      <c r="S863">
        <v>0</v>
      </c>
      <c r="T863">
        <v>91.950800000000001</v>
      </c>
    </row>
    <row r="864" spans="1:20" x14ac:dyDescent="0.3">
      <c r="A864" s="1">
        <v>43970</v>
      </c>
      <c r="B864" s="1" t="str">
        <f t="shared" si="13"/>
        <v>May</v>
      </c>
      <c r="C864">
        <v>5454</v>
      </c>
      <c r="D864" t="s">
        <v>2371</v>
      </c>
      <c r="E864" t="s">
        <v>20</v>
      </c>
      <c r="F864" t="s">
        <v>2372</v>
      </c>
      <c r="G864" t="s">
        <v>73</v>
      </c>
      <c r="H864" t="s">
        <v>23</v>
      </c>
      <c r="I864" t="s">
        <v>2373</v>
      </c>
      <c r="J864" t="s">
        <v>337</v>
      </c>
      <c r="K864">
        <v>61107</v>
      </c>
      <c r="L864" t="s">
        <v>44</v>
      </c>
      <c r="M864" t="s">
        <v>2374</v>
      </c>
      <c r="N864" t="s">
        <v>46</v>
      </c>
      <c r="O864" t="s">
        <v>107</v>
      </c>
      <c r="P864" t="s">
        <v>2375</v>
      </c>
      <c r="Q864">
        <v>38.015999999999998</v>
      </c>
      <c r="R864">
        <v>6</v>
      </c>
      <c r="S864">
        <v>0.2</v>
      </c>
      <c r="T864">
        <v>13.780799999999999</v>
      </c>
    </row>
    <row r="865" spans="1:20" x14ac:dyDescent="0.3">
      <c r="A865" s="1">
        <v>43970</v>
      </c>
      <c r="B865" s="1" t="str">
        <f t="shared" si="13"/>
        <v>May</v>
      </c>
      <c r="C865">
        <v>5939</v>
      </c>
      <c r="D865" t="s">
        <v>2376</v>
      </c>
      <c r="E865" t="s">
        <v>20</v>
      </c>
      <c r="F865" t="s">
        <v>2289</v>
      </c>
      <c r="G865" t="s">
        <v>22</v>
      </c>
      <c r="H865" t="s">
        <v>23</v>
      </c>
      <c r="I865" t="s">
        <v>2377</v>
      </c>
      <c r="J865" t="s">
        <v>52</v>
      </c>
      <c r="K865">
        <v>75023</v>
      </c>
      <c r="L865" t="s">
        <v>44</v>
      </c>
      <c r="M865" t="s">
        <v>2378</v>
      </c>
      <c r="N865" t="s">
        <v>78</v>
      </c>
      <c r="O865" t="s">
        <v>193</v>
      </c>
      <c r="P865" t="s">
        <v>2379</v>
      </c>
      <c r="Q865">
        <v>95.992000000000004</v>
      </c>
      <c r="R865">
        <v>1</v>
      </c>
      <c r="S865">
        <v>0.2</v>
      </c>
      <c r="T865">
        <v>9.5991999999999997</v>
      </c>
    </row>
    <row r="866" spans="1:20" x14ac:dyDescent="0.3">
      <c r="A866" s="1">
        <v>43970</v>
      </c>
      <c r="B866" s="1" t="str">
        <f t="shared" si="13"/>
        <v>May</v>
      </c>
      <c r="C866">
        <v>5940</v>
      </c>
      <c r="D866" t="s">
        <v>2376</v>
      </c>
      <c r="E866" t="s">
        <v>20</v>
      </c>
      <c r="F866" t="s">
        <v>2289</v>
      </c>
      <c r="G866" t="s">
        <v>22</v>
      </c>
      <c r="H866" t="s">
        <v>23</v>
      </c>
      <c r="I866" t="s">
        <v>2377</v>
      </c>
      <c r="J866" t="s">
        <v>52</v>
      </c>
      <c r="K866">
        <v>75023</v>
      </c>
      <c r="L866" t="s">
        <v>44</v>
      </c>
      <c r="M866" t="s">
        <v>2380</v>
      </c>
      <c r="N866" t="s">
        <v>46</v>
      </c>
      <c r="O866" t="s">
        <v>288</v>
      </c>
      <c r="P866" t="s">
        <v>2381</v>
      </c>
      <c r="Q866">
        <v>13.215999999999999</v>
      </c>
      <c r="R866">
        <v>4</v>
      </c>
      <c r="S866">
        <v>0.2</v>
      </c>
      <c r="T866">
        <v>4.2952000000000004</v>
      </c>
    </row>
    <row r="867" spans="1:20" x14ac:dyDescent="0.3">
      <c r="A867" s="1">
        <v>43970</v>
      </c>
      <c r="B867" s="1" t="str">
        <f t="shared" si="13"/>
        <v>May</v>
      </c>
      <c r="C867">
        <v>6044</v>
      </c>
      <c r="D867" t="s">
        <v>2382</v>
      </c>
      <c r="E867" t="s">
        <v>86</v>
      </c>
      <c r="F867" t="s">
        <v>1741</v>
      </c>
      <c r="G867" t="s">
        <v>73</v>
      </c>
      <c r="H867" t="s">
        <v>23</v>
      </c>
      <c r="I867" t="s">
        <v>1198</v>
      </c>
      <c r="J867" t="s">
        <v>206</v>
      </c>
      <c r="K867">
        <v>37918</v>
      </c>
      <c r="L867" t="s">
        <v>76</v>
      </c>
      <c r="M867" t="s">
        <v>2242</v>
      </c>
      <c r="N867" t="s">
        <v>28</v>
      </c>
      <c r="O867" t="s">
        <v>59</v>
      </c>
      <c r="P867" t="s">
        <v>2243</v>
      </c>
      <c r="Q867">
        <v>314.35199999999998</v>
      </c>
      <c r="R867">
        <v>3</v>
      </c>
      <c r="S867">
        <v>0.2</v>
      </c>
      <c r="T867">
        <v>-35.364600000000003</v>
      </c>
    </row>
    <row r="868" spans="1:20" x14ac:dyDescent="0.3">
      <c r="A868" s="1">
        <v>43970</v>
      </c>
      <c r="B868" s="1" t="str">
        <f t="shared" si="13"/>
        <v>May</v>
      </c>
      <c r="C868">
        <v>6045</v>
      </c>
      <c r="D868" t="s">
        <v>2382</v>
      </c>
      <c r="E868" t="s">
        <v>86</v>
      </c>
      <c r="F868" t="s">
        <v>1741</v>
      </c>
      <c r="G868" t="s">
        <v>73</v>
      </c>
      <c r="H868" t="s">
        <v>23</v>
      </c>
      <c r="I868" t="s">
        <v>1198</v>
      </c>
      <c r="J868" t="s">
        <v>206</v>
      </c>
      <c r="K868">
        <v>37918</v>
      </c>
      <c r="L868" t="s">
        <v>76</v>
      </c>
      <c r="M868" t="s">
        <v>2383</v>
      </c>
      <c r="N868" t="s">
        <v>46</v>
      </c>
      <c r="O868" t="s">
        <v>107</v>
      </c>
      <c r="P868" t="s">
        <v>2384</v>
      </c>
      <c r="Q868">
        <v>27.888000000000002</v>
      </c>
      <c r="R868">
        <v>7</v>
      </c>
      <c r="S868">
        <v>0.2</v>
      </c>
      <c r="T868">
        <v>10.109400000000001</v>
      </c>
    </row>
    <row r="869" spans="1:20" x14ac:dyDescent="0.3">
      <c r="A869" s="1">
        <v>43970</v>
      </c>
      <c r="B869" s="1" t="str">
        <f t="shared" si="13"/>
        <v>May</v>
      </c>
      <c r="C869">
        <v>6369</v>
      </c>
      <c r="D869" t="s">
        <v>2385</v>
      </c>
      <c r="E869" t="s">
        <v>20</v>
      </c>
      <c r="F869" t="s">
        <v>1241</v>
      </c>
      <c r="G869" t="s">
        <v>22</v>
      </c>
      <c r="H869" t="s">
        <v>23</v>
      </c>
      <c r="I869" t="s">
        <v>425</v>
      </c>
      <c r="J869" t="s">
        <v>34</v>
      </c>
      <c r="K869">
        <v>95123</v>
      </c>
      <c r="L869" t="s">
        <v>35</v>
      </c>
      <c r="M869" t="s">
        <v>2238</v>
      </c>
      <c r="N869" t="s">
        <v>46</v>
      </c>
      <c r="O869" t="s">
        <v>47</v>
      </c>
      <c r="P869" t="s">
        <v>2239</v>
      </c>
      <c r="Q869">
        <v>133.12</v>
      </c>
      <c r="R869">
        <v>5</v>
      </c>
      <c r="S869">
        <v>0.2</v>
      </c>
      <c r="T869">
        <v>49.92</v>
      </c>
    </row>
    <row r="870" spans="1:20" x14ac:dyDescent="0.3">
      <c r="A870" s="1">
        <v>43970</v>
      </c>
      <c r="B870" s="1" t="str">
        <f t="shared" si="13"/>
        <v>May</v>
      </c>
      <c r="C870">
        <v>9011</v>
      </c>
      <c r="D870" t="s">
        <v>2386</v>
      </c>
      <c r="E870" t="s">
        <v>20</v>
      </c>
      <c r="F870" t="s">
        <v>2387</v>
      </c>
      <c r="G870" t="s">
        <v>73</v>
      </c>
      <c r="H870" t="s">
        <v>23</v>
      </c>
      <c r="I870" t="s">
        <v>51</v>
      </c>
      <c r="J870" t="s">
        <v>118</v>
      </c>
      <c r="K870">
        <v>35810</v>
      </c>
      <c r="L870" t="s">
        <v>76</v>
      </c>
      <c r="M870" t="s">
        <v>2388</v>
      </c>
      <c r="N870" t="s">
        <v>46</v>
      </c>
      <c r="O870" t="s">
        <v>47</v>
      </c>
      <c r="P870" t="s">
        <v>2389</v>
      </c>
      <c r="Q870">
        <v>26.16</v>
      </c>
      <c r="R870">
        <v>4</v>
      </c>
      <c r="S870">
        <v>0</v>
      </c>
      <c r="T870">
        <v>12.8184</v>
      </c>
    </row>
    <row r="871" spans="1:20" x14ac:dyDescent="0.3">
      <c r="A871" s="1">
        <v>43971</v>
      </c>
      <c r="B871" s="1" t="str">
        <f t="shared" si="13"/>
        <v>May</v>
      </c>
      <c r="C871">
        <v>4363</v>
      </c>
      <c r="D871" t="s">
        <v>2390</v>
      </c>
      <c r="E871" t="s">
        <v>86</v>
      </c>
      <c r="F871" t="s">
        <v>2391</v>
      </c>
      <c r="G871" t="s">
        <v>22</v>
      </c>
      <c r="H871" t="s">
        <v>23</v>
      </c>
      <c r="I871" t="s">
        <v>2392</v>
      </c>
      <c r="J871" t="s">
        <v>2393</v>
      </c>
      <c r="K871">
        <v>58103</v>
      </c>
      <c r="L871" t="s">
        <v>44</v>
      </c>
      <c r="M871" t="s">
        <v>2394</v>
      </c>
      <c r="N871" t="s">
        <v>46</v>
      </c>
      <c r="O871" t="s">
        <v>62</v>
      </c>
      <c r="P871" t="s">
        <v>2395</v>
      </c>
      <c r="Q871">
        <v>131.94</v>
      </c>
      <c r="R871">
        <v>3</v>
      </c>
      <c r="S871">
        <v>0</v>
      </c>
      <c r="T871">
        <v>35.623800000000003</v>
      </c>
    </row>
    <row r="872" spans="1:20" x14ac:dyDescent="0.3">
      <c r="A872" s="1">
        <v>43971</v>
      </c>
      <c r="B872" s="1" t="str">
        <f t="shared" si="13"/>
        <v>May</v>
      </c>
      <c r="C872">
        <v>4364</v>
      </c>
      <c r="D872" t="s">
        <v>2390</v>
      </c>
      <c r="E872" t="s">
        <v>86</v>
      </c>
      <c r="F872" t="s">
        <v>2391</v>
      </c>
      <c r="G872" t="s">
        <v>22</v>
      </c>
      <c r="H872" t="s">
        <v>23</v>
      </c>
      <c r="I872" t="s">
        <v>2392</v>
      </c>
      <c r="J872" t="s">
        <v>2393</v>
      </c>
      <c r="K872">
        <v>58103</v>
      </c>
      <c r="L872" t="s">
        <v>44</v>
      </c>
      <c r="M872" t="s">
        <v>2396</v>
      </c>
      <c r="N872" t="s">
        <v>46</v>
      </c>
      <c r="O872" t="s">
        <v>62</v>
      </c>
      <c r="P872" t="s">
        <v>2397</v>
      </c>
      <c r="Q872">
        <v>25.92</v>
      </c>
      <c r="R872">
        <v>4</v>
      </c>
      <c r="S872">
        <v>0</v>
      </c>
      <c r="T872">
        <v>8.2943999999999996</v>
      </c>
    </row>
    <row r="873" spans="1:20" x14ac:dyDescent="0.3">
      <c r="A873" s="1">
        <v>43971</v>
      </c>
      <c r="B873" s="1" t="str">
        <f t="shared" si="13"/>
        <v>May</v>
      </c>
      <c r="C873">
        <v>4365</v>
      </c>
      <c r="D873" t="s">
        <v>2390</v>
      </c>
      <c r="E873" t="s">
        <v>86</v>
      </c>
      <c r="F873" t="s">
        <v>2391</v>
      </c>
      <c r="G873" t="s">
        <v>22</v>
      </c>
      <c r="H873" t="s">
        <v>23</v>
      </c>
      <c r="I873" t="s">
        <v>2392</v>
      </c>
      <c r="J873" t="s">
        <v>2393</v>
      </c>
      <c r="K873">
        <v>58103</v>
      </c>
      <c r="L873" t="s">
        <v>44</v>
      </c>
      <c r="M873" t="s">
        <v>2398</v>
      </c>
      <c r="N873" t="s">
        <v>46</v>
      </c>
      <c r="O873" t="s">
        <v>54</v>
      </c>
      <c r="P873" t="s">
        <v>2399</v>
      </c>
      <c r="Q873">
        <v>704.76</v>
      </c>
      <c r="R873">
        <v>4</v>
      </c>
      <c r="S873">
        <v>0</v>
      </c>
      <c r="T873">
        <v>162.09479999999999</v>
      </c>
    </row>
    <row r="874" spans="1:20" x14ac:dyDescent="0.3">
      <c r="A874" s="1">
        <v>43971</v>
      </c>
      <c r="B874" s="1" t="str">
        <f t="shared" si="13"/>
        <v>May</v>
      </c>
      <c r="C874">
        <v>4366</v>
      </c>
      <c r="D874" t="s">
        <v>2390</v>
      </c>
      <c r="E874" t="s">
        <v>86</v>
      </c>
      <c r="F874" t="s">
        <v>2391</v>
      </c>
      <c r="G874" t="s">
        <v>22</v>
      </c>
      <c r="H874" t="s">
        <v>23</v>
      </c>
      <c r="I874" t="s">
        <v>2392</v>
      </c>
      <c r="J874" t="s">
        <v>2393</v>
      </c>
      <c r="K874">
        <v>58103</v>
      </c>
      <c r="L874" t="s">
        <v>44</v>
      </c>
      <c r="M874" t="s">
        <v>2400</v>
      </c>
      <c r="N874" t="s">
        <v>46</v>
      </c>
      <c r="O874" t="s">
        <v>144</v>
      </c>
      <c r="P874" t="s">
        <v>145</v>
      </c>
      <c r="Q874">
        <v>7.41</v>
      </c>
      <c r="R874">
        <v>3</v>
      </c>
      <c r="S874">
        <v>0</v>
      </c>
      <c r="T874">
        <v>3.4826999999999999</v>
      </c>
    </row>
    <row r="875" spans="1:20" x14ac:dyDescent="0.3">
      <c r="A875" s="1">
        <v>43971</v>
      </c>
      <c r="B875" s="1" t="str">
        <f t="shared" si="13"/>
        <v>May</v>
      </c>
      <c r="C875">
        <v>4367</v>
      </c>
      <c r="D875" t="s">
        <v>2390</v>
      </c>
      <c r="E875" t="s">
        <v>86</v>
      </c>
      <c r="F875" t="s">
        <v>2391</v>
      </c>
      <c r="G875" t="s">
        <v>22</v>
      </c>
      <c r="H875" t="s">
        <v>23</v>
      </c>
      <c r="I875" t="s">
        <v>2392</v>
      </c>
      <c r="J875" t="s">
        <v>2393</v>
      </c>
      <c r="K875">
        <v>58103</v>
      </c>
      <c r="L875" t="s">
        <v>44</v>
      </c>
      <c r="M875" t="s">
        <v>2401</v>
      </c>
      <c r="N875" t="s">
        <v>46</v>
      </c>
      <c r="O875" t="s">
        <v>62</v>
      </c>
      <c r="P875" t="s">
        <v>2402</v>
      </c>
      <c r="Q875">
        <v>21.5</v>
      </c>
      <c r="R875">
        <v>10</v>
      </c>
      <c r="S875">
        <v>0</v>
      </c>
      <c r="T875">
        <v>7.0949999999999998</v>
      </c>
    </row>
    <row r="876" spans="1:20" x14ac:dyDescent="0.3">
      <c r="A876" s="1">
        <v>43971</v>
      </c>
      <c r="B876" s="1" t="str">
        <f t="shared" si="13"/>
        <v>May</v>
      </c>
      <c r="C876">
        <v>6068</v>
      </c>
      <c r="D876" t="s">
        <v>2403</v>
      </c>
      <c r="E876" t="s">
        <v>20</v>
      </c>
      <c r="F876" t="s">
        <v>2404</v>
      </c>
      <c r="G876" t="s">
        <v>41</v>
      </c>
      <c r="H876" t="s">
        <v>23</v>
      </c>
      <c r="I876" t="s">
        <v>1155</v>
      </c>
      <c r="J876" t="s">
        <v>34</v>
      </c>
      <c r="K876">
        <v>90712</v>
      </c>
      <c r="L876" t="s">
        <v>35</v>
      </c>
      <c r="M876" t="s">
        <v>2405</v>
      </c>
      <c r="N876" t="s">
        <v>28</v>
      </c>
      <c r="O876" t="s">
        <v>59</v>
      </c>
      <c r="P876" t="s">
        <v>2406</v>
      </c>
      <c r="Q876">
        <v>518.27200000000005</v>
      </c>
      <c r="R876">
        <v>8</v>
      </c>
      <c r="S876">
        <v>0.2</v>
      </c>
      <c r="T876">
        <v>-97.176000000000002</v>
      </c>
    </row>
    <row r="877" spans="1:20" x14ac:dyDescent="0.3">
      <c r="A877" s="1">
        <v>43971</v>
      </c>
      <c r="B877" s="1" t="str">
        <f t="shared" si="13"/>
        <v>May</v>
      </c>
      <c r="C877">
        <v>6069</v>
      </c>
      <c r="D877" t="s">
        <v>2403</v>
      </c>
      <c r="E877" t="s">
        <v>20</v>
      </c>
      <c r="F877" t="s">
        <v>2404</v>
      </c>
      <c r="G877" t="s">
        <v>41</v>
      </c>
      <c r="H877" t="s">
        <v>23</v>
      </c>
      <c r="I877" t="s">
        <v>1155</v>
      </c>
      <c r="J877" t="s">
        <v>34</v>
      </c>
      <c r="K877">
        <v>90712</v>
      </c>
      <c r="L877" t="s">
        <v>35</v>
      </c>
      <c r="M877" t="s">
        <v>2407</v>
      </c>
      <c r="N877" t="s">
        <v>28</v>
      </c>
      <c r="O877" t="s">
        <v>29</v>
      </c>
      <c r="P877" t="s">
        <v>2408</v>
      </c>
      <c r="Q877">
        <v>6.98</v>
      </c>
      <c r="R877">
        <v>1</v>
      </c>
      <c r="S877">
        <v>0</v>
      </c>
      <c r="T877">
        <v>3.3504</v>
      </c>
    </row>
    <row r="878" spans="1:20" x14ac:dyDescent="0.3">
      <c r="A878" s="1">
        <v>43971</v>
      </c>
      <c r="B878" s="1" t="str">
        <f t="shared" si="13"/>
        <v>May</v>
      </c>
      <c r="C878">
        <v>6070</v>
      </c>
      <c r="D878" t="s">
        <v>2403</v>
      </c>
      <c r="E878" t="s">
        <v>20</v>
      </c>
      <c r="F878" t="s">
        <v>2404</v>
      </c>
      <c r="G878" t="s">
        <v>41</v>
      </c>
      <c r="H878" t="s">
        <v>23</v>
      </c>
      <c r="I878" t="s">
        <v>1155</v>
      </c>
      <c r="J878" t="s">
        <v>34</v>
      </c>
      <c r="K878">
        <v>90712</v>
      </c>
      <c r="L878" t="s">
        <v>35</v>
      </c>
      <c r="M878" t="s">
        <v>2409</v>
      </c>
      <c r="N878" t="s">
        <v>78</v>
      </c>
      <c r="O878" t="s">
        <v>79</v>
      </c>
      <c r="P878" t="s">
        <v>2410</v>
      </c>
      <c r="Q878">
        <v>343.2</v>
      </c>
      <c r="R878">
        <v>1</v>
      </c>
      <c r="S878">
        <v>0.2</v>
      </c>
      <c r="T878">
        <v>38.61</v>
      </c>
    </row>
    <row r="879" spans="1:20" x14ac:dyDescent="0.3">
      <c r="A879" s="1">
        <v>43971</v>
      </c>
      <c r="B879" s="1" t="str">
        <f t="shared" si="13"/>
        <v>May</v>
      </c>
      <c r="C879">
        <v>6907</v>
      </c>
      <c r="D879" t="s">
        <v>2411</v>
      </c>
      <c r="E879" t="s">
        <v>269</v>
      </c>
      <c r="F879" t="s">
        <v>2412</v>
      </c>
      <c r="G879" t="s">
        <v>73</v>
      </c>
      <c r="H879" t="s">
        <v>23</v>
      </c>
      <c r="I879" t="s">
        <v>2413</v>
      </c>
      <c r="J879" t="s">
        <v>124</v>
      </c>
      <c r="K879">
        <v>48183</v>
      </c>
      <c r="L879" t="s">
        <v>44</v>
      </c>
      <c r="M879" t="s">
        <v>2414</v>
      </c>
      <c r="N879" t="s">
        <v>46</v>
      </c>
      <c r="O879" t="s">
        <v>47</v>
      </c>
      <c r="P879" t="s">
        <v>2415</v>
      </c>
      <c r="Q879">
        <v>41.28</v>
      </c>
      <c r="R879">
        <v>2</v>
      </c>
      <c r="S879">
        <v>0</v>
      </c>
      <c r="T879">
        <v>19.814399999999999</v>
      </c>
    </row>
    <row r="880" spans="1:20" x14ac:dyDescent="0.3">
      <c r="A880" s="1">
        <v>43971</v>
      </c>
      <c r="B880" s="1" t="str">
        <f t="shared" si="13"/>
        <v>May</v>
      </c>
      <c r="C880">
        <v>9143</v>
      </c>
      <c r="D880" t="s">
        <v>2416</v>
      </c>
      <c r="E880" t="s">
        <v>20</v>
      </c>
      <c r="F880" t="s">
        <v>2417</v>
      </c>
      <c r="G880" t="s">
        <v>22</v>
      </c>
      <c r="H880" t="s">
        <v>23</v>
      </c>
      <c r="I880" t="s">
        <v>2418</v>
      </c>
      <c r="J880" t="s">
        <v>1742</v>
      </c>
      <c r="K880">
        <v>89115</v>
      </c>
      <c r="L880" t="s">
        <v>35</v>
      </c>
      <c r="M880" t="s">
        <v>2419</v>
      </c>
      <c r="N880" t="s">
        <v>46</v>
      </c>
      <c r="O880" t="s">
        <v>47</v>
      </c>
      <c r="P880" t="s">
        <v>2420</v>
      </c>
      <c r="Q880">
        <v>8.2880000000000003</v>
      </c>
      <c r="R880">
        <v>2</v>
      </c>
      <c r="S880">
        <v>0.2</v>
      </c>
      <c r="T880">
        <v>3.0044</v>
      </c>
    </row>
    <row r="881" spans="1:20" x14ac:dyDescent="0.3">
      <c r="A881" s="1">
        <v>43971</v>
      </c>
      <c r="B881" s="1" t="str">
        <f t="shared" si="13"/>
        <v>May</v>
      </c>
      <c r="C881">
        <v>9144</v>
      </c>
      <c r="D881" t="s">
        <v>2416</v>
      </c>
      <c r="E881" t="s">
        <v>20</v>
      </c>
      <c r="F881" t="s">
        <v>2417</v>
      </c>
      <c r="G881" t="s">
        <v>22</v>
      </c>
      <c r="H881" t="s">
        <v>23</v>
      </c>
      <c r="I881" t="s">
        <v>2418</v>
      </c>
      <c r="J881" t="s">
        <v>1742</v>
      </c>
      <c r="K881">
        <v>89115</v>
      </c>
      <c r="L881" t="s">
        <v>35</v>
      </c>
      <c r="M881" t="s">
        <v>2421</v>
      </c>
      <c r="N881" t="s">
        <v>78</v>
      </c>
      <c r="O881" t="s">
        <v>193</v>
      </c>
      <c r="P881" t="s">
        <v>2422</v>
      </c>
      <c r="Q881">
        <v>1123.1279999999999</v>
      </c>
      <c r="R881">
        <v>9</v>
      </c>
      <c r="S881">
        <v>0.2</v>
      </c>
      <c r="T881">
        <v>70.195499999999996</v>
      </c>
    </row>
    <row r="882" spans="1:20" x14ac:dyDescent="0.3">
      <c r="A882" s="1">
        <v>43971</v>
      </c>
      <c r="B882" s="1" t="str">
        <f t="shared" si="13"/>
        <v>May</v>
      </c>
      <c r="C882">
        <v>9145</v>
      </c>
      <c r="D882" t="s">
        <v>2416</v>
      </c>
      <c r="E882" t="s">
        <v>20</v>
      </c>
      <c r="F882" t="s">
        <v>2417</v>
      </c>
      <c r="G882" t="s">
        <v>22</v>
      </c>
      <c r="H882" t="s">
        <v>23</v>
      </c>
      <c r="I882" t="s">
        <v>2418</v>
      </c>
      <c r="J882" t="s">
        <v>1742</v>
      </c>
      <c r="K882">
        <v>89115</v>
      </c>
      <c r="L882" t="s">
        <v>35</v>
      </c>
      <c r="M882" t="s">
        <v>1230</v>
      </c>
      <c r="N882" t="s">
        <v>46</v>
      </c>
      <c r="O882" t="s">
        <v>69</v>
      </c>
      <c r="P882" t="s">
        <v>1231</v>
      </c>
      <c r="Q882">
        <v>64.900000000000006</v>
      </c>
      <c r="R882">
        <v>5</v>
      </c>
      <c r="S882">
        <v>0</v>
      </c>
      <c r="T882">
        <v>18.821000000000002</v>
      </c>
    </row>
    <row r="883" spans="1:20" x14ac:dyDescent="0.3">
      <c r="A883" s="1">
        <v>43972</v>
      </c>
      <c r="B883" s="1" t="str">
        <f t="shared" si="13"/>
        <v>May</v>
      </c>
      <c r="C883">
        <v>989</v>
      </c>
      <c r="D883" t="s">
        <v>2423</v>
      </c>
      <c r="E883" t="s">
        <v>20</v>
      </c>
      <c r="F883" t="s">
        <v>2424</v>
      </c>
      <c r="G883" t="s">
        <v>73</v>
      </c>
      <c r="H883" t="s">
        <v>23</v>
      </c>
      <c r="I883" t="s">
        <v>2425</v>
      </c>
      <c r="J883" t="s">
        <v>315</v>
      </c>
      <c r="K883">
        <v>13021</v>
      </c>
      <c r="L883" t="s">
        <v>26</v>
      </c>
      <c r="M883" t="s">
        <v>2426</v>
      </c>
      <c r="N883" t="s">
        <v>28</v>
      </c>
      <c r="O883" t="s">
        <v>29</v>
      </c>
      <c r="P883" t="s">
        <v>2427</v>
      </c>
      <c r="Q883">
        <v>520.04999999999995</v>
      </c>
      <c r="R883">
        <v>5</v>
      </c>
      <c r="S883">
        <v>0</v>
      </c>
      <c r="T883">
        <v>72.807000000000002</v>
      </c>
    </row>
    <row r="884" spans="1:20" x14ac:dyDescent="0.3">
      <c r="A884" s="1">
        <v>43972</v>
      </c>
      <c r="B884" s="1" t="str">
        <f t="shared" si="13"/>
        <v>May</v>
      </c>
      <c r="C884">
        <v>990</v>
      </c>
      <c r="D884" t="s">
        <v>2423</v>
      </c>
      <c r="E884" t="s">
        <v>20</v>
      </c>
      <c r="F884" t="s">
        <v>2424</v>
      </c>
      <c r="G884" t="s">
        <v>73</v>
      </c>
      <c r="H884" t="s">
        <v>23</v>
      </c>
      <c r="I884" t="s">
        <v>2425</v>
      </c>
      <c r="J884" t="s">
        <v>315</v>
      </c>
      <c r="K884">
        <v>13021</v>
      </c>
      <c r="L884" t="s">
        <v>26</v>
      </c>
      <c r="M884" t="s">
        <v>2428</v>
      </c>
      <c r="N884" t="s">
        <v>46</v>
      </c>
      <c r="O884" t="s">
        <v>62</v>
      </c>
      <c r="P884" t="s">
        <v>2429</v>
      </c>
      <c r="Q884">
        <v>17.97</v>
      </c>
      <c r="R884">
        <v>3</v>
      </c>
      <c r="S884">
        <v>0</v>
      </c>
      <c r="T884">
        <v>5.2112999999999996</v>
      </c>
    </row>
    <row r="885" spans="1:20" x14ac:dyDescent="0.3">
      <c r="A885" s="1">
        <v>43973</v>
      </c>
      <c r="B885" s="1" t="str">
        <f t="shared" si="13"/>
        <v>May</v>
      </c>
      <c r="C885">
        <v>5540</v>
      </c>
      <c r="D885" t="s">
        <v>2430</v>
      </c>
      <c r="E885" t="s">
        <v>20</v>
      </c>
      <c r="F885" t="s">
        <v>2431</v>
      </c>
      <c r="G885" t="s">
        <v>22</v>
      </c>
      <c r="H885" t="s">
        <v>23</v>
      </c>
      <c r="I885" t="s">
        <v>336</v>
      </c>
      <c r="J885" t="s">
        <v>337</v>
      </c>
      <c r="K885">
        <v>60653</v>
      </c>
      <c r="L885" t="s">
        <v>44</v>
      </c>
      <c r="M885" t="s">
        <v>2432</v>
      </c>
      <c r="N885" t="s">
        <v>28</v>
      </c>
      <c r="O885" t="s">
        <v>59</v>
      </c>
      <c r="P885" t="s">
        <v>2433</v>
      </c>
      <c r="Q885">
        <v>181.98599999999999</v>
      </c>
      <c r="R885">
        <v>2</v>
      </c>
      <c r="S885">
        <v>0.3</v>
      </c>
      <c r="T885">
        <v>-54.595799999999997</v>
      </c>
    </row>
    <row r="886" spans="1:20" x14ac:dyDescent="0.3">
      <c r="A886" s="1">
        <v>43973</v>
      </c>
      <c r="B886" s="1" t="str">
        <f t="shared" si="13"/>
        <v>May</v>
      </c>
      <c r="C886">
        <v>5541</v>
      </c>
      <c r="D886" t="s">
        <v>2430</v>
      </c>
      <c r="E886" t="s">
        <v>20</v>
      </c>
      <c r="F886" t="s">
        <v>2431</v>
      </c>
      <c r="G886" t="s">
        <v>22</v>
      </c>
      <c r="H886" t="s">
        <v>23</v>
      </c>
      <c r="I886" t="s">
        <v>336</v>
      </c>
      <c r="J886" t="s">
        <v>337</v>
      </c>
      <c r="K886">
        <v>60653</v>
      </c>
      <c r="L886" t="s">
        <v>44</v>
      </c>
      <c r="M886" t="s">
        <v>2092</v>
      </c>
      <c r="N886" t="s">
        <v>46</v>
      </c>
      <c r="O886" t="s">
        <v>47</v>
      </c>
      <c r="P886" t="s">
        <v>2093</v>
      </c>
      <c r="Q886">
        <v>1.5920000000000001</v>
      </c>
      <c r="R886">
        <v>2</v>
      </c>
      <c r="S886">
        <v>0.8</v>
      </c>
      <c r="T886">
        <v>-2.6267999999999998</v>
      </c>
    </row>
    <row r="887" spans="1:20" x14ac:dyDescent="0.3">
      <c r="A887" s="1">
        <v>43973</v>
      </c>
      <c r="B887" s="1" t="str">
        <f t="shared" si="13"/>
        <v>May</v>
      </c>
      <c r="C887">
        <v>5542</v>
      </c>
      <c r="D887" t="s">
        <v>2430</v>
      </c>
      <c r="E887" t="s">
        <v>20</v>
      </c>
      <c r="F887" t="s">
        <v>2431</v>
      </c>
      <c r="G887" t="s">
        <v>22</v>
      </c>
      <c r="H887" t="s">
        <v>23</v>
      </c>
      <c r="I887" t="s">
        <v>336</v>
      </c>
      <c r="J887" t="s">
        <v>337</v>
      </c>
      <c r="K887">
        <v>60653</v>
      </c>
      <c r="L887" t="s">
        <v>44</v>
      </c>
      <c r="M887" t="s">
        <v>2434</v>
      </c>
      <c r="N887" t="s">
        <v>46</v>
      </c>
      <c r="O887" t="s">
        <v>141</v>
      </c>
      <c r="P887" t="s">
        <v>2435</v>
      </c>
      <c r="Q887">
        <v>22.344000000000001</v>
      </c>
      <c r="R887">
        <v>3</v>
      </c>
      <c r="S887">
        <v>0.2</v>
      </c>
      <c r="T887">
        <v>2.5137</v>
      </c>
    </row>
    <row r="888" spans="1:20" x14ac:dyDescent="0.3">
      <c r="A888" s="1">
        <v>43973</v>
      </c>
      <c r="B888" s="1" t="str">
        <f t="shared" si="13"/>
        <v>May</v>
      </c>
      <c r="C888">
        <v>6467</v>
      </c>
      <c r="D888" t="s">
        <v>2436</v>
      </c>
      <c r="E888" t="s">
        <v>86</v>
      </c>
      <c r="F888" t="s">
        <v>2437</v>
      </c>
      <c r="G888" t="s">
        <v>22</v>
      </c>
      <c r="H888" t="s">
        <v>23</v>
      </c>
      <c r="I888" t="s">
        <v>33</v>
      </c>
      <c r="J888" t="s">
        <v>34</v>
      </c>
      <c r="K888">
        <v>90008</v>
      </c>
      <c r="L888" t="s">
        <v>35</v>
      </c>
      <c r="M888" t="s">
        <v>264</v>
      </c>
      <c r="N888" t="s">
        <v>78</v>
      </c>
      <c r="O888" t="s">
        <v>101</v>
      </c>
      <c r="P888" t="s">
        <v>265</v>
      </c>
      <c r="Q888">
        <v>68.459999999999994</v>
      </c>
      <c r="R888">
        <v>7</v>
      </c>
      <c r="S888">
        <v>0</v>
      </c>
      <c r="T888">
        <v>25.330200000000001</v>
      </c>
    </row>
    <row r="889" spans="1:20" x14ac:dyDescent="0.3">
      <c r="A889" s="1">
        <v>43973</v>
      </c>
      <c r="B889" s="1" t="str">
        <f t="shared" si="13"/>
        <v>May</v>
      </c>
      <c r="C889">
        <v>7245</v>
      </c>
      <c r="D889" t="s">
        <v>2438</v>
      </c>
      <c r="E889" t="s">
        <v>39</v>
      </c>
      <c r="F889" t="s">
        <v>1941</v>
      </c>
      <c r="G889" t="s">
        <v>22</v>
      </c>
      <c r="H889" t="s">
        <v>23</v>
      </c>
      <c r="I889" t="s">
        <v>33</v>
      </c>
      <c r="J889" t="s">
        <v>34</v>
      </c>
      <c r="K889">
        <v>90049</v>
      </c>
      <c r="L889" t="s">
        <v>35</v>
      </c>
      <c r="M889" t="s">
        <v>2439</v>
      </c>
      <c r="N889" t="s">
        <v>46</v>
      </c>
      <c r="O889" t="s">
        <v>62</v>
      </c>
      <c r="P889" t="s">
        <v>2440</v>
      </c>
      <c r="Q889">
        <v>49.56</v>
      </c>
      <c r="R889">
        <v>7</v>
      </c>
      <c r="S889">
        <v>0</v>
      </c>
      <c r="T889">
        <v>18.832799999999999</v>
      </c>
    </row>
    <row r="890" spans="1:20" x14ac:dyDescent="0.3">
      <c r="A890" s="1">
        <v>43973</v>
      </c>
      <c r="B890" s="1" t="str">
        <f t="shared" si="13"/>
        <v>May</v>
      </c>
      <c r="C890">
        <v>9247</v>
      </c>
      <c r="D890" t="s">
        <v>2441</v>
      </c>
      <c r="E890" t="s">
        <v>20</v>
      </c>
      <c r="F890" t="s">
        <v>2442</v>
      </c>
      <c r="G890" t="s">
        <v>41</v>
      </c>
      <c r="H890" t="s">
        <v>23</v>
      </c>
      <c r="I890" t="s">
        <v>111</v>
      </c>
      <c r="J890" t="s">
        <v>34</v>
      </c>
      <c r="K890">
        <v>94109</v>
      </c>
      <c r="L890" t="s">
        <v>35</v>
      </c>
      <c r="M890" t="s">
        <v>2052</v>
      </c>
      <c r="N890" t="s">
        <v>46</v>
      </c>
      <c r="O890" t="s">
        <v>62</v>
      </c>
      <c r="P890" t="s">
        <v>2053</v>
      </c>
      <c r="Q890">
        <v>9.84</v>
      </c>
      <c r="R890">
        <v>3</v>
      </c>
      <c r="S890">
        <v>0</v>
      </c>
      <c r="T890">
        <v>2.8536000000000001</v>
      </c>
    </row>
    <row r="891" spans="1:20" x14ac:dyDescent="0.3">
      <c r="A891" s="1">
        <v>43973</v>
      </c>
      <c r="B891" s="1" t="str">
        <f t="shared" si="13"/>
        <v>May</v>
      </c>
      <c r="C891">
        <v>9248</v>
      </c>
      <c r="D891" t="s">
        <v>2441</v>
      </c>
      <c r="E891" t="s">
        <v>20</v>
      </c>
      <c r="F891" t="s">
        <v>2442</v>
      </c>
      <c r="G891" t="s">
        <v>41</v>
      </c>
      <c r="H891" t="s">
        <v>23</v>
      </c>
      <c r="I891" t="s">
        <v>111</v>
      </c>
      <c r="J891" t="s">
        <v>34</v>
      </c>
      <c r="K891">
        <v>94109</v>
      </c>
      <c r="L891" t="s">
        <v>35</v>
      </c>
      <c r="M891" t="s">
        <v>2443</v>
      </c>
      <c r="N891" t="s">
        <v>46</v>
      </c>
      <c r="O891" t="s">
        <v>62</v>
      </c>
      <c r="P891" t="s">
        <v>2444</v>
      </c>
      <c r="Q891">
        <v>2.78</v>
      </c>
      <c r="R891">
        <v>1</v>
      </c>
      <c r="S891">
        <v>0</v>
      </c>
      <c r="T891">
        <v>0.7228</v>
      </c>
    </row>
    <row r="892" spans="1:20" x14ac:dyDescent="0.3">
      <c r="A892" s="1">
        <v>43974</v>
      </c>
      <c r="B892" s="1" t="str">
        <f t="shared" si="13"/>
        <v>May</v>
      </c>
      <c r="C892">
        <v>4510</v>
      </c>
      <c r="D892" t="s">
        <v>2445</v>
      </c>
      <c r="E892" t="s">
        <v>20</v>
      </c>
      <c r="F892" t="s">
        <v>2446</v>
      </c>
      <c r="G892" t="s">
        <v>22</v>
      </c>
      <c r="H892" t="s">
        <v>23</v>
      </c>
      <c r="I892" t="s">
        <v>33</v>
      </c>
      <c r="J892" t="s">
        <v>34</v>
      </c>
      <c r="K892">
        <v>90036</v>
      </c>
      <c r="L892" t="s">
        <v>35</v>
      </c>
      <c r="M892" t="s">
        <v>273</v>
      </c>
      <c r="N892" t="s">
        <v>28</v>
      </c>
      <c r="O892" t="s">
        <v>94</v>
      </c>
      <c r="P892" t="s">
        <v>274</v>
      </c>
      <c r="Q892">
        <v>171.28800000000001</v>
      </c>
      <c r="R892">
        <v>3</v>
      </c>
      <c r="S892">
        <v>0.2</v>
      </c>
      <c r="T892">
        <v>-6.4233000000000002</v>
      </c>
    </row>
    <row r="893" spans="1:20" x14ac:dyDescent="0.3">
      <c r="A893" s="1">
        <v>43974</v>
      </c>
      <c r="B893" s="1" t="str">
        <f t="shared" si="13"/>
        <v>May</v>
      </c>
      <c r="C893">
        <v>4872</v>
      </c>
      <c r="D893" t="s">
        <v>2447</v>
      </c>
      <c r="E893" t="s">
        <v>20</v>
      </c>
      <c r="F893" t="s">
        <v>1637</v>
      </c>
      <c r="G893" t="s">
        <v>22</v>
      </c>
      <c r="H893" t="s">
        <v>23</v>
      </c>
      <c r="I893" t="s">
        <v>441</v>
      </c>
      <c r="J893" t="s">
        <v>52</v>
      </c>
      <c r="K893">
        <v>77095</v>
      </c>
      <c r="L893" t="s">
        <v>44</v>
      </c>
      <c r="M893" t="s">
        <v>2448</v>
      </c>
      <c r="N893" t="s">
        <v>46</v>
      </c>
      <c r="O893" t="s">
        <v>144</v>
      </c>
      <c r="P893" t="s">
        <v>2449</v>
      </c>
      <c r="Q893">
        <v>1.8240000000000001</v>
      </c>
      <c r="R893">
        <v>2</v>
      </c>
      <c r="S893">
        <v>0.2</v>
      </c>
      <c r="T893">
        <v>0.61560000000000004</v>
      </c>
    </row>
    <row r="894" spans="1:20" x14ac:dyDescent="0.3">
      <c r="A894" s="1">
        <v>43974</v>
      </c>
      <c r="B894" s="1" t="str">
        <f t="shared" si="13"/>
        <v>May</v>
      </c>
      <c r="C894">
        <v>4873</v>
      </c>
      <c r="D894" t="s">
        <v>2447</v>
      </c>
      <c r="E894" t="s">
        <v>20</v>
      </c>
      <c r="F894" t="s">
        <v>1637</v>
      </c>
      <c r="G894" t="s">
        <v>22</v>
      </c>
      <c r="H894" t="s">
        <v>23</v>
      </c>
      <c r="I894" t="s">
        <v>441</v>
      </c>
      <c r="J894" t="s">
        <v>52</v>
      </c>
      <c r="K894">
        <v>77095</v>
      </c>
      <c r="L894" t="s">
        <v>44</v>
      </c>
      <c r="M894" t="s">
        <v>2450</v>
      </c>
      <c r="N894" t="s">
        <v>46</v>
      </c>
      <c r="O894" t="s">
        <v>69</v>
      </c>
      <c r="P894" t="s">
        <v>2451</v>
      </c>
      <c r="Q894">
        <v>18.32</v>
      </c>
      <c r="R894">
        <v>5</v>
      </c>
      <c r="S894">
        <v>0.8</v>
      </c>
      <c r="T894">
        <v>-46.716000000000001</v>
      </c>
    </row>
    <row r="895" spans="1:20" x14ac:dyDescent="0.3">
      <c r="A895" s="1">
        <v>43974</v>
      </c>
      <c r="B895" s="1" t="str">
        <f t="shared" si="13"/>
        <v>May</v>
      </c>
      <c r="C895">
        <v>4874</v>
      </c>
      <c r="D895" t="s">
        <v>2447</v>
      </c>
      <c r="E895" t="s">
        <v>20</v>
      </c>
      <c r="F895" t="s">
        <v>1637</v>
      </c>
      <c r="G895" t="s">
        <v>22</v>
      </c>
      <c r="H895" t="s">
        <v>23</v>
      </c>
      <c r="I895" t="s">
        <v>441</v>
      </c>
      <c r="J895" t="s">
        <v>52</v>
      </c>
      <c r="K895">
        <v>77095</v>
      </c>
      <c r="L895" t="s">
        <v>44</v>
      </c>
      <c r="M895" t="s">
        <v>138</v>
      </c>
      <c r="N895" t="s">
        <v>46</v>
      </c>
      <c r="O895" t="s">
        <v>54</v>
      </c>
      <c r="P895" t="s">
        <v>139</v>
      </c>
      <c r="Q895">
        <v>48.816000000000003</v>
      </c>
      <c r="R895">
        <v>3</v>
      </c>
      <c r="S895">
        <v>0.2</v>
      </c>
      <c r="T895">
        <v>-11.5938</v>
      </c>
    </row>
    <row r="896" spans="1:20" x14ac:dyDescent="0.3">
      <c r="A896" s="1">
        <v>43974</v>
      </c>
      <c r="B896" s="1" t="str">
        <f t="shared" si="13"/>
        <v>May</v>
      </c>
      <c r="C896">
        <v>4875</v>
      </c>
      <c r="D896" t="s">
        <v>2447</v>
      </c>
      <c r="E896" t="s">
        <v>20</v>
      </c>
      <c r="F896" t="s">
        <v>1637</v>
      </c>
      <c r="G896" t="s">
        <v>22</v>
      </c>
      <c r="H896" t="s">
        <v>23</v>
      </c>
      <c r="I896" t="s">
        <v>441</v>
      </c>
      <c r="J896" t="s">
        <v>52</v>
      </c>
      <c r="K896">
        <v>77095</v>
      </c>
      <c r="L896" t="s">
        <v>44</v>
      </c>
      <c r="M896" t="s">
        <v>2452</v>
      </c>
      <c r="N896" t="s">
        <v>46</v>
      </c>
      <c r="O896" t="s">
        <v>47</v>
      </c>
      <c r="P896" t="s">
        <v>1698</v>
      </c>
      <c r="Q896">
        <v>1.1879999999999999</v>
      </c>
      <c r="R896">
        <v>1</v>
      </c>
      <c r="S896">
        <v>0.8</v>
      </c>
      <c r="T896">
        <v>-1.9601999999999999</v>
      </c>
    </row>
    <row r="897" spans="1:20" x14ac:dyDescent="0.3">
      <c r="A897" s="1">
        <v>43976</v>
      </c>
      <c r="B897" s="1" t="str">
        <f t="shared" si="13"/>
        <v>May</v>
      </c>
      <c r="C897">
        <v>6671</v>
      </c>
      <c r="D897" t="s">
        <v>2453</v>
      </c>
      <c r="E897" t="s">
        <v>20</v>
      </c>
      <c r="F897" t="s">
        <v>362</v>
      </c>
      <c r="G897" t="s">
        <v>41</v>
      </c>
      <c r="H897" t="s">
        <v>23</v>
      </c>
      <c r="I897" t="s">
        <v>450</v>
      </c>
      <c r="J897" t="s">
        <v>420</v>
      </c>
      <c r="K897">
        <v>31907</v>
      </c>
      <c r="L897" t="s">
        <v>76</v>
      </c>
      <c r="M897" t="s">
        <v>2454</v>
      </c>
      <c r="N897" t="s">
        <v>46</v>
      </c>
      <c r="O897" t="s">
        <v>47</v>
      </c>
      <c r="P897" t="s">
        <v>2455</v>
      </c>
      <c r="Q897">
        <v>29.84</v>
      </c>
      <c r="R897">
        <v>2</v>
      </c>
      <c r="S897">
        <v>0</v>
      </c>
      <c r="T897">
        <v>13.428000000000001</v>
      </c>
    </row>
    <row r="898" spans="1:20" x14ac:dyDescent="0.3">
      <c r="A898" s="1">
        <v>43976</v>
      </c>
      <c r="B898" s="1" t="str">
        <f t="shared" si="13"/>
        <v>May</v>
      </c>
      <c r="C898">
        <v>8013</v>
      </c>
      <c r="D898" t="s">
        <v>2456</v>
      </c>
      <c r="E898" t="s">
        <v>269</v>
      </c>
      <c r="F898" t="s">
        <v>2457</v>
      </c>
      <c r="G898" t="s">
        <v>22</v>
      </c>
      <c r="H898" t="s">
        <v>23</v>
      </c>
      <c r="I898" t="s">
        <v>314</v>
      </c>
      <c r="J898" t="s">
        <v>315</v>
      </c>
      <c r="K898">
        <v>10009</v>
      </c>
      <c r="L898" t="s">
        <v>26</v>
      </c>
      <c r="M898" t="s">
        <v>2458</v>
      </c>
      <c r="N898" t="s">
        <v>46</v>
      </c>
      <c r="O898" t="s">
        <v>47</v>
      </c>
      <c r="P898" t="s">
        <v>2459</v>
      </c>
      <c r="Q898">
        <v>663.92</v>
      </c>
      <c r="R898">
        <v>5</v>
      </c>
      <c r="S898">
        <v>0.2</v>
      </c>
      <c r="T898">
        <v>207.47499999999999</v>
      </c>
    </row>
    <row r="899" spans="1:20" x14ac:dyDescent="0.3">
      <c r="A899" s="1">
        <v>43976</v>
      </c>
      <c r="B899" s="1" t="str">
        <f t="shared" ref="B899:B962" si="14">TEXT(A899,"mmm")</f>
        <v>May</v>
      </c>
      <c r="C899">
        <v>8014</v>
      </c>
      <c r="D899" t="s">
        <v>2456</v>
      </c>
      <c r="E899" t="s">
        <v>269</v>
      </c>
      <c r="F899" t="s">
        <v>2457</v>
      </c>
      <c r="G899" t="s">
        <v>22</v>
      </c>
      <c r="H899" t="s">
        <v>23</v>
      </c>
      <c r="I899" t="s">
        <v>314</v>
      </c>
      <c r="J899" t="s">
        <v>315</v>
      </c>
      <c r="K899">
        <v>10009</v>
      </c>
      <c r="L899" t="s">
        <v>26</v>
      </c>
      <c r="M899" t="s">
        <v>2460</v>
      </c>
      <c r="N899" t="s">
        <v>78</v>
      </c>
      <c r="O899" t="s">
        <v>101</v>
      </c>
      <c r="P899" t="s">
        <v>2461</v>
      </c>
      <c r="Q899">
        <v>120</v>
      </c>
      <c r="R899">
        <v>8</v>
      </c>
      <c r="S899">
        <v>0</v>
      </c>
      <c r="T899">
        <v>13.2</v>
      </c>
    </row>
    <row r="900" spans="1:20" x14ac:dyDescent="0.3">
      <c r="A900" s="1">
        <v>43976</v>
      </c>
      <c r="B900" s="1" t="str">
        <f t="shared" si="14"/>
        <v>May</v>
      </c>
      <c r="C900">
        <v>8015</v>
      </c>
      <c r="D900" t="s">
        <v>2456</v>
      </c>
      <c r="E900" t="s">
        <v>269</v>
      </c>
      <c r="F900" t="s">
        <v>2457</v>
      </c>
      <c r="G900" t="s">
        <v>22</v>
      </c>
      <c r="H900" t="s">
        <v>23</v>
      </c>
      <c r="I900" t="s">
        <v>314</v>
      </c>
      <c r="J900" t="s">
        <v>315</v>
      </c>
      <c r="K900">
        <v>10009</v>
      </c>
      <c r="L900" t="s">
        <v>26</v>
      </c>
      <c r="M900" t="s">
        <v>2462</v>
      </c>
      <c r="N900" t="s">
        <v>46</v>
      </c>
      <c r="O900" t="s">
        <v>144</v>
      </c>
      <c r="P900" t="s">
        <v>2463</v>
      </c>
      <c r="Q900">
        <v>3.29</v>
      </c>
      <c r="R900">
        <v>1</v>
      </c>
      <c r="S900">
        <v>0</v>
      </c>
      <c r="T900">
        <v>1.4804999999999999</v>
      </c>
    </row>
    <row r="901" spans="1:20" x14ac:dyDescent="0.3">
      <c r="A901" s="1">
        <v>43976</v>
      </c>
      <c r="B901" s="1" t="str">
        <f t="shared" si="14"/>
        <v>May</v>
      </c>
      <c r="C901">
        <v>8016</v>
      </c>
      <c r="D901" t="s">
        <v>2456</v>
      </c>
      <c r="E901" t="s">
        <v>269</v>
      </c>
      <c r="F901" t="s">
        <v>2457</v>
      </c>
      <c r="G901" t="s">
        <v>22</v>
      </c>
      <c r="H901" t="s">
        <v>23</v>
      </c>
      <c r="I901" t="s">
        <v>314</v>
      </c>
      <c r="J901" t="s">
        <v>315</v>
      </c>
      <c r="K901">
        <v>10009</v>
      </c>
      <c r="L901" t="s">
        <v>26</v>
      </c>
      <c r="M901" t="s">
        <v>2464</v>
      </c>
      <c r="N901" t="s">
        <v>28</v>
      </c>
      <c r="O901" t="s">
        <v>29</v>
      </c>
      <c r="P901" t="s">
        <v>2465</v>
      </c>
      <c r="Q901">
        <v>18.84</v>
      </c>
      <c r="R901">
        <v>3</v>
      </c>
      <c r="S901">
        <v>0</v>
      </c>
      <c r="T901">
        <v>6.0288000000000004</v>
      </c>
    </row>
    <row r="902" spans="1:20" x14ac:dyDescent="0.3">
      <c r="A902" s="1">
        <v>43976</v>
      </c>
      <c r="B902" s="1" t="str">
        <f t="shared" si="14"/>
        <v>May</v>
      </c>
      <c r="C902">
        <v>9128</v>
      </c>
      <c r="D902" t="s">
        <v>2466</v>
      </c>
      <c r="E902" t="s">
        <v>20</v>
      </c>
      <c r="F902" t="s">
        <v>2467</v>
      </c>
      <c r="G902" t="s">
        <v>22</v>
      </c>
      <c r="H902" t="s">
        <v>23</v>
      </c>
      <c r="I902" t="s">
        <v>441</v>
      </c>
      <c r="J902" t="s">
        <v>52</v>
      </c>
      <c r="K902">
        <v>77070</v>
      </c>
      <c r="L902" t="s">
        <v>44</v>
      </c>
      <c r="M902" t="s">
        <v>2468</v>
      </c>
      <c r="N902" t="s">
        <v>46</v>
      </c>
      <c r="O902" t="s">
        <v>54</v>
      </c>
      <c r="P902" t="s">
        <v>2469</v>
      </c>
      <c r="Q902">
        <v>50.136000000000003</v>
      </c>
      <c r="R902">
        <v>3</v>
      </c>
      <c r="S902">
        <v>0.2</v>
      </c>
      <c r="T902">
        <v>-11.2806</v>
      </c>
    </row>
    <row r="903" spans="1:20" x14ac:dyDescent="0.3">
      <c r="A903" s="1">
        <v>43977</v>
      </c>
      <c r="B903" s="1" t="str">
        <f t="shared" si="14"/>
        <v>May</v>
      </c>
      <c r="C903">
        <v>7000</v>
      </c>
      <c r="D903" t="s">
        <v>2470</v>
      </c>
      <c r="E903" t="s">
        <v>39</v>
      </c>
      <c r="F903" t="s">
        <v>2471</v>
      </c>
      <c r="G903" t="s">
        <v>73</v>
      </c>
      <c r="H903" t="s">
        <v>23</v>
      </c>
      <c r="I903" t="s">
        <v>800</v>
      </c>
      <c r="J903" t="s">
        <v>913</v>
      </c>
      <c r="K903">
        <v>40214</v>
      </c>
      <c r="L903" t="s">
        <v>76</v>
      </c>
      <c r="M903" t="s">
        <v>2472</v>
      </c>
      <c r="N903" t="s">
        <v>46</v>
      </c>
      <c r="O903" t="s">
        <v>69</v>
      </c>
      <c r="P903" t="s">
        <v>2473</v>
      </c>
      <c r="Q903">
        <v>208.44</v>
      </c>
      <c r="R903">
        <v>3</v>
      </c>
      <c r="S903">
        <v>0</v>
      </c>
      <c r="T903">
        <v>62.531999999999996</v>
      </c>
    </row>
    <row r="904" spans="1:20" x14ac:dyDescent="0.3">
      <c r="A904" s="1">
        <v>43977</v>
      </c>
      <c r="B904" s="1" t="str">
        <f t="shared" si="14"/>
        <v>May</v>
      </c>
      <c r="C904">
        <v>7001</v>
      </c>
      <c r="D904" t="s">
        <v>2470</v>
      </c>
      <c r="E904" t="s">
        <v>39</v>
      </c>
      <c r="F904" t="s">
        <v>2471</v>
      </c>
      <c r="G904" t="s">
        <v>73</v>
      </c>
      <c r="H904" t="s">
        <v>23</v>
      </c>
      <c r="I904" t="s">
        <v>800</v>
      </c>
      <c r="J904" t="s">
        <v>913</v>
      </c>
      <c r="K904">
        <v>40214</v>
      </c>
      <c r="L904" t="s">
        <v>76</v>
      </c>
      <c r="M904" t="s">
        <v>2260</v>
      </c>
      <c r="N904" t="s">
        <v>46</v>
      </c>
      <c r="O904" t="s">
        <v>141</v>
      </c>
      <c r="P904" t="s">
        <v>2261</v>
      </c>
      <c r="Q904">
        <v>25.76</v>
      </c>
      <c r="R904">
        <v>2</v>
      </c>
      <c r="S904">
        <v>0</v>
      </c>
      <c r="T904">
        <v>0.77280000000000004</v>
      </c>
    </row>
    <row r="905" spans="1:20" x14ac:dyDescent="0.3">
      <c r="A905" s="1">
        <v>43977</v>
      </c>
      <c r="B905" s="1" t="str">
        <f t="shared" si="14"/>
        <v>May</v>
      </c>
      <c r="C905">
        <v>9067</v>
      </c>
      <c r="D905" t="s">
        <v>2474</v>
      </c>
      <c r="E905" t="s">
        <v>20</v>
      </c>
      <c r="F905" t="s">
        <v>2475</v>
      </c>
      <c r="G905" t="s">
        <v>22</v>
      </c>
      <c r="H905" t="s">
        <v>23</v>
      </c>
      <c r="I905" t="s">
        <v>2476</v>
      </c>
      <c r="J905" t="s">
        <v>621</v>
      </c>
      <c r="K905">
        <v>22801</v>
      </c>
      <c r="L905" t="s">
        <v>76</v>
      </c>
      <c r="M905" t="s">
        <v>1843</v>
      </c>
      <c r="N905" t="s">
        <v>78</v>
      </c>
      <c r="O905" t="s">
        <v>101</v>
      </c>
      <c r="P905" t="s">
        <v>1844</v>
      </c>
      <c r="Q905">
        <v>23.08</v>
      </c>
      <c r="R905">
        <v>2</v>
      </c>
      <c r="S905">
        <v>0</v>
      </c>
      <c r="T905">
        <v>6.9240000000000004</v>
      </c>
    </row>
    <row r="906" spans="1:20" x14ac:dyDescent="0.3">
      <c r="A906" s="1">
        <v>43977</v>
      </c>
      <c r="B906" s="1" t="str">
        <f t="shared" si="14"/>
        <v>May</v>
      </c>
      <c r="C906">
        <v>9438</v>
      </c>
      <c r="D906" t="s">
        <v>2477</v>
      </c>
      <c r="E906" t="s">
        <v>20</v>
      </c>
      <c r="F906" t="s">
        <v>2478</v>
      </c>
      <c r="G906" t="s">
        <v>22</v>
      </c>
      <c r="H906" t="s">
        <v>23</v>
      </c>
      <c r="I906" t="s">
        <v>2479</v>
      </c>
      <c r="J906" t="s">
        <v>34</v>
      </c>
      <c r="K906">
        <v>92054</v>
      </c>
      <c r="L906" t="s">
        <v>35</v>
      </c>
      <c r="M906" t="s">
        <v>2480</v>
      </c>
      <c r="N906" t="s">
        <v>46</v>
      </c>
      <c r="O906" t="s">
        <v>107</v>
      </c>
      <c r="P906" t="s">
        <v>2481</v>
      </c>
      <c r="Q906">
        <v>12.96</v>
      </c>
      <c r="R906">
        <v>2</v>
      </c>
      <c r="S906">
        <v>0</v>
      </c>
      <c r="T906">
        <v>6.2207999999999997</v>
      </c>
    </row>
    <row r="907" spans="1:20" x14ac:dyDescent="0.3">
      <c r="A907" s="1">
        <v>43978</v>
      </c>
      <c r="B907" s="1" t="str">
        <f t="shared" si="14"/>
        <v>May</v>
      </c>
      <c r="C907">
        <v>3082</v>
      </c>
      <c r="D907" t="s">
        <v>2482</v>
      </c>
      <c r="E907" t="s">
        <v>20</v>
      </c>
      <c r="F907" t="s">
        <v>2483</v>
      </c>
      <c r="G907" t="s">
        <v>41</v>
      </c>
      <c r="H907" t="s">
        <v>23</v>
      </c>
      <c r="I907" t="s">
        <v>800</v>
      </c>
      <c r="J907" t="s">
        <v>913</v>
      </c>
      <c r="K907">
        <v>40214</v>
      </c>
      <c r="L907" t="s">
        <v>76</v>
      </c>
      <c r="M907" t="s">
        <v>2484</v>
      </c>
      <c r="N907" t="s">
        <v>46</v>
      </c>
      <c r="O907" t="s">
        <v>47</v>
      </c>
      <c r="P907" t="s">
        <v>2485</v>
      </c>
      <c r="Q907">
        <v>58.34</v>
      </c>
      <c r="R907">
        <v>2</v>
      </c>
      <c r="S907">
        <v>0</v>
      </c>
      <c r="T907">
        <v>28.0032</v>
      </c>
    </row>
    <row r="908" spans="1:20" x14ac:dyDescent="0.3">
      <c r="A908" s="1">
        <v>43978</v>
      </c>
      <c r="B908" s="1" t="str">
        <f t="shared" si="14"/>
        <v>May</v>
      </c>
      <c r="C908">
        <v>3083</v>
      </c>
      <c r="D908" t="s">
        <v>2482</v>
      </c>
      <c r="E908" t="s">
        <v>20</v>
      </c>
      <c r="F908" t="s">
        <v>2483</v>
      </c>
      <c r="G908" t="s">
        <v>41</v>
      </c>
      <c r="H908" t="s">
        <v>23</v>
      </c>
      <c r="I908" t="s">
        <v>800</v>
      </c>
      <c r="J908" t="s">
        <v>913</v>
      </c>
      <c r="K908">
        <v>40214</v>
      </c>
      <c r="L908" t="s">
        <v>76</v>
      </c>
      <c r="M908" t="s">
        <v>2253</v>
      </c>
      <c r="N908" t="s">
        <v>78</v>
      </c>
      <c r="O908" t="s">
        <v>193</v>
      </c>
      <c r="P908" t="s">
        <v>2254</v>
      </c>
      <c r="Q908">
        <v>539.97</v>
      </c>
      <c r="R908">
        <v>3</v>
      </c>
      <c r="S908">
        <v>0</v>
      </c>
      <c r="T908">
        <v>134.99250000000001</v>
      </c>
    </row>
    <row r="909" spans="1:20" x14ac:dyDescent="0.3">
      <c r="A909" s="1">
        <v>43978</v>
      </c>
      <c r="B909" s="1" t="str">
        <f t="shared" si="14"/>
        <v>May</v>
      </c>
      <c r="C909">
        <v>3943</v>
      </c>
      <c r="D909" t="s">
        <v>2486</v>
      </c>
      <c r="E909" t="s">
        <v>86</v>
      </c>
      <c r="F909" t="s">
        <v>2437</v>
      </c>
      <c r="G909" t="s">
        <v>22</v>
      </c>
      <c r="H909" t="s">
        <v>23</v>
      </c>
      <c r="I909" t="s">
        <v>2487</v>
      </c>
      <c r="J909" t="s">
        <v>206</v>
      </c>
      <c r="K909">
        <v>38109</v>
      </c>
      <c r="L909" t="s">
        <v>76</v>
      </c>
      <c r="M909" t="s">
        <v>594</v>
      </c>
      <c r="N909" t="s">
        <v>46</v>
      </c>
      <c r="O909" t="s">
        <v>107</v>
      </c>
      <c r="P909" t="s">
        <v>595</v>
      </c>
      <c r="Q909">
        <v>25.92</v>
      </c>
      <c r="R909">
        <v>5</v>
      </c>
      <c r="S909">
        <v>0.2</v>
      </c>
      <c r="T909">
        <v>9.0719999999999992</v>
      </c>
    </row>
    <row r="910" spans="1:20" x14ac:dyDescent="0.3">
      <c r="A910" s="1">
        <v>43978</v>
      </c>
      <c r="B910" s="1" t="str">
        <f t="shared" si="14"/>
        <v>May</v>
      </c>
      <c r="C910">
        <v>5376</v>
      </c>
      <c r="D910" t="s">
        <v>2488</v>
      </c>
      <c r="E910" t="s">
        <v>20</v>
      </c>
      <c r="F910" t="s">
        <v>2489</v>
      </c>
      <c r="G910" t="s">
        <v>73</v>
      </c>
      <c r="H910" t="s">
        <v>23</v>
      </c>
      <c r="I910" t="s">
        <v>148</v>
      </c>
      <c r="J910" t="s">
        <v>149</v>
      </c>
      <c r="K910">
        <v>98103</v>
      </c>
      <c r="L910" t="s">
        <v>35</v>
      </c>
      <c r="M910" t="s">
        <v>1005</v>
      </c>
      <c r="N910" t="s">
        <v>78</v>
      </c>
      <c r="O910" t="s">
        <v>101</v>
      </c>
      <c r="P910" t="s">
        <v>1006</v>
      </c>
      <c r="Q910">
        <v>98.16</v>
      </c>
      <c r="R910">
        <v>6</v>
      </c>
      <c r="S910">
        <v>0</v>
      </c>
      <c r="T910">
        <v>9.8160000000000007</v>
      </c>
    </row>
    <row r="911" spans="1:20" x14ac:dyDescent="0.3">
      <c r="A911" s="1">
        <v>43978</v>
      </c>
      <c r="B911" s="1" t="str">
        <f t="shared" si="14"/>
        <v>May</v>
      </c>
      <c r="C911">
        <v>5377</v>
      </c>
      <c r="D911" t="s">
        <v>2488</v>
      </c>
      <c r="E911" t="s">
        <v>20</v>
      </c>
      <c r="F911" t="s">
        <v>2489</v>
      </c>
      <c r="G911" t="s">
        <v>73</v>
      </c>
      <c r="H911" t="s">
        <v>23</v>
      </c>
      <c r="I911" t="s">
        <v>148</v>
      </c>
      <c r="J911" t="s">
        <v>149</v>
      </c>
      <c r="K911">
        <v>98103</v>
      </c>
      <c r="L911" t="s">
        <v>35</v>
      </c>
      <c r="M911" t="s">
        <v>2490</v>
      </c>
      <c r="N911" t="s">
        <v>46</v>
      </c>
      <c r="O911" t="s">
        <v>62</v>
      </c>
      <c r="P911" t="s">
        <v>325</v>
      </c>
      <c r="Q911">
        <v>31.44</v>
      </c>
      <c r="R911">
        <v>3</v>
      </c>
      <c r="S911">
        <v>0</v>
      </c>
      <c r="T911">
        <v>7.86</v>
      </c>
    </row>
    <row r="912" spans="1:20" x14ac:dyDescent="0.3">
      <c r="A912" s="1">
        <v>43978</v>
      </c>
      <c r="B912" s="1" t="str">
        <f t="shared" si="14"/>
        <v>May</v>
      </c>
      <c r="C912">
        <v>6436</v>
      </c>
      <c r="D912" t="s">
        <v>2491</v>
      </c>
      <c r="E912" t="s">
        <v>39</v>
      </c>
      <c r="F912" t="s">
        <v>2492</v>
      </c>
      <c r="G912" t="s">
        <v>22</v>
      </c>
      <c r="H912" t="s">
        <v>23</v>
      </c>
      <c r="I912" t="s">
        <v>2493</v>
      </c>
      <c r="J912" t="s">
        <v>2494</v>
      </c>
      <c r="K912">
        <v>83201</v>
      </c>
      <c r="L912" t="s">
        <v>35</v>
      </c>
      <c r="M912" t="s">
        <v>2495</v>
      </c>
      <c r="N912" t="s">
        <v>28</v>
      </c>
      <c r="O912" t="s">
        <v>29</v>
      </c>
      <c r="P912" t="s">
        <v>2496</v>
      </c>
      <c r="Q912">
        <v>35</v>
      </c>
      <c r="R912">
        <v>4</v>
      </c>
      <c r="S912">
        <v>0</v>
      </c>
      <c r="T912">
        <v>14.7</v>
      </c>
    </row>
    <row r="913" spans="1:20" x14ac:dyDescent="0.3">
      <c r="A913" s="1">
        <v>43978</v>
      </c>
      <c r="B913" s="1" t="str">
        <f t="shared" si="14"/>
        <v>May</v>
      </c>
      <c r="C913">
        <v>6437</v>
      </c>
      <c r="D913" t="s">
        <v>2491</v>
      </c>
      <c r="E913" t="s">
        <v>39</v>
      </c>
      <c r="F913" t="s">
        <v>2492</v>
      </c>
      <c r="G913" t="s">
        <v>22</v>
      </c>
      <c r="H913" t="s">
        <v>23</v>
      </c>
      <c r="I913" t="s">
        <v>2493</v>
      </c>
      <c r="J913" t="s">
        <v>2494</v>
      </c>
      <c r="K913">
        <v>83201</v>
      </c>
      <c r="L913" t="s">
        <v>35</v>
      </c>
      <c r="M913" t="s">
        <v>2048</v>
      </c>
      <c r="N913" t="s">
        <v>46</v>
      </c>
      <c r="O913" t="s">
        <v>54</v>
      </c>
      <c r="P913" t="s">
        <v>2049</v>
      </c>
      <c r="Q913">
        <v>477.15</v>
      </c>
      <c r="R913">
        <v>5</v>
      </c>
      <c r="S913">
        <v>0</v>
      </c>
      <c r="T913">
        <v>28.629000000000001</v>
      </c>
    </row>
    <row r="914" spans="1:20" x14ac:dyDescent="0.3">
      <c r="A914" s="1">
        <v>43978</v>
      </c>
      <c r="B914" s="1" t="str">
        <f t="shared" si="14"/>
        <v>May</v>
      </c>
      <c r="C914">
        <v>6438</v>
      </c>
      <c r="D914" t="s">
        <v>2491</v>
      </c>
      <c r="E914" t="s">
        <v>39</v>
      </c>
      <c r="F914" t="s">
        <v>2492</v>
      </c>
      <c r="G914" t="s">
        <v>22</v>
      </c>
      <c r="H914" t="s">
        <v>23</v>
      </c>
      <c r="I914" t="s">
        <v>2493</v>
      </c>
      <c r="J914" t="s">
        <v>2494</v>
      </c>
      <c r="K914">
        <v>83201</v>
      </c>
      <c r="L914" t="s">
        <v>35</v>
      </c>
      <c r="M914" t="s">
        <v>2352</v>
      </c>
      <c r="N914" t="s">
        <v>78</v>
      </c>
      <c r="O914" t="s">
        <v>193</v>
      </c>
      <c r="P914" t="s">
        <v>2353</v>
      </c>
      <c r="Q914">
        <v>302.37599999999998</v>
      </c>
      <c r="R914">
        <v>3</v>
      </c>
      <c r="S914">
        <v>0.2</v>
      </c>
      <c r="T914">
        <v>22.6782</v>
      </c>
    </row>
    <row r="915" spans="1:20" x14ac:dyDescent="0.3">
      <c r="A915" s="1">
        <v>43978</v>
      </c>
      <c r="B915" s="1" t="str">
        <f t="shared" si="14"/>
        <v>May</v>
      </c>
      <c r="C915">
        <v>9448</v>
      </c>
      <c r="D915" t="s">
        <v>2497</v>
      </c>
      <c r="E915" t="s">
        <v>20</v>
      </c>
      <c r="F915" t="s">
        <v>2498</v>
      </c>
      <c r="G915" t="s">
        <v>22</v>
      </c>
      <c r="H915" t="s">
        <v>23</v>
      </c>
      <c r="I915" t="s">
        <v>1277</v>
      </c>
      <c r="J915" t="s">
        <v>793</v>
      </c>
      <c r="K915">
        <v>74133</v>
      </c>
      <c r="L915" t="s">
        <v>44</v>
      </c>
      <c r="M915" t="s">
        <v>2499</v>
      </c>
      <c r="N915" t="s">
        <v>28</v>
      </c>
      <c r="O915" t="s">
        <v>29</v>
      </c>
      <c r="P915" t="s">
        <v>2500</v>
      </c>
      <c r="Q915">
        <v>477.3</v>
      </c>
      <c r="R915">
        <v>5</v>
      </c>
      <c r="S915">
        <v>0</v>
      </c>
      <c r="T915">
        <v>138.417</v>
      </c>
    </row>
    <row r="916" spans="1:20" x14ac:dyDescent="0.3">
      <c r="A916" s="1">
        <v>43978</v>
      </c>
      <c r="B916" s="1" t="str">
        <f t="shared" si="14"/>
        <v>May</v>
      </c>
      <c r="C916">
        <v>9457</v>
      </c>
      <c r="D916" t="s">
        <v>2501</v>
      </c>
      <c r="E916" t="s">
        <v>20</v>
      </c>
      <c r="F916" t="s">
        <v>122</v>
      </c>
      <c r="G916" t="s">
        <v>73</v>
      </c>
      <c r="H916" t="s">
        <v>23</v>
      </c>
      <c r="I916" t="s">
        <v>2502</v>
      </c>
      <c r="J916" t="s">
        <v>75</v>
      </c>
      <c r="K916">
        <v>27405</v>
      </c>
      <c r="L916" t="s">
        <v>76</v>
      </c>
      <c r="M916" t="s">
        <v>2503</v>
      </c>
      <c r="N916" t="s">
        <v>78</v>
      </c>
      <c r="O916" t="s">
        <v>101</v>
      </c>
      <c r="P916" t="s">
        <v>2504</v>
      </c>
      <c r="Q916">
        <v>27.192</v>
      </c>
      <c r="R916">
        <v>3</v>
      </c>
      <c r="S916">
        <v>0.2</v>
      </c>
      <c r="T916">
        <v>0.33989999999999998</v>
      </c>
    </row>
    <row r="917" spans="1:20" x14ac:dyDescent="0.3">
      <c r="A917" s="1">
        <v>43978</v>
      </c>
      <c r="B917" s="1" t="str">
        <f t="shared" si="14"/>
        <v>May</v>
      </c>
      <c r="C917">
        <v>9458</v>
      </c>
      <c r="D917" t="s">
        <v>2501</v>
      </c>
      <c r="E917" t="s">
        <v>20</v>
      </c>
      <c r="F917" t="s">
        <v>122</v>
      </c>
      <c r="G917" t="s">
        <v>73</v>
      </c>
      <c r="H917" t="s">
        <v>23</v>
      </c>
      <c r="I917" t="s">
        <v>2502</v>
      </c>
      <c r="J917" t="s">
        <v>75</v>
      </c>
      <c r="K917">
        <v>27405</v>
      </c>
      <c r="L917" t="s">
        <v>76</v>
      </c>
      <c r="M917" t="s">
        <v>2505</v>
      </c>
      <c r="N917" t="s">
        <v>46</v>
      </c>
      <c r="O917" t="s">
        <v>47</v>
      </c>
      <c r="P917" t="s">
        <v>2506</v>
      </c>
      <c r="Q917">
        <v>12.06</v>
      </c>
      <c r="R917">
        <v>5</v>
      </c>
      <c r="S917">
        <v>0.7</v>
      </c>
      <c r="T917">
        <v>-10.050000000000001</v>
      </c>
    </row>
    <row r="918" spans="1:20" x14ac:dyDescent="0.3">
      <c r="A918" s="1">
        <v>43979</v>
      </c>
      <c r="B918" s="1" t="str">
        <f t="shared" si="14"/>
        <v>May</v>
      </c>
      <c r="C918">
        <v>86</v>
      </c>
      <c r="D918" t="s">
        <v>2507</v>
      </c>
      <c r="E918" t="s">
        <v>86</v>
      </c>
      <c r="F918" t="s">
        <v>2508</v>
      </c>
      <c r="G918" t="s">
        <v>22</v>
      </c>
      <c r="H918" t="s">
        <v>23</v>
      </c>
      <c r="I918" t="s">
        <v>1133</v>
      </c>
      <c r="J918" t="s">
        <v>1539</v>
      </c>
      <c r="K918">
        <v>29203</v>
      </c>
      <c r="L918" t="s">
        <v>76</v>
      </c>
      <c r="M918" t="s">
        <v>535</v>
      </c>
      <c r="N918" t="s">
        <v>28</v>
      </c>
      <c r="O918" t="s">
        <v>59</v>
      </c>
      <c r="P918" t="s">
        <v>536</v>
      </c>
      <c r="Q918">
        <v>301.95999999999998</v>
      </c>
      <c r="R918">
        <v>2</v>
      </c>
      <c r="S918">
        <v>0</v>
      </c>
      <c r="T918">
        <v>33.215600000000002</v>
      </c>
    </row>
    <row r="919" spans="1:20" x14ac:dyDescent="0.3">
      <c r="A919" s="1">
        <v>43979</v>
      </c>
      <c r="B919" s="1" t="str">
        <f t="shared" si="14"/>
        <v>May</v>
      </c>
      <c r="C919">
        <v>2434</v>
      </c>
      <c r="D919" t="s">
        <v>2509</v>
      </c>
      <c r="E919" t="s">
        <v>20</v>
      </c>
      <c r="F919" t="s">
        <v>2211</v>
      </c>
      <c r="G919" t="s">
        <v>22</v>
      </c>
      <c r="H919" t="s">
        <v>23</v>
      </c>
      <c r="I919" t="s">
        <v>441</v>
      </c>
      <c r="J919" t="s">
        <v>52</v>
      </c>
      <c r="K919">
        <v>77070</v>
      </c>
      <c r="L919" t="s">
        <v>44</v>
      </c>
      <c r="M919" t="s">
        <v>1484</v>
      </c>
      <c r="N919" t="s">
        <v>78</v>
      </c>
      <c r="O919" t="s">
        <v>193</v>
      </c>
      <c r="P919" t="s">
        <v>1485</v>
      </c>
      <c r="Q919">
        <v>54.368000000000002</v>
      </c>
      <c r="R919">
        <v>4</v>
      </c>
      <c r="S919">
        <v>0.2</v>
      </c>
      <c r="T919">
        <v>4.0776000000000003</v>
      </c>
    </row>
    <row r="920" spans="1:20" x14ac:dyDescent="0.3">
      <c r="A920" s="1">
        <v>43979</v>
      </c>
      <c r="B920" s="1" t="str">
        <f t="shared" si="14"/>
        <v>May</v>
      </c>
      <c r="C920">
        <v>6242</v>
      </c>
      <c r="D920" t="s">
        <v>2510</v>
      </c>
      <c r="E920" t="s">
        <v>86</v>
      </c>
      <c r="F920" t="s">
        <v>2511</v>
      </c>
      <c r="G920" t="s">
        <v>73</v>
      </c>
      <c r="H920" t="s">
        <v>23</v>
      </c>
      <c r="I920" t="s">
        <v>1734</v>
      </c>
      <c r="J920" t="s">
        <v>2512</v>
      </c>
      <c r="K920">
        <v>3301</v>
      </c>
      <c r="L920" t="s">
        <v>26</v>
      </c>
      <c r="M920" t="s">
        <v>1247</v>
      </c>
      <c r="N920" t="s">
        <v>28</v>
      </c>
      <c r="O920" t="s">
        <v>29</v>
      </c>
      <c r="P920" t="s">
        <v>1248</v>
      </c>
      <c r="Q920">
        <v>247.44</v>
      </c>
      <c r="R920">
        <v>8</v>
      </c>
      <c r="S920">
        <v>0</v>
      </c>
      <c r="T920">
        <v>101.4504</v>
      </c>
    </row>
    <row r="921" spans="1:20" x14ac:dyDescent="0.3">
      <c r="A921" s="1">
        <v>43979</v>
      </c>
      <c r="B921" s="1" t="str">
        <f t="shared" si="14"/>
        <v>May</v>
      </c>
      <c r="C921">
        <v>8457</v>
      </c>
      <c r="D921" t="s">
        <v>2513</v>
      </c>
      <c r="E921" t="s">
        <v>86</v>
      </c>
      <c r="F921" t="s">
        <v>2514</v>
      </c>
      <c r="G921" t="s">
        <v>73</v>
      </c>
      <c r="H921" t="s">
        <v>23</v>
      </c>
      <c r="I921" t="s">
        <v>336</v>
      </c>
      <c r="J921" t="s">
        <v>337</v>
      </c>
      <c r="K921">
        <v>60653</v>
      </c>
      <c r="L921" t="s">
        <v>44</v>
      </c>
      <c r="M921" t="s">
        <v>2515</v>
      </c>
      <c r="N921" t="s">
        <v>28</v>
      </c>
      <c r="O921" t="s">
        <v>59</v>
      </c>
      <c r="P921" t="s">
        <v>2516</v>
      </c>
      <c r="Q921">
        <v>106.869</v>
      </c>
      <c r="R921">
        <v>3</v>
      </c>
      <c r="S921">
        <v>0.3</v>
      </c>
      <c r="T921">
        <v>-29.007300000000001</v>
      </c>
    </row>
    <row r="922" spans="1:20" x14ac:dyDescent="0.3">
      <c r="A922" s="1">
        <v>43979</v>
      </c>
      <c r="B922" s="1" t="str">
        <f t="shared" si="14"/>
        <v>May</v>
      </c>
      <c r="C922">
        <v>8458</v>
      </c>
      <c r="D922" t="s">
        <v>2513</v>
      </c>
      <c r="E922" t="s">
        <v>86</v>
      </c>
      <c r="F922" t="s">
        <v>2514</v>
      </c>
      <c r="G922" t="s">
        <v>73</v>
      </c>
      <c r="H922" t="s">
        <v>23</v>
      </c>
      <c r="I922" t="s">
        <v>336</v>
      </c>
      <c r="J922" t="s">
        <v>337</v>
      </c>
      <c r="K922">
        <v>60653</v>
      </c>
      <c r="L922" t="s">
        <v>44</v>
      </c>
      <c r="M922" t="s">
        <v>1697</v>
      </c>
      <c r="N922" t="s">
        <v>46</v>
      </c>
      <c r="O922" t="s">
        <v>47</v>
      </c>
      <c r="P922" t="s">
        <v>1698</v>
      </c>
      <c r="Q922">
        <v>3.5640000000000001</v>
      </c>
      <c r="R922">
        <v>3</v>
      </c>
      <c r="S922">
        <v>0.8</v>
      </c>
      <c r="T922">
        <v>-6.2370000000000001</v>
      </c>
    </row>
    <row r="923" spans="1:20" x14ac:dyDescent="0.3">
      <c r="A923" s="1">
        <v>43979</v>
      </c>
      <c r="B923" s="1" t="str">
        <f t="shared" si="14"/>
        <v>May</v>
      </c>
      <c r="C923">
        <v>8786</v>
      </c>
      <c r="D923" t="s">
        <v>2517</v>
      </c>
      <c r="E923" t="s">
        <v>20</v>
      </c>
      <c r="F923" t="s">
        <v>1055</v>
      </c>
      <c r="G923" t="s">
        <v>73</v>
      </c>
      <c r="H923" t="s">
        <v>23</v>
      </c>
      <c r="I923" t="s">
        <v>2192</v>
      </c>
      <c r="J923" t="s">
        <v>412</v>
      </c>
      <c r="K923">
        <v>85023</v>
      </c>
      <c r="L923" t="s">
        <v>35</v>
      </c>
      <c r="M923" t="s">
        <v>2518</v>
      </c>
      <c r="N923" t="s">
        <v>78</v>
      </c>
      <c r="O923" t="s">
        <v>193</v>
      </c>
      <c r="P923" t="s">
        <v>2519</v>
      </c>
      <c r="Q923">
        <v>195.96</v>
      </c>
      <c r="R923">
        <v>5</v>
      </c>
      <c r="S923">
        <v>0.2</v>
      </c>
      <c r="T923">
        <v>19.596</v>
      </c>
    </row>
    <row r="924" spans="1:20" x14ac:dyDescent="0.3">
      <c r="A924" s="1">
        <v>43979</v>
      </c>
      <c r="B924" s="1" t="str">
        <f t="shared" si="14"/>
        <v>May</v>
      </c>
      <c r="C924">
        <v>8787</v>
      </c>
      <c r="D924" t="s">
        <v>2517</v>
      </c>
      <c r="E924" t="s">
        <v>20</v>
      </c>
      <c r="F924" t="s">
        <v>1055</v>
      </c>
      <c r="G924" t="s">
        <v>73</v>
      </c>
      <c r="H924" t="s">
        <v>23</v>
      </c>
      <c r="I924" t="s">
        <v>2192</v>
      </c>
      <c r="J924" t="s">
        <v>412</v>
      </c>
      <c r="K924">
        <v>85023</v>
      </c>
      <c r="L924" t="s">
        <v>35</v>
      </c>
      <c r="M924" t="s">
        <v>1107</v>
      </c>
      <c r="N924" t="s">
        <v>46</v>
      </c>
      <c r="O924" t="s">
        <v>107</v>
      </c>
      <c r="P924" t="s">
        <v>1108</v>
      </c>
      <c r="Q924">
        <v>15.552</v>
      </c>
      <c r="R924">
        <v>3</v>
      </c>
      <c r="S924">
        <v>0.2</v>
      </c>
      <c r="T924">
        <v>5.4432</v>
      </c>
    </row>
    <row r="925" spans="1:20" x14ac:dyDescent="0.3">
      <c r="A925" s="1">
        <v>43979</v>
      </c>
      <c r="B925" s="1" t="str">
        <f t="shared" si="14"/>
        <v>May</v>
      </c>
      <c r="C925">
        <v>8788</v>
      </c>
      <c r="D925" t="s">
        <v>2517</v>
      </c>
      <c r="E925" t="s">
        <v>20</v>
      </c>
      <c r="F925" t="s">
        <v>1055</v>
      </c>
      <c r="G925" t="s">
        <v>73</v>
      </c>
      <c r="H925" t="s">
        <v>23</v>
      </c>
      <c r="I925" t="s">
        <v>2192</v>
      </c>
      <c r="J925" t="s">
        <v>412</v>
      </c>
      <c r="K925">
        <v>85023</v>
      </c>
      <c r="L925" t="s">
        <v>35</v>
      </c>
      <c r="M925" t="s">
        <v>2520</v>
      </c>
      <c r="N925" t="s">
        <v>78</v>
      </c>
      <c r="O925" t="s">
        <v>101</v>
      </c>
      <c r="P925" t="s">
        <v>2521</v>
      </c>
      <c r="Q925">
        <v>271.96800000000002</v>
      </c>
      <c r="R925">
        <v>4</v>
      </c>
      <c r="S925">
        <v>0.2</v>
      </c>
      <c r="T925">
        <v>54.393599999999999</v>
      </c>
    </row>
    <row r="926" spans="1:20" x14ac:dyDescent="0.3">
      <c r="A926" s="1">
        <v>43979</v>
      </c>
      <c r="B926" s="1" t="str">
        <f t="shared" si="14"/>
        <v>May</v>
      </c>
      <c r="C926">
        <v>9132</v>
      </c>
      <c r="D926" t="s">
        <v>2522</v>
      </c>
      <c r="E926" t="s">
        <v>20</v>
      </c>
      <c r="F926" t="s">
        <v>2523</v>
      </c>
      <c r="G926" t="s">
        <v>73</v>
      </c>
      <c r="H926" t="s">
        <v>23</v>
      </c>
      <c r="I926" t="s">
        <v>2524</v>
      </c>
      <c r="J926" t="s">
        <v>659</v>
      </c>
      <c r="K926">
        <v>20707</v>
      </c>
      <c r="L926" t="s">
        <v>26</v>
      </c>
      <c r="M926" t="s">
        <v>1790</v>
      </c>
      <c r="N926" t="s">
        <v>28</v>
      </c>
      <c r="O926" t="s">
        <v>29</v>
      </c>
      <c r="P926" t="s">
        <v>2525</v>
      </c>
      <c r="Q926">
        <v>27.46</v>
      </c>
      <c r="R926">
        <v>2</v>
      </c>
      <c r="S926">
        <v>0</v>
      </c>
      <c r="T926">
        <v>9.8856000000000002</v>
      </c>
    </row>
    <row r="927" spans="1:20" x14ac:dyDescent="0.3">
      <c r="A927" s="1">
        <v>43979</v>
      </c>
      <c r="B927" s="1" t="str">
        <f t="shared" si="14"/>
        <v>May</v>
      </c>
      <c r="C927">
        <v>9133</v>
      </c>
      <c r="D927" t="s">
        <v>2522</v>
      </c>
      <c r="E927" t="s">
        <v>20</v>
      </c>
      <c r="F927" t="s">
        <v>2523</v>
      </c>
      <c r="G927" t="s">
        <v>73</v>
      </c>
      <c r="H927" t="s">
        <v>23</v>
      </c>
      <c r="I927" t="s">
        <v>2524</v>
      </c>
      <c r="J927" t="s">
        <v>659</v>
      </c>
      <c r="K927">
        <v>20707</v>
      </c>
      <c r="L927" t="s">
        <v>26</v>
      </c>
      <c r="M927" t="s">
        <v>2526</v>
      </c>
      <c r="N927" t="s">
        <v>46</v>
      </c>
      <c r="O927" t="s">
        <v>69</v>
      </c>
      <c r="P927" t="s">
        <v>2527</v>
      </c>
      <c r="Q927">
        <v>125.13</v>
      </c>
      <c r="R927">
        <v>3</v>
      </c>
      <c r="S927">
        <v>0</v>
      </c>
      <c r="T927">
        <v>36.287700000000001</v>
      </c>
    </row>
    <row r="928" spans="1:20" x14ac:dyDescent="0.3">
      <c r="A928" s="1">
        <v>43979</v>
      </c>
      <c r="B928" s="1" t="str">
        <f t="shared" si="14"/>
        <v>May</v>
      </c>
      <c r="C928">
        <v>9295</v>
      </c>
      <c r="D928" t="s">
        <v>2528</v>
      </c>
      <c r="E928" t="s">
        <v>20</v>
      </c>
      <c r="F928" t="s">
        <v>2529</v>
      </c>
      <c r="G928" t="s">
        <v>73</v>
      </c>
      <c r="H928" t="s">
        <v>23</v>
      </c>
      <c r="I928" t="s">
        <v>1825</v>
      </c>
      <c r="J928" t="s">
        <v>25</v>
      </c>
      <c r="K928">
        <v>44105</v>
      </c>
      <c r="L928" t="s">
        <v>26</v>
      </c>
      <c r="M928" t="s">
        <v>660</v>
      </c>
      <c r="N928" t="s">
        <v>46</v>
      </c>
      <c r="O928" t="s">
        <v>107</v>
      </c>
      <c r="P928" t="s">
        <v>661</v>
      </c>
      <c r="Q928">
        <v>13.872</v>
      </c>
      <c r="R928">
        <v>3</v>
      </c>
      <c r="S928">
        <v>0.2</v>
      </c>
      <c r="T928">
        <v>5.0286</v>
      </c>
    </row>
    <row r="929" spans="1:20" x14ac:dyDescent="0.3">
      <c r="A929" s="1">
        <v>43979</v>
      </c>
      <c r="B929" s="1" t="str">
        <f t="shared" si="14"/>
        <v>May</v>
      </c>
      <c r="C929">
        <v>9296</v>
      </c>
      <c r="D929" t="s">
        <v>2528</v>
      </c>
      <c r="E929" t="s">
        <v>20</v>
      </c>
      <c r="F929" t="s">
        <v>2529</v>
      </c>
      <c r="G929" t="s">
        <v>73</v>
      </c>
      <c r="H929" t="s">
        <v>23</v>
      </c>
      <c r="I929" t="s">
        <v>1825</v>
      </c>
      <c r="J929" t="s">
        <v>25</v>
      </c>
      <c r="K929">
        <v>44105</v>
      </c>
      <c r="L929" t="s">
        <v>26</v>
      </c>
      <c r="M929" t="s">
        <v>850</v>
      </c>
      <c r="N929" t="s">
        <v>28</v>
      </c>
      <c r="O929" t="s">
        <v>186</v>
      </c>
      <c r="P929" t="s">
        <v>851</v>
      </c>
      <c r="Q929">
        <v>115.96</v>
      </c>
      <c r="R929">
        <v>4</v>
      </c>
      <c r="S929">
        <v>0.5</v>
      </c>
      <c r="T929">
        <v>-64.937600000000003</v>
      </c>
    </row>
    <row r="930" spans="1:20" x14ac:dyDescent="0.3">
      <c r="A930" s="1">
        <v>43980</v>
      </c>
      <c r="B930" s="1" t="str">
        <f t="shared" si="14"/>
        <v>May</v>
      </c>
      <c r="C930">
        <v>371</v>
      </c>
      <c r="D930" t="s">
        <v>2530</v>
      </c>
      <c r="E930" t="s">
        <v>20</v>
      </c>
      <c r="F930" t="s">
        <v>2531</v>
      </c>
      <c r="G930" t="s">
        <v>22</v>
      </c>
      <c r="H930" t="s">
        <v>23</v>
      </c>
      <c r="I930" t="s">
        <v>2532</v>
      </c>
      <c r="J930" t="s">
        <v>52</v>
      </c>
      <c r="K930">
        <v>78550</v>
      </c>
      <c r="L930" t="s">
        <v>44</v>
      </c>
      <c r="M930" t="s">
        <v>2533</v>
      </c>
      <c r="N930" t="s">
        <v>46</v>
      </c>
      <c r="O930" t="s">
        <v>107</v>
      </c>
      <c r="P930" t="s">
        <v>2534</v>
      </c>
      <c r="Q930">
        <v>25.92</v>
      </c>
      <c r="R930">
        <v>5</v>
      </c>
      <c r="S930">
        <v>0.2</v>
      </c>
      <c r="T930">
        <v>9.3960000000000008</v>
      </c>
    </row>
    <row r="931" spans="1:20" x14ac:dyDescent="0.3">
      <c r="A931" s="1">
        <v>43980</v>
      </c>
      <c r="B931" s="1" t="str">
        <f t="shared" si="14"/>
        <v>May</v>
      </c>
      <c r="C931">
        <v>372</v>
      </c>
      <c r="D931" t="s">
        <v>2530</v>
      </c>
      <c r="E931" t="s">
        <v>20</v>
      </c>
      <c r="F931" t="s">
        <v>2531</v>
      </c>
      <c r="G931" t="s">
        <v>22</v>
      </c>
      <c r="H931" t="s">
        <v>23</v>
      </c>
      <c r="I931" t="s">
        <v>2532</v>
      </c>
      <c r="J931" t="s">
        <v>52</v>
      </c>
      <c r="K931">
        <v>78550</v>
      </c>
      <c r="L931" t="s">
        <v>44</v>
      </c>
      <c r="M931" t="s">
        <v>2535</v>
      </c>
      <c r="N931" t="s">
        <v>46</v>
      </c>
      <c r="O931" t="s">
        <v>54</v>
      </c>
      <c r="P931" t="s">
        <v>2536</v>
      </c>
      <c r="Q931">
        <v>53.423999999999999</v>
      </c>
      <c r="R931">
        <v>3</v>
      </c>
      <c r="S931">
        <v>0.2</v>
      </c>
      <c r="T931">
        <v>4.6745999999999999</v>
      </c>
    </row>
    <row r="932" spans="1:20" x14ac:dyDescent="0.3">
      <c r="A932" s="1">
        <v>43980</v>
      </c>
      <c r="B932" s="1" t="str">
        <f t="shared" si="14"/>
        <v>May</v>
      </c>
      <c r="C932">
        <v>3404</v>
      </c>
      <c r="D932" t="s">
        <v>2537</v>
      </c>
      <c r="E932" t="s">
        <v>20</v>
      </c>
      <c r="F932" t="s">
        <v>2538</v>
      </c>
      <c r="G932" t="s">
        <v>22</v>
      </c>
      <c r="H932" t="s">
        <v>23</v>
      </c>
      <c r="I932" t="s">
        <v>441</v>
      </c>
      <c r="J932" t="s">
        <v>52</v>
      </c>
      <c r="K932">
        <v>77095</v>
      </c>
      <c r="L932" t="s">
        <v>44</v>
      </c>
      <c r="M932" t="s">
        <v>2539</v>
      </c>
      <c r="N932" t="s">
        <v>28</v>
      </c>
      <c r="O932" t="s">
        <v>29</v>
      </c>
      <c r="P932" t="s">
        <v>2540</v>
      </c>
      <c r="Q932">
        <v>65.424000000000007</v>
      </c>
      <c r="R932">
        <v>4</v>
      </c>
      <c r="S932">
        <v>0.6</v>
      </c>
      <c r="T932">
        <v>-52.339199999999998</v>
      </c>
    </row>
    <row r="933" spans="1:20" x14ac:dyDescent="0.3">
      <c r="A933" s="1">
        <v>43980</v>
      </c>
      <c r="B933" s="1" t="str">
        <f t="shared" si="14"/>
        <v>May</v>
      </c>
      <c r="C933">
        <v>3717</v>
      </c>
      <c r="D933" t="s">
        <v>2541</v>
      </c>
      <c r="E933" t="s">
        <v>20</v>
      </c>
      <c r="F933" t="s">
        <v>1777</v>
      </c>
      <c r="G933" t="s">
        <v>41</v>
      </c>
      <c r="H933" t="s">
        <v>23</v>
      </c>
      <c r="I933" t="s">
        <v>2542</v>
      </c>
      <c r="J933" t="s">
        <v>2543</v>
      </c>
      <c r="K933">
        <v>68104</v>
      </c>
      <c r="L933" t="s">
        <v>44</v>
      </c>
      <c r="M933" t="s">
        <v>2544</v>
      </c>
      <c r="N933" t="s">
        <v>46</v>
      </c>
      <c r="O933" t="s">
        <v>144</v>
      </c>
      <c r="P933" t="s">
        <v>2545</v>
      </c>
      <c r="Q933">
        <v>23.55</v>
      </c>
      <c r="R933">
        <v>5</v>
      </c>
      <c r="S933">
        <v>0</v>
      </c>
      <c r="T933">
        <v>1.1775</v>
      </c>
    </row>
    <row r="934" spans="1:20" x14ac:dyDescent="0.3">
      <c r="A934" s="1">
        <v>43980</v>
      </c>
      <c r="B934" s="1" t="str">
        <f t="shared" si="14"/>
        <v>May</v>
      </c>
      <c r="C934">
        <v>6248</v>
      </c>
      <c r="D934" t="s">
        <v>2546</v>
      </c>
      <c r="E934" t="s">
        <v>20</v>
      </c>
      <c r="F934" t="s">
        <v>335</v>
      </c>
      <c r="G934" t="s">
        <v>22</v>
      </c>
      <c r="H934" t="s">
        <v>23</v>
      </c>
      <c r="I934" t="s">
        <v>450</v>
      </c>
      <c r="J934" t="s">
        <v>224</v>
      </c>
      <c r="K934">
        <v>47201</v>
      </c>
      <c r="L934" t="s">
        <v>44</v>
      </c>
      <c r="M934" t="s">
        <v>1772</v>
      </c>
      <c r="N934" t="s">
        <v>46</v>
      </c>
      <c r="O934" t="s">
        <v>47</v>
      </c>
      <c r="P934" t="s">
        <v>1773</v>
      </c>
      <c r="Q934">
        <v>43.41</v>
      </c>
      <c r="R934">
        <v>1</v>
      </c>
      <c r="S934">
        <v>0</v>
      </c>
      <c r="T934">
        <v>19.968599999999999</v>
      </c>
    </row>
    <row r="935" spans="1:20" x14ac:dyDescent="0.3">
      <c r="A935" s="1">
        <v>43980</v>
      </c>
      <c r="B935" s="1" t="str">
        <f t="shared" si="14"/>
        <v>May</v>
      </c>
      <c r="C935">
        <v>6249</v>
      </c>
      <c r="D935" t="s">
        <v>2546</v>
      </c>
      <c r="E935" t="s">
        <v>20</v>
      </c>
      <c r="F935" t="s">
        <v>335</v>
      </c>
      <c r="G935" t="s">
        <v>22</v>
      </c>
      <c r="H935" t="s">
        <v>23</v>
      </c>
      <c r="I935" t="s">
        <v>450</v>
      </c>
      <c r="J935" t="s">
        <v>224</v>
      </c>
      <c r="K935">
        <v>47201</v>
      </c>
      <c r="L935" t="s">
        <v>44</v>
      </c>
      <c r="M935" t="s">
        <v>2547</v>
      </c>
      <c r="N935" t="s">
        <v>28</v>
      </c>
      <c r="O935" t="s">
        <v>29</v>
      </c>
      <c r="P935" t="s">
        <v>2548</v>
      </c>
      <c r="Q935">
        <v>6.24</v>
      </c>
      <c r="R935">
        <v>3</v>
      </c>
      <c r="S935">
        <v>0</v>
      </c>
      <c r="T935">
        <v>2.6208</v>
      </c>
    </row>
    <row r="936" spans="1:20" x14ac:dyDescent="0.3">
      <c r="A936" s="1">
        <v>43980</v>
      </c>
      <c r="B936" s="1" t="str">
        <f t="shared" si="14"/>
        <v>May</v>
      </c>
      <c r="C936">
        <v>6250</v>
      </c>
      <c r="D936" t="s">
        <v>2546</v>
      </c>
      <c r="E936" t="s">
        <v>20</v>
      </c>
      <c r="F936" t="s">
        <v>335</v>
      </c>
      <c r="G936" t="s">
        <v>22</v>
      </c>
      <c r="H936" t="s">
        <v>23</v>
      </c>
      <c r="I936" t="s">
        <v>450</v>
      </c>
      <c r="J936" t="s">
        <v>224</v>
      </c>
      <c r="K936">
        <v>47201</v>
      </c>
      <c r="L936" t="s">
        <v>44</v>
      </c>
      <c r="M936" t="s">
        <v>1129</v>
      </c>
      <c r="N936" t="s">
        <v>46</v>
      </c>
      <c r="O936" t="s">
        <v>69</v>
      </c>
      <c r="P936" t="s">
        <v>1130</v>
      </c>
      <c r="Q936">
        <v>465.16</v>
      </c>
      <c r="R936">
        <v>2</v>
      </c>
      <c r="S936">
        <v>0</v>
      </c>
      <c r="T936">
        <v>120.94159999999999</v>
      </c>
    </row>
    <row r="937" spans="1:20" x14ac:dyDescent="0.3">
      <c r="A937" s="1">
        <v>43980</v>
      </c>
      <c r="B937" s="1" t="str">
        <f t="shared" si="14"/>
        <v>May</v>
      </c>
      <c r="C937">
        <v>6251</v>
      </c>
      <c r="D937" t="s">
        <v>2546</v>
      </c>
      <c r="E937" t="s">
        <v>20</v>
      </c>
      <c r="F937" t="s">
        <v>335</v>
      </c>
      <c r="G937" t="s">
        <v>22</v>
      </c>
      <c r="H937" t="s">
        <v>23</v>
      </c>
      <c r="I937" t="s">
        <v>450</v>
      </c>
      <c r="J937" t="s">
        <v>224</v>
      </c>
      <c r="K937">
        <v>47201</v>
      </c>
      <c r="L937" t="s">
        <v>44</v>
      </c>
      <c r="M937" t="s">
        <v>2549</v>
      </c>
      <c r="N937" t="s">
        <v>46</v>
      </c>
      <c r="O937" t="s">
        <v>107</v>
      </c>
      <c r="P937" t="s">
        <v>2550</v>
      </c>
      <c r="Q937">
        <v>7.98</v>
      </c>
      <c r="R937">
        <v>1</v>
      </c>
      <c r="S937">
        <v>0</v>
      </c>
      <c r="T937">
        <v>3.99</v>
      </c>
    </row>
    <row r="938" spans="1:20" x14ac:dyDescent="0.3">
      <c r="A938" s="1">
        <v>43981</v>
      </c>
      <c r="B938" s="1" t="str">
        <f t="shared" si="14"/>
        <v>May</v>
      </c>
      <c r="C938">
        <v>6402</v>
      </c>
      <c r="D938" t="s">
        <v>2551</v>
      </c>
      <c r="E938" t="s">
        <v>39</v>
      </c>
      <c r="F938" t="s">
        <v>1862</v>
      </c>
      <c r="G938" t="s">
        <v>22</v>
      </c>
      <c r="H938" t="s">
        <v>23</v>
      </c>
      <c r="I938" t="s">
        <v>733</v>
      </c>
      <c r="J938" t="s">
        <v>734</v>
      </c>
      <c r="K938">
        <v>70506</v>
      </c>
      <c r="L938" t="s">
        <v>76</v>
      </c>
      <c r="M938" t="s">
        <v>2552</v>
      </c>
      <c r="N938" t="s">
        <v>28</v>
      </c>
      <c r="O938" t="s">
        <v>186</v>
      </c>
      <c r="P938" t="s">
        <v>2553</v>
      </c>
      <c r="Q938">
        <v>241.96</v>
      </c>
      <c r="R938">
        <v>2</v>
      </c>
      <c r="S938">
        <v>0</v>
      </c>
      <c r="T938">
        <v>33.874400000000001</v>
      </c>
    </row>
    <row r="939" spans="1:20" x14ac:dyDescent="0.3">
      <c r="A939" s="1">
        <v>43981</v>
      </c>
      <c r="B939" s="1" t="str">
        <f t="shared" si="14"/>
        <v>May</v>
      </c>
      <c r="C939">
        <v>6403</v>
      </c>
      <c r="D939" t="s">
        <v>2551</v>
      </c>
      <c r="E939" t="s">
        <v>39</v>
      </c>
      <c r="F939" t="s">
        <v>1862</v>
      </c>
      <c r="G939" t="s">
        <v>22</v>
      </c>
      <c r="H939" t="s">
        <v>23</v>
      </c>
      <c r="I939" t="s">
        <v>733</v>
      </c>
      <c r="J939" t="s">
        <v>734</v>
      </c>
      <c r="K939">
        <v>70506</v>
      </c>
      <c r="L939" t="s">
        <v>76</v>
      </c>
      <c r="M939" t="s">
        <v>2554</v>
      </c>
      <c r="N939" t="s">
        <v>46</v>
      </c>
      <c r="O939" t="s">
        <v>47</v>
      </c>
      <c r="P939" t="s">
        <v>2555</v>
      </c>
      <c r="Q939">
        <v>3.89</v>
      </c>
      <c r="R939">
        <v>1</v>
      </c>
      <c r="S939">
        <v>0</v>
      </c>
      <c r="T939">
        <v>1.8672</v>
      </c>
    </row>
    <row r="940" spans="1:20" x14ac:dyDescent="0.3">
      <c r="A940" s="1">
        <v>43981</v>
      </c>
      <c r="B940" s="1" t="str">
        <f t="shared" si="14"/>
        <v>May</v>
      </c>
      <c r="C940">
        <v>6404</v>
      </c>
      <c r="D940" t="s">
        <v>2551</v>
      </c>
      <c r="E940" t="s">
        <v>39</v>
      </c>
      <c r="F940" t="s">
        <v>1862</v>
      </c>
      <c r="G940" t="s">
        <v>22</v>
      </c>
      <c r="H940" t="s">
        <v>23</v>
      </c>
      <c r="I940" t="s">
        <v>733</v>
      </c>
      <c r="J940" t="s">
        <v>734</v>
      </c>
      <c r="K940">
        <v>70506</v>
      </c>
      <c r="L940" t="s">
        <v>76</v>
      </c>
      <c r="M940" t="s">
        <v>2556</v>
      </c>
      <c r="N940" t="s">
        <v>28</v>
      </c>
      <c r="O940" t="s">
        <v>29</v>
      </c>
      <c r="P940" t="s">
        <v>2557</v>
      </c>
      <c r="Q940">
        <v>8.01</v>
      </c>
      <c r="R940">
        <v>3</v>
      </c>
      <c r="S940">
        <v>0</v>
      </c>
      <c r="T940">
        <v>3.0438000000000001</v>
      </c>
    </row>
    <row r="941" spans="1:20" x14ac:dyDescent="0.3">
      <c r="A941" s="1">
        <v>43981</v>
      </c>
      <c r="B941" s="1" t="str">
        <f t="shared" si="14"/>
        <v>May</v>
      </c>
      <c r="C941">
        <v>7412</v>
      </c>
      <c r="D941" t="s">
        <v>2558</v>
      </c>
      <c r="E941" t="s">
        <v>20</v>
      </c>
      <c r="F941" t="s">
        <v>1004</v>
      </c>
      <c r="G941" t="s">
        <v>41</v>
      </c>
      <c r="H941" t="s">
        <v>23</v>
      </c>
      <c r="I941" t="s">
        <v>2559</v>
      </c>
      <c r="J941" t="s">
        <v>2329</v>
      </c>
      <c r="K941">
        <v>97224</v>
      </c>
      <c r="L941" t="s">
        <v>35</v>
      </c>
      <c r="M941" t="s">
        <v>2560</v>
      </c>
      <c r="N941" t="s">
        <v>78</v>
      </c>
      <c r="O941" t="s">
        <v>193</v>
      </c>
      <c r="P941" t="s">
        <v>2561</v>
      </c>
      <c r="Q941">
        <v>156.792</v>
      </c>
      <c r="R941">
        <v>1</v>
      </c>
      <c r="S941">
        <v>0.2</v>
      </c>
      <c r="T941">
        <v>17.639099999999999</v>
      </c>
    </row>
    <row r="942" spans="1:20" x14ac:dyDescent="0.3">
      <c r="A942" s="1">
        <v>43981</v>
      </c>
      <c r="B942" s="1" t="str">
        <f t="shared" si="14"/>
        <v>May</v>
      </c>
      <c r="C942">
        <v>7413</v>
      </c>
      <c r="D942" t="s">
        <v>2558</v>
      </c>
      <c r="E942" t="s">
        <v>20</v>
      </c>
      <c r="F942" t="s">
        <v>1004</v>
      </c>
      <c r="G942" t="s">
        <v>41</v>
      </c>
      <c r="H942" t="s">
        <v>23</v>
      </c>
      <c r="I942" t="s">
        <v>2559</v>
      </c>
      <c r="J942" t="s">
        <v>2329</v>
      </c>
      <c r="K942">
        <v>97224</v>
      </c>
      <c r="L942" t="s">
        <v>35</v>
      </c>
      <c r="M942" t="s">
        <v>2562</v>
      </c>
      <c r="N942" t="s">
        <v>78</v>
      </c>
      <c r="O942" t="s">
        <v>101</v>
      </c>
      <c r="P942" t="s">
        <v>2563</v>
      </c>
      <c r="Q942">
        <v>35.36</v>
      </c>
      <c r="R942">
        <v>2</v>
      </c>
      <c r="S942">
        <v>0.2</v>
      </c>
      <c r="T942">
        <v>-3.0939999999999999</v>
      </c>
    </row>
    <row r="943" spans="1:20" x14ac:dyDescent="0.3">
      <c r="A943" s="1">
        <v>43981</v>
      </c>
      <c r="B943" s="1" t="str">
        <f t="shared" si="14"/>
        <v>May</v>
      </c>
      <c r="C943">
        <v>7414</v>
      </c>
      <c r="D943" t="s">
        <v>2558</v>
      </c>
      <c r="E943" t="s">
        <v>20</v>
      </c>
      <c r="F943" t="s">
        <v>1004</v>
      </c>
      <c r="G943" t="s">
        <v>41</v>
      </c>
      <c r="H943" t="s">
        <v>23</v>
      </c>
      <c r="I943" t="s">
        <v>2559</v>
      </c>
      <c r="J943" t="s">
        <v>2329</v>
      </c>
      <c r="K943">
        <v>97224</v>
      </c>
      <c r="L943" t="s">
        <v>35</v>
      </c>
      <c r="M943" t="s">
        <v>2564</v>
      </c>
      <c r="N943" t="s">
        <v>28</v>
      </c>
      <c r="O943" t="s">
        <v>29</v>
      </c>
      <c r="P943" t="s">
        <v>2565</v>
      </c>
      <c r="Q943">
        <v>13.592000000000001</v>
      </c>
      <c r="R943">
        <v>1</v>
      </c>
      <c r="S943">
        <v>0.2</v>
      </c>
      <c r="T943">
        <v>-0.33979999999999999</v>
      </c>
    </row>
    <row r="944" spans="1:20" x14ac:dyDescent="0.3">
      <c r="A944" s="1">
        <v>43981</v>
      </c>
      <c r="B944" s="1" t="str">
        <f t="shared" si="14"/>
        <v>May</v>
      </c>
      <c r="C944">
        <v>8811</v>
      </c>
      <c r="D944" t="s">
        <v>2566</v>
      </c>
      <c r="E944" t="s">
        <v>20</v>
      </c>
      <c r="F944" t="s">
        <v>2567</v>
      </c>
      <c r="G944" t="s">
        <v>73</v>
      </c>
      <c r="H944" t="s">
        <v>23</v>
      </c>
      <c r="I944" t="s">
        <v>33</v>
      </c>
      <c r="J944" t="s">
        <v>34</v>
      </c>
      <c r="K944">
        <v>90004</v>
      </c>
      <c r="L944" t="s">
        <v>35</v>
      </c>
      <c r="M944" t="s">
        <v>1480</v>
      </c>
      <c r="N944" t="s">
        <v>46</v>
      </c>
      <c r="O944" t="s">
        <v>107</v>
      </c>
      <c r="P944" t="s">
        <v>1481</v>
      </c>
      <c r="Q944">
        <v>37.520000000000003</v>
      </c>
      <c r="R944">
        <v>4</v>
      </c>
      <c r="S944">
        <v>0</v>
      </c>
      <c r="T944">
        <v>18.009599999999999</v>
      </c>
    </row>
    <row r="945" spans="1:20" x14ac:dyDescent="0.3">
      <c r="A945" s="1">
        <v>43981</v>
      </c>
      <c r="B945" s="1" t="str">
        <f t="shared" si="14"/>
        <v>May</v>
      </c>
      <c r="C945">
        <v>9513</v>
      </c>
      <c r="D945" t="s">
        <v>2568</v>
      </c>
      <c r="E945" t="s">
        <v>86</v>
      </c>
      <c r="F945" t="s">
        <v>1975</v>
      </c>
      <c r="G945" t="s">
        <v>22</v>
      </c>
      <c r="H945" t="s">
        <v>23</v>
      </c>
      <c r="I945" t="s">
        <v>172</v>
      </c>
      <c r="J945" t="s">
        <v>52</v>
      </c>
      <c r="K945">
        <v>75217</v>
      </c>
      <c r="L945" t="s">
        <v>44</v>
      </c>
      <c r="M945" t="s">
        <v>625</v>
      </c>
      <c r="N945" t="s">
        <v>28</v>
      </c>
      <c r="O945" t="s">
        <v>186</v>
      </c>
      <c r="P945" t="s">
        <v>626</v>
      </c>
      <c r="Q945">
        <v>204.66640000000001</v>
      </c>
      <c r="R945">
        <v>1</v>
      </c>
      <c r="S945">
        <v>0.32</v>
      </c>
      <c r="T945">
        <v>-6.0195999999999996</v>
      </c>
    </row>
    <row r="946" spans="1:20" x14ac:dyDescent="0.3">
      <c r="A946" s="1">
        <v>43981</v>
      </c>
      <c r="B946" s="1" t="str">
        <f t="shared" si="14"/>
        <v>May</v>
      </c>
      <c r="C946">
        <v>9687</v>
      </c>
      <c r="D946" t="s">
        <v>2569</v>
      </c>
      <c r="E946" t="s">
        <v>20</v>
      </c>
      <c r="F946" t="s">
        <v>2570</v>
      </c>
      <c r="G946" t="s">
        <v>22</v>
      </c>
      <c r="H946" t="s">
        <v>23</v>
      </c>
      <c r="I946" t="s">
        <v>573</v>
      </c>
      <c r="J946" t="s">
        <v>34</v>
      </c>
      <c r="K946">
        <v>92037</v>
      </c>
      <c r="L946" t="s">
        <v>35</v>
      </c>
      <c r="M946" t="s">
        <v>2571</v>
      </c>
      <c r="N946" t="s">
        <v>46</v>
      </c>
      <c r="O946" t="s">
        <v>62</v>
      </c>
      <c r="P946" t="s">
        <v>2572</v>
      </c>
      <c r="Q946">
        <v>35.1</v>
      </c>
      <c r="R946">
        <v>6</v>
      </c>
      <c r="S946">
        <v>0</v>
      </c>
      <c r="T946">
        <v>10.179</v>
      </c>
    </row>
    <row r="947" spans="1:20" x14ac:dyDescent="0.3">
      <c r="A947" s="1">
        <v>43983</v>
      </c>
      <c r="B947" s="1" t="str">
        <f t="shared" si="14"/>
        <v>Jun</v>
      </c>
      <c r="C947">
        <v>2288</v>
      </c>
      <c r="D947" t="s">
        <v>2573</v>
      </c>
      <c r="E947" t="s">
        <v>86</v>
      </c>
      <c r="F947" t="s">
        <v>2574</v>
      </c>
      <c r="G947" t="s">
        <v>73</v>
      </c>
      <c r="H947" t="s">
        <v>23</v>
      </c>
      <c r="I947" t="s">
        <v>1713</v>
      </c>
      <c r="J947" t="s">
        <v>25</v>
      </c>
      <c r="K947">
        <v>43615</v>
      </c>
      <c r="L947" t="s">
        <v>26</v>
      </c>
      <c r="M947" t="s">
        <v>2575</v>
      </c>
      <c r="N947" t="s">
        <v>46</v>
      </c>
      <c r="O947" t="s">
        <v>69</v>
      </c>
      <c r="P947" t="s">
        <v>2576</v>
      </c>
      <c r="Q947">
        <v>17.48</v>
      </c>
      <c r="R947">
        <v>5</v>
      </c>
      <c r="S947">
        <v>0.2</v>
      </c>
      <c r="T947">
        <v>1.3109999999999999</v>
      </c>
    </row>
    <row r="948" spans="1:20" x14ac:dyDescent="0.3">
      <c r="A948" s="1">
        <v>43983</v>
      </c>
      <c r="B948" s="1" t="str">
        <f t="shared" si="14"/>
        <v>Jun</v>
      </c>
      <c r="C948">
        <v>4838</v>
      </c>
      <c r="D948" t="s">
        <v>2577</v>
      </c>
      <c r="E948" t="s">
        <v>39</v>
      </c>
      <c r="F948" t="s">
        <v>681</v>
      </c>
      <c r="G948" t="s">
        <v>22</v>
      </c>
      <c r="H948" t="s">
        <v>23</v>
      </c>
      <c r="I948" t="s">
        <v>1971</v>
      </c>
      <c r="J948" t="s">
        <v>25</v>
      </c>
      <c r="K948">
        <v>43017</v>
      </c>
      <c r="L948" t="s">
        <v>26</v>
      </c>
      <c r="M948" t="s">
        <v>2578</v>
      </c>
      <c r="N948" t="s">
        <v>46</v>
      </c>
      <c r="O948" t="s">
        <v>47</v>
      </c>
      <c r="P948" t="s">
        <v>2579</v>
      </c>
      <c r="Q948">
        <v>3.798</v>
      </c>
      <c r="R948">
        <v>2</v>
      </c>
      <c r="S948">
        <v>0.7</v>
      </c>
      <c r="T948">
        <v>-2.6585999999999999</v>
      </c>
    </row>
    <row r="949" spans="1:20" x14ac:dyDescent="0.3">
      <c r="A949" s="1">
        <v>43983</v>
      </c>
      <c r="B949" s="1" t="str">
        <f t="shared" si="14"/>
        <v>Jun</v>
      </c>
      <c r="C949">
        <v>4839</v>
      </c>
      <c r="D949" t="s">
        <v>2577</v>
      </c>
      <c r="E949" t="s">
        <v>39</v>
      </c>
      <c r="F949" t="s">
        <v>681</v>
      </c>
      <c r="G949" t="s">
        <v>22</v>
      </c>
      <c r="H949" t="s">
        <v>23</v>
      </c>
      <c r="I949" t="s">
        <v>1971</v>
      </c>
      <c r="J949" t="s">
        <v>25</v>
      </c>
      <c r="K949">
        <v>43017</v>
      </c>
      <c r="L949" t="s">
        <v>26</v>
      </c>
      <c r="M949" t="s">
        <v>859</v>
      </c>
      <c r="N949" t="s">
        <v>46</v>
      </c>
      <c r="O949" t="s">
        <v>107</v>
      </c>
      <c r="P949" t="s">
        <v>860</v>
      </c>
      <c r="Q949">
        <v>27.744</v>
      </c>
      <c r="R949">
        <v>6</v>
      </c>
      <c r="S949">
        <v>0.2</v>
      </c>
      <c r="T949">
        <v>10.0572</v>
      </c>
    </row>
    <row r="950" spans="1:20" x14ac:dyDescent="0.3">
      <c r="A950" s="1">
        <v>43983</v>
      </c>
      <c r="B950" s="1" t="str">
        <f t="shared" si="14"/>
        <v>Jun</v>
      </c>
      <c r="C950">
        <v>4840</v>
      </c>
      <c r="D950" t="s">
        <v>2577</v>
      </c>
      <c r="E950" t="s">
        <v>39</v>
      </c>
      <c r="F950" t="s">
        <v>681</v>
      </c>
      <c r="G950" t="s">
        <v>22</v>
      </c>
      <c r="H950" t="s">
        <v>23</v>
      </c>
      <c r="I950" t="s">
        <v>1971</v>
      </c>
      <c r="J950" t="s">
        <v>25</v>
      </c>
      <c r="K950">
        <v>43017</v>
      </c>
      <c r="L950" t="s">
        <v>26</v>
      </c>
      <c r="M950" t="s">
        <v>2580</v>
      </c>
      <c r="N950" t="s">
        <v>78</v>
      </c>
      <c r="O950" t="s">
        <v>193</v>
      </c>
      <c r="P950" t="s">
        <v>2581</v>
      </c>
      <c r="Q950">
        <v>158.376</v>
      </c>
      <c r="R950">
        <v>4</v>
      </c>
      <c r="S950">
        <v>0.4</v>
      </c>
      <c r="T950">
        <v>-34.314799999999998</v>
      </c>
    </row>
    <row r="951" spans="1:20" x14ac:dyDescent="0.3">
      <c r="A951" s="1">
        <v>43983</v>
      </c>
      <c r="B951" s="1" t="str">
        <f t="shared" si="14"/>
        <v>Jun</v>
      </c>
      <c r="C951">
        <v>7660</v>
      </c>
      <c r="D951" t="s">
        <v>2582</v>
      </c>
      <c r="E951" t="s">
        <v>20</v>
      </c>
      <c r="F951" t="s">
        <v>313</v>
      </c>
      <c r="G951" t="s">
        <v>73</v>
      </c>
      <c r="H951" t="s">
        <v>23</v>
      </c>
      <c r="I951" t="s">
        <v>2583</v>
      </c>
      <c r="J951" t="s">
        <v>2543</v>
      </c>
      <c r="K951">
        <v>68025</v>
      </c>
      <c r="L951" t="s">
        <v>44</v>
      </c>
      <c r="M951" t="s">
        <v>2584</v>
      </c>
      <c r="N951" t="s">
        <v>46</v>
      </c>
      <c r="O951" t="s">
        <v>47</v>
      </c>
      <c r="P951" t="s">
        <v>2585</v>
      </c>
      <c r="Q951">
        <v>53.9</v>
      </c>
      <c r="R951">
        <v>5</v>
      </c>
      <c r="S951">
        <v>0</v>
      </c>
      <c r="T951">
        <v>25.872</v>
      </c>
    </row>
    <row r="952" spans="1:20" x14ac:dyDescent="0.3">
      <c r="A952" s="1">
        <v>43983</v>
      </c>
      <c r="B952" s="1" t="str">
        <f t="shared" si="14"/>
        <v>Jun</v>
      </c>
      <c r="C952">
        <v>7801</v>
      </c>
      <c r="D952" t="s">
        <v>2586</v>
      </c>
      <c r="E952" t="s">
        <v>20</v>
      </c>
      <c r="F952" t="s">
        <v>2587</v>
      </c>
      <c r="G952" t="s">
        <v>22</v>
      </c>
      <c r="H952" t="s">
        <v>23</v>
      </c>
      <c r="I952" t="s">
        <v>154</v>
      </c>
      <c r="J952" t="s">
        <v>155</v>
      </c>
      <c r="K952">
        <v>19120</v>
      </c>
      <c r="L952" t="s">
        <v>26</v>
      </c>
      <c r="M952" t="s">
        <v>2588</v>
      </c>
      <c r="N952" t="s">
        <v>46</v>
      </c>
      <c r="O952" t="s">
        <v>54</v>
      </c>
      <c r="P952" t="s">
        <v>2589</v>
      </c>
      <c r="Q952">
        <v>324.74400000000003</v>
      </c>
      <c r="R952">
        <v>3</v>
      </c>
      <c r="S952">
        <v>0.2</v>
      </c>
      <c r="T952">
        <v>-77.1267</v>
      </c>
    </row>
    <row r="953" spans="1:20" x14ac:dyDescent="0.3">
      <c r="A953" s="1">
        <v>43983</v>
      </c>
      <c r="B953" s="1" t="str">
        <f t="shared" si="14"/>
        <v>Jun</v>
      </c>
      <c r="C953">
        <v>9948</v>
      </c>
      <c r="D953" t="s">
        <v>2590</v>
      </c>
      <c r="E953" t="s">
        <v>86</v>
      </c>
      <c r="F953" t="s">
        <v>785</v>
      </c>
      <c r="G953" t="s">
        <v>73</v>
      </c>
      <c r="H953" t="s">
        <v>23</v>
      </c>
      <c r="I953" t="s">
        <v>2591</v>
      </c>
      <c r="J953" t="s">
        <v>224</v>
      </c>
      <c r="K953">
        <v>46203</v>
      </c>
      <c r="L953" t="s">
        <v>44</v>
      </c>
      <c r="M953" t="s">
        <v>2592</v>
      </c>
      <c r="N953" t="s">
        <v>28</v>
      </c>
      <c r="O953" t="s">
        <v>59</v>
      </c>
      <c r="P953" t="s">
        <v>2593</v>
      </c>
      <c r="Q953">
        <v>1925.88</v>
      </c>
      <c r="R953">
        <v>6</v>
      </c>
      <c r="S953">
        <v>0</v>
      </c>
      <c r="T953">
        <v>539.24639999999999</v>
      </c>
    </row>
    <row r="954" spans="1:20" x14ac:dyDescent="0.3">
      <c r="A954" s="1">
        <v>43983</v>
      </c>
      <c r="B954" s="1" t="str">
        <f t="shared" si="14"/>
        <v>Jun</v>
      </c>
      <c r="C954">
        <v>9949</v>
      </c>
      <c r="D954" t="s">
        <v>2590</v>
      </c>
      <c r="E954" t="s">
        <v>86</v>
      </c>
      <c r="F954" t="s">
        <v>785</v>
      </c>
      <c r="G954" t="s">
        <v>73</v>
      </c>
      <c r="H954" t="s">
        <v>23</v>
      </c>
      <c r="I954" t="s">
        <v>2591</v>
      </c>
      <c r="J954" t="s">
        <v>224</v>
      </c>
      <c r="K954">
        <v>46203</v>
      </c>
      <c r="L954" t="s">
        <v>44</v>
      </c>
      <c r="M954" t="s">
        <v>245</v>
      </c>
      <c r="N954" t="s">
        <v>46</v>
      </c>
      <c r="O954" t="s">
        <v>69</v>
      </c>
      <c r="P954" t="s">
        <v>246</v>
      </c>
      <c r="Q954">
        <v>2405.1999999999998</v>
      </c>
      <c r="R954">
        <v>8</v>
      </c>
      <c r="S954">
        <v>0</v>
      </c>
      <c r="T954">
        <v>793.71600000000001</v>
      </c>
    </row>
    <row r="955" spans="1:20" x14ac:dyDescent="0.3">
      <c r="A955" s="1">
        <v>43983</v>
      </c>
      <c r="B955" s="1" t="str">
        <f t="shared" si="14"/>
        <v>Jun</v>
      </c>
      <c r="C955">
        <v>9950</v>
      </c>
      <c r="D955" t="s">
        <v>2590</v>
      </c>
      <c r="E955" t="s">
        <v>86</v>
      </c>
      <c r="F955" t="s">
        <v>785</v>
      </c>
      <c r="G955" t="s">
        <v>73</v>
      </c>
      <c r="H955" t="s">
        <v>23</v>
      </c>
      <c r="I955" t="s">
        <v>2591</v>
      </c>
      <c r="J955" t="s">
        <v>224</v>
      </c>
      <c r="K955">
        <v>46203</v>
      </c>
      <c r="L955" t="s">
        <v>44</v>
      </c>
      <c r="M955" t="s">
        <v>1056</v>
      </c>
      <c r="N955" t="s">
        <v>78</v>
      </c>
      <c r="O955" t="s">
        <v>101</v>
      </c>
      <c r="P955" t="s">
        <v>1057</v>
      </c>
      <c r="Q955">
        <v>83.97</v>
      </c>
      <c r="R955">
        <v>3</v>
      </c>
      <c r="S955">
        <v>0</v>
      </c>
      <c r="T955">
        <v>15.9543</v>
      </c>
    </row>
    <row r="956" spans="1:20" x14ac:dyDescent="0.3">
      <c r="A956" s="1">
        <v>43983</v>
      </c>
      <c r="B956" s="1" t="str">
        <f t="shared" si="14"/>
        <v>Jun</v>
      </c>
      <c r="C956">
        <v>9951</v>
      </c>
      <c r="D956" t="s">
        <v>2590</v>
      </c>
      <c r="E956" t="s">
        <v>86</v>
      </c>
      <c r="F956" t="s">
        <v>785</v>
      </c>
      <c r="G956" t="s">
        <v>73</v>
      </c>
      <c r="H956" t="s">
        <v>23</v>
      </c>
      <c r="I956" t="s">
        <v>2591</v>
      </c>
      <c r="J956" t="s">
        <v>224</v>
      </c>
      <c r="K956">
        <v>46203</v>
      </c>
      <c r="L956" t="s">
        <v>44</v>
      </c>
      <c r="M956" t="s">
        <v>1655</v>
      </c>
      <c r="N956" t="s">
        <v>78</v>
      </c>
      <c r="O956" t="s">
        <v>101</v>
      </c>
      <c r="P956" t="s">
        <v>1656</v>
      </c>
      <c r="Q956">
        <v>39.89</v>
      </c>
      <c r="R956">
        <v>1</v>
      </c>
      <c r="S956">
        <v>0</v>
      </c>
      <c r="T956">
        <v>14.7593</v>
      </c>
    </row>
    <row r="957" spans="1:20" x14ac:dyDescent="0.3">
      <c r="A957" s="1">
        <v>43983</v>
      </c>
      <c r="B957" s="1" t="str">
        <f t="shared" si="14"/>
        <v>Jun</v>
      </c>
      <c r="C957">
        <v>9952</v>
      </c>
      <c r="D957" t="s">
        <v>2590</v>
      </c>
      <c r="E957" t="s">
        <v>86</v>
      </c>
      <c r="F957" t="s">
        <v>785</v>
      </c>
      <c r="G957" t="s">
        <v>73</v>
      </c>
      <c r="H957" t="s">
        <v>23</v>
      </c>
      <c r="I957" t="s">
        <v>2591</v>
      </c>
      <c r="J957" t="s">
        <v>224</v>
      </c>
      <c r="K957">
        <v>46203</v>
      </c>
      <c r="L957" t="s">
        <v>44</v>
      </c>
      <c r="M957" t="s">
        <v>2594</v>
      </c>
      <c r="N957" t="s">
        <v>46</v>
      </c>
      <c r="O957" t="s">
        <v>47</v>
      </c>
      <c r="P957" t="s">
        <v>2595</v>
      </c>
      <c r="Q957">
        <v>17.38</v>
      </c>
      <c r="R957">
        <v>2</v>
      </c>
      <c r="S957">
        <v>0</v>
      </c>
      <c r="T957">
        <v>8.69</v>
      </c>
    </row>
    <row r="958" spans="1:20" x14ac:dyDescent="0.3">
      <c r="A958" s="1">
        <v>43984</v>
      </c>
      <c r="B958" s="1" t="str">
        <f t="shared" si="14"/>
        <v>Jun</v>
      </c>
      <c r="C958">
        <v>1331</v>
      </c>
      <c r="D958" t="s">
        <v>2596</v>
      </c>
      <c r="E958" t="s">
        <v>20</v>
      </c>
      <c r="F958" t="s">
        <v>2597</v>
      </c>
      <c r="G958" t="s">
        <v>41</v>
      </c>
      <c r="H958" t="s">
        <v>23</v>
      </c>
      <c r="I958" t="s">
        <v>24</v>
      </c>
      <c r="J958" t="s">
        <v>25</v>
      </c>
      <c r="K958">
        <v>44052</v>
      </c>
      <c r="L958" t="s">
        <v>26</v>
      </c>
      <c r="M958" t="s">
        <v>2598</v>
      </c>
      <c r="N958" t="s">
        <v>78</v>
      </c>
      <c r="O958" t="s">
        <v>193</v>
      </c>
      <c r="P958" t="s">
        <v>2599</v>
      </c>
      <c r="Q958">
        <v>2.97</v>
      </c>
      <c r="R958">
        <v>1</v>
      </c>
      <c r="S958">
        <v>0.4</v>
      </c>
      <c r="T958">
        <v>-0.64349999999999996</v>
      </c>
    </row>
    <row r="959" spans="1:20" x14ac:dyDescent="0.3">
      <c r="A959" s="1">
        <v>43984</v>
      </c>
      <c r="B959" s="1" t="str">
        <f t="shared" si="14"/>
        <v>Jun</v>
      </c>
      <c r="C959">
        <v>1332</v>
      </c>
      <c r="D959" t="s">
        <v>2596</v>
      </c>
      <c r="E959" t="s">
        <v>20</v>
      </c>
      <c r="F959" t="s">
        <v>2597</v>
      </c>
      <c r="G959" t="s">
        <v>41</v>
      </c>
      <c r="H959" t="s">
        <v>23</v>
      </c>
      <c r="I959" t="s">
        <v>24</v>
      </c>
      <c r="J959" t="s">
        <v>25</v>
      </c>
      <c r="K959">
        <v>44052</v>
      </c>
      <c r="L959" t="s">
        <v>26</v>
      </c>
      <c r="M959" t="s">
        <v>384</v>
      </c>
      <c r="N959" t="s">
        <v>46</v>
      </c>
      <c r="O959" t="s">
        <v>54</v>
      </c>
      <c r="P959" t="s">
        <v>385</v>
      </c>
      <c r="Q959">
        <v>27.44</v>
      </c>
      <c r="R959">
        <v>2</v>
      </c>
      <c r="S959">
        <v>0.2</v>
      </c>
      <c r="T959">
        <v>2.4009999999999998</v>
      </c>
    </row>
    <row r="960" spans="1:20" x14ac:dyDescent="0.3">
      <c r="A960" s="1">
        <v>43984</v>
      </c>
      <c r="B960" s="1" t="str">
        <f t="shared" si="14"/>
        <v>Jun</v>
      </c>
      <c r="C960">
        <v>3689</v>
      </c>
      <c r="D960" t="s">
        <v>2600</v>
      </c>
      <c r="E960" t="s">
        <v>86</v>
      </c>
      <c r="F960" t="s">
        <v>1483</v>
      </c>
      <c r="G960" t="s">
        <v>22</v>
      </c>
      <c r="H960" t="s">
        <v>23</v>
      </c>
      <c r="I960" t="s">
        <v>1916</v>
      </c>
      <c r="J960" t="s">
        <v>412</v>
      </c>
      <c r="K960">
        <v>85204</v>
      </c>
      <c r="L960" t="s">
        <v>35</v>
      </c>
      <c r="M960" t="s">
        <v>1703</v>
      </c>
      <c r="N960" t="s">
        <v>46</v>
      </c>
      <c r="O960" t="s">
        <v>107</v>
      </c>
      <c r="P960" t="s">
        <v>1704</v>
      </c>
      <c r="Q960">
        <v>25.344000000000001</v>
      </c>
      <c r="R960">
        <v>6</v>
      </c>
      <c r="S960">
        <v>0.2</v>
      </c>
      <c r="T960">
        <v>7.92</v>
      </c>
    </row>
    <row r="961" spans="1:20" x14ac:dyDescent="0.3">
      <c r="A961" s="1">
        <v>43984</v>
      </c>
      <c r="B961" s="1" t="str">
        <f t="shared" si="14"/>
        <v>Jun</v>
      </c>
      <c r="C961">
        <v>3690</v>
      </c>
      <c r="D961" t="s">
        <v>2600</v>
      </c>
      <c r="E961" t="s">
        <v>86</v>
      </c>
      <c r="F961" t="s">
        <v>1483</v>
      </c>
      <c r="G961" t="s">
        <v>22</v>
      </c>
      <c r="H961" t="s">
        <v>23</v>
      </c>
      <c r="I961" t="s">
        <v>1916</v>
      </c>
      <c r="J961" t="s">
        <v>412</v>
      </c>
      <c r="K961">
        <v>85204</v>
      </c>
      <c r="L961" t="s">
        <v>35</v>
      </c>
      <c r="M961" t="s">
        <v>2601</v>
      </c>
      <c r="N961" t="s">
        <v>46</v>
      </c>
      <c r="O961" t="s">
        <v>168</v>
      </c>
      <c r="P961" t="s">
        <v>2602</v>
      </c>
      <c r="Q961">
        <v>43.92</v>
      </c>
      <c r="R961">
        <v>5</v>
      </c>
      <c r="S961">
        <v>0.2</v>
      </c>
      <c r="T961">
        <v>15.920999999999999</v>
      </c>
    </row>
    <row r="962" spans="1:20" x14ac:dyDescent="0.3">
      <c r="A962" s="1">
        <v>43984</v>
      </c>
      <c r="B962" s="1" t="str">
        <f t="shared" si="14"/>
        <v>Jun</v>
      </c>
      <c r="C962">
        <v>4769</v>
      </c>
      <c r="D962" t="s">
        <v>2603</v>
      </c>
      <c r="E962" t="s">
        <v>269</v>
      </c>
      <c r="F962" t="s">
        <v>2604</v>
      </c>
      <c r="G962" t="s">
        <v>22</v>
      </c>
      <c r="H962" t="s">
        <v>23</v>
      </c>
      <c r="I962" t="s">
        <v>74</v>
      </c>
      <c r="J962" t="s">
        <v>75</v>
      </c>
      <c r="K962">
        <v>28540</v>
      </c>
      <c r="L962" t="s">
        <v>76</v>
      </c>
      <c r="M962" t="s">
        <v>2374</v>
      </c>
      <c r="N962" t="s">
        <v>46</v>
      </c>
      <c r="O962" t="s">
        <v>107</v>
      </c>
      <c r="P962" t="s">
        <v>2375</v>
      </c>
      <c r="Q962">
        <v>25.344000000000001</v>
      </c>
      <c r="R962">
        <v>4</v>
      </c>
      <c r="S962">
        <v>0.2</v>
      </c>
      <c r="T962">
        <v>9.1872000000000007</v>
      </c>
    </row>
    <row r="963" spans="1:20" x14ac:dyDescent="0.3">
      <c r="A963" s="1">
        <v>43984</v>
      </c>
      <c r="B963" s="1" t="str">
        <f t="shared" ref="B963:B1026" si="15">TEXT(A963,"mmm")</f>
        <v>Jun</v>
      </c>
      <c r="C963">
        <v>7733</v>
      </c>
      <c r="D963" t="s">
        <v>2605</v>
      </c>
      <c r="E963" t="s">
        <v>20</v>
      </c>
      <c r="F963" t="s">
        <v>2606</v>
      </c>
      <c r="G963" t="s">
        <v>22</v>
      </c>
      <c r="H963" t="s">
        <v>23</v>
      </c>
      <c r="I963" t="s">
        <v>441</v>
      </c>
      <c r="J963" t="s">
        <v>52</v>
      </c>
      <c r="K963">
        <v>77070</v>
      </c>
      <c r="L963" t="s">
        <v>44</v>
      </c>
      <c r="M963" t="s">
        <v>1447</v>
      </c>
      <c r="N963" t="s">
        <v>46</v>
      </c>
      <c r="O963" t="s">
        <v>107</v>
      </c>
      <c r="P963" t="s">
        <v>1448</v>
      </c>
      <c r="Q963">
        <v>10.688000000000001</v>
      </c>
      <c r="R963">
        <v>2</v>
      </c>
      <c r="S963">
        <v>0.2</v>
      </c>
      <c r="T963">
        <v>3.7408000000000001</v>
      </c>
    </row>
    <row r="964" spans="1:20" x14ac:dyDescent="0.3">
      <c r="A964" s="1">
        <v>43985</v>
      </c>
      <c r="B964" s="1" t="str">
        <f t="shared" si="15"/>
        <v>Jun</v>
      </c>
      <c r="C964">
        <v>205</v>
      </c>
      <c r="D964" t="s">
        <v>2607</v>
      </c>
      <c r="E964" t="s">
        <v>20</v>
      </c>
      <c r="F964" t="s">
        <v>1395</v>
      </c>
      <c r="G964" t="s">
        <v>73</v>
      </c>
      <c r="H964" t="s">
        <v>23</v>
      </c>
      <c r="I964" t="s">
        <v>42</v>
      </c>
      <c r="J964" t="s">
        <v>206</v>
      </c>
      <c r="K964">
        <v>37064</v>
      </c>
      <c r="L964" t="s">
        <v>76</v>
      </c>
      <c r="M964" t="s">
        <v>2608</v>
      </c>
      <c r="N964" t="s">
        <v>28</v>
      </c>
      <c r="O964" t="s">
        <v>29</v>
      </c>
      <c r="P964" t="s">
        <v>2609</v>
      </c>
      <c r="Q964">
        <v>35.167999999999999</v>
      </c>
      <c r="R964">
        <v>7</v>
      </c>
      <c r="S964">
        <v>0.2</v>
      </c>
      <c r="T964">
        <v>9.6712000000000007</v>
      </c>
    </row>
    <row r="965" spans="1:20" x14ac:dyDescent="0.3">
      <c r="A965" s="1">
        <v>43985</v>
      </c>
      <c r="B965" s="1" t="str">
        <f t="shared" si="15"/>
        <v>Jun</v>
      </c>
      <c r="C965">
        <v>5926</v>
      </c>
      <c r="D965" t="s">
        <v>2610</v>
      </c>
      <c r="E965" t="s">
        <v>20</v>
      </c>
      <c r="F965" t="s">
        <v>2611</v>
      </c>
      <c r="G965" t="s">
        <v>73</v>
      </c>
      <c r="H965" t="s">
        <v>23</v>
      </c>
      <c r="I965" t="s">
        <v>2612</v>
      </c>
      <c r="J965" t="s">
        <v>149</v>
      </c>
      <c r="K965">
        <v>98226</v>
      </c>
      <c r="L965" t="s">
        <v>35</v>
      </c>
      <c r="M965" t="s">
        <v>2613</v>
      </c>
      <c r="N965" t="s">
        <v>78</v>
      </c>
      <c r="O965" t="s">
        <v>101</v>
      </c>
      <c r="P965" t="s">
        <v>2614</v>
      </c>
      <c r="Q965">
        <v>1099.5</v>
      </c>
      <c r="R965">
        <v>10</v>
      </c>
      <c r="S965">
        <v>0</v>
      </c>
      <c r="T965">
        <v>362.83499999999998</v>
      </c>
    </row>
    <row r="966" spans="1:20" x14ac:dyDescent="0.3">
      <c r="A966" s="1">
        <v>43985</v>
      </c>
      <c r="B966" s="1" t="str">
        <f t="shared" si="15"/>
        <v>Jun</v>
      </c>
      <c r="C966">
        <v>6125</v>
      </c>
      <c r="D966" t="s">
        <v>2615</v>
      </c>
      <c r="E966" t="s">
        <v>20</v>
      </c>
      <c r="F966" t="s">
        <v>1987</v>
      </c>
      <c r="G966" t="s">
        <v>73</v>
      </c>
      <c r="H966" t="s">
        <v>23</v>
      </c>
      <c r="I966" t="s">
        <v>33</v>
      </c>
      <c r="J966" t="s">
        <v>34</v>
      </c>
      <c r="K966">
        <v>90036</v>
      </c>
      <c r="L966" t="s">
        <v>35</v>
      </c>
      <c r="M966" t="s">
        <v>1180</v>
      </c>
      <c r="N966" t="s">
        <v>78</v>
      </c>
      <c r="O966" t="s">
        <v>101</v>
      </c>
      <c r="P966" t="s">
        <v>1181</v>
      </c>
      <c r="Q966">
        <v>44.75</v>
      </c>
      <c r="R966">
        <v>5</v>
      </c>
      <c r="S966">
        <v>0</v>
      </c>
      <c r="T966">
        <v>8.5024999999999995</v>
      </c>
    </row>
    <row r="967" spans="1:20" x14ac:dyDescent="0.3">
      <c r="A967" s="1">
        <v>43985</v>
      </c>
      <c r="B967" s="1" t="str">
        <f t="shared" si="15"/>
        <v>Jun</v>
      </c>
      <c r="C967">
        <v>6126</v>
      </c>
      <c r="D967" t="s">
        <v>2615</v>
      </c>
      <c r="E967" t="s">
        <v>20</v>
      </c>
      <c r="F967" t="s">
        <v>1987</v>
      </c>
      <c r="G967" t="s">
        <v>73</v>
      </c>
      <c r="H967" t="s">
        <v>23</v>
      </c>
      <c r="I967" t="s">
        <v>33</v>
      </c>
      <c r="J967" t="s">
        <v>34</v>
      </c>
      <c r="K967">
        <v>90036</v>
      </c>
      <c r="L967" t="s">
        <v>35</v>
      </c>
      <c r="M967" t="s">
        <v>635</v>
      </c>
      <c r="N967" t="s">
        <v>46</v>
      </c>
      <c r="O967" t="s">
        <v>107</v>
      </c>
      <c r="P967" t="s">
        <v>636</v>
      </c>
      <c r="Q967">
        <v>11.96</v>
      </c>
      <c r="R967">
        <v>2</v>
      </c>
      <c r="S967">
        <v>0</v>
      </c>
      <c r="T967">
        <v>5.3819999999999997</v>
      </c>
    </row>
    <row r="968" spans="1:20" x14ac:dyDescent="0.3">
      <c r="A968" s="1">
        <v>43985</v>
      </c>
      <c r="B968" s="1" t="str">
        <f t="shared" si="15"/>
        <v>Jun</v>
      </c>
      <c r="C968">
        <v>6127</v>
      </c>
      <c r="D968" t="s">
        <v>2615</v>
      </c>
      <c r="E968" t="s">
        <v>20</v>
      </c>
      <c r="F968" t="s">
        <v>1987</v>
      </c>
      <c r="G968" t="s">
        <v>73</v>
      </c>
      <c r="H968" t="s">
        <v>23</v>
      </c>
      <c r="I968" t="s">
        <v>33</v>
      </c>
      <c r="J968" t="s">
        <v>34</v>
      </c>
      <c r="K968">
        <v>90036</v>
      </c>
      <c r="L968" t="s">
        <v>35</v>
      </c>
      <c r="M968" t="s">
        <v>1839</v>
      </c>
      <c r="N968" t="s">
        <v>46</v>
      </c>
      <c r="O968" t="s">
        <v>47</v>
      </c>
      <c r="P968" t="s">
        <v>1840</v>
      </c>
      <c r="Q968">
        <v>3.9119999999999999</v>
      </c>
      <c r="R968">
        <v>1</v>
      </c>
      <c r="S968">
        <v>0.2</v>
      </c>
      <c r="T968">
        <v>1.2714000000000001</v>
      </c>
    </row>
    <row r="969" spans="1:20" x14ac:dyDescent="0.3">
      <c r="A969" s="1">
        <v>43985</v>
      </c>
      <c r="B969" s="1" t="str">
        <f t="shared" si="15"/>
        <v>Jun</v>
      </c>
      <c r="C969">
        <v>6476</v>
      </c>
      <c r="D969" t="s">
        <v>2616</v>
      </c>
      <c r="E969" t="s">
        <v>20</v>
      </c>
      <c r="F969" t="s">
        <v>2617</v>
      </c>
      <c r="G969" t="s">
        <v>22</v>
      </c>
      <c r="H969" t="s">
        <v>23</v>
      </c>
      <c r="I969" t="s">
        <v>589</v>
      </c>
      <c r="J969" t="s">
        <v>130</v>
      </c>
      <c r="K969">
        <v>33024</v>
      </c>
      <c r="L969" t="s">
        <v>76</v>
      </c>
      <c r="M969" t="s">
        <v>2618</v>
      </c>
      <c r="N969" t="s">
        <v>46</v>
      </c>
      <c r="O969" t="s">
        <v>47</v>
      </c>
      <c r="P969" t="s">
        <v>2619</v>
      </c>
      <c r="Q969">
        <v>4.5540000000000003</v>
      </c>
      <c r="R969">
        <v>3</v>
      </c>
      <c r="S969">
        <v>0.7</v>
      </c>
      <c r="T969">
        <v>-3.4914000000000001</v>
      </c>
    </row>
    <row r="970" spans="1:20" x14ac:dyDescent="0.3">
      <c r="A970" s="1">
        <v>43985</v>
      </c>
      <c r="B970" s="1" t="str">
        <f t="shared" si="15"/>
        <v>Jun</v>
      </c>
      <c r="C970">
        <v>6477</v>
      </c>
      <c r="D970" t="s">
        <v>2616</v>
      </c>
      <c r="E970" t="s">
        <v>20</v>
      </c>
      <c r="F970" t="s">
        <v>2617</v>
      </c>
      <c r="G970" t="s">
        <v>22</v>
      </c>
      <c r="H970" t="s">
        <v>23</v>
      </c>
      <c r="I970" t="s">
        <v>589</v>
      </c>
      <c r="J970" t="s">
        <v>130</v>
      </c>
      <c r="K970">
        <v>33024</v>
      </c>
      <c r="L970" t="s">
        <v>76</v>
      </c>
      <c r="M970" t="s">
        <v>2620</v>
      </c>
      <c r="N970" t="s">
        <v>46</v>
      </c>
      <c r="O970" t="s">
        <v>69</v>
      </c>
      <c r="P970" t="s">
        <v>2621</v>
      </c>
      <c r="Q970">
        <v>5.2</v>
      </c>
      <c r="R970">
        <v>2</v>
      </c>
      <c r="S970">
        <v>0.2</v>
      </c>
      <c r="T970">
        <v>0.58499999999999996</v>
      </c>
    </row>
    <row r="971" spans="1:20" x14ac:dyDescent="0.3">
      <c r="A971" s="1">
        <v>43985</v>
      </c>
      <c r="B971" s="1" t="str">
        <f t="shared" si="15"/>
        <v>Jun</v>
      </c>
      <c r="C971">
        <v>6478</v>
      </c>
      <c r="D971" t="s">
        <v>2616</v>
      </c>
      <c r="E971" t="s">
        <v>20</v>
      </c>
      <c r="F971" t="s">
        <v>2617</v>
      </c>
      <c r="G971" t="s">
        <v>22</v>
      </c>
      <c r="H971" t="s">
        <v>23</v>
      </c>
      <c r="I971" t="s">
        <v>589</v>
      </c>
      <c r="J971" t="s">
        <v>130</v>
      </c>
      <c r="K971">
        <v>33024</v>
      </c>
      <c r="L971" t="s">
        <v>76</v>
      </c>
      <c r="M971" t="s">
        <v>1592</v>
      </c>
      <c r="N971" t="s">
        <v>78</v>
      </c>
      <c r="O971" t="s">
        <v>101</v>
      </c>
      <c r="P971" t="s">
        <v>1593</v>
      </c>
      <c r="Q971">
        <v>205.99199999999999</v>
      </c>
      <c r="R971">
        <v>1</v>
      </c>
      <c r="S971">
        <v>0.2</v>
      </c>
      <c r="T971">
        <v>-2.5749</v>
      </c>
    </row>
    <row r="972" spans="1:20" x14ac:dyDescent="0.3">
      <c r="A972" s="1">
        <v>43985</v>
      </c>
      <c r="B972" s="1" t="str">
        <f t="shared" si="15"/>
        <v>Jun</v>
      </c>
      <c r="C972">
        <v>6479</v>
      </c>
      <c r="D972" t="s">
        <v>2616</v>
      </c>
      <c r="E972" t="s">
        <v>20</v>
      </c>
      <c r="F972" t="s">
        <v>2617</v>
      </c>
      <c r="G972" t="s">
        <v>22</v>
      </c>
      <c r="H972" t="s">
        <v>23</v>
      </c>
      <c r="I972" t="s">
        <v>589</v>
      </c>
      <c r="J972" t="s">
        <v>130</v>
      </c>
      <c r="K972">
        <v>33024</v>
      </c>
      <c r="L972" t="s">
        <v>76</v>
      </c>
      <c r="M972" t="s">
        <v>2622</v>
      </c>
      <c r="N972" t="s">
        <v>46</v>
      </c>
      <c r="O972" t="s">
        <v>107</v>
      </c>
      <c r="P972" t="s">
        <v>2623</v>
      </c>
      <c r="Q972">
        <v>15.552</v>
      </c>
      <c r="R972">
        <v>3</v>
      </c>
      <c r="S972">
        <v>0.2</v>
      </c>
      <c r="T972">
        <v>5.4432</v>
      </c>
    </row>
    <row r="973" spans="1:20" x14ac:dyDescent="0.3">
      <c r="A973" s="1">
        <v>43985</v>
      </c>
      <c r="B973" s="1" t="str">
        <f t="shared" si="15"/>
        <v>Jun</v>
      </c>
      <c r="C973">
        <v>6480</v>
      </c>
      <c r="D973" t="s">
        <v>2616</v>
      </c>
      <c r="E973" t="s">
        <v>20</v>
      </c>
      <c r="F973" t="s">
        <v>2617</v>
      </c>
      <c r="G973" t="s">
        <v>22</v>
      </c>
      <c r="H973" t="s">
        <v>23</v>
      </c>
      <c r="I973" t="s">
        <v>589</v>
      </c>
      <c r="J973" t="s">
        <v>130</v>
      </c>
      <c r="K973">
        <v>33024</v>
      </c>
      <c r="L973" t="s">
        <v>76</v>
      </c>
      <c r="M973" t="s">
        <v>2624</v>
      </c>
      <c r="N973" t="s">
        <v>78</v>
      </c>
      <c r="O973" t="s">
        <v>193</v>
      </c>
      <c r="P973" t="s">
        <v>2625</v>
      </c>
      <c r="Q973">
        <v>503.96</v>
      </c>
      <c r="R973">
        <v>5</v>
      </c>
      <c r="S973">
        <v>0.2</v>
      </c>
      <c r="T973">
        <v>50.396000000000001</v>
      </c>
    </row>
    <row r="974" spans="1:20" x14ac:dyDescent="0.3">
      <c r="A974" s="1">
        <v>43985</v>
      </c>
      <c r="B974" s="1" t="str">
        <f t="shared" si="15"/>
        <v>Jun</v>
      </c>
      <c r="C974">
        <v>6481</v>
      </c>
      <c r="D974" t="s">
        <v>2616</v>
      </c>
      <c r="E974" t="s">
        <v>20</v>
      </c>
      <c r="F974" t="s">
        <v>2617</v>
      </c>
      <c r="G974" t="s">
        <v>22</v>
      </c>
      <c r="H974" t="s">
        <v>23</v>
      </c>
      <c r="I974" t="s">
        <v>589</v>
      </c>
      <c r="J974" t="s">
        <v>130</v>
      </c>
      <c r="K974">
        <v>33024</v>
      </c>
      <c r="L974" t="s">
        <v>76</v>
      </c>
      <c r="M974" t="s">
        <v>2575</v>
      </c>
      <c r="N974" t="s">
        <v>46</v>
      </c>
      <c r="O974" t="s">
        <v>69</v>
      </c>
      <c r="P974" t="s">
        <v>2576</v>
      </c>
      <c r="Q974">
        <v>24.472000000000001</v>
      </c>
      <c r="R974">
        <v>7</v>
      </c>
      <c r="S974">
        <v>0.2</v>
      </c>
      <c r="T974">
        <v>1.8353999999999999</v>
      </c>
    </row>
    <row r="975" spans="1:20" x14ac:dyDescent="0.3">
      <c r="A975" s="1">
        <v>43985</v>
      </c>
      <c r="B975" s="1" t="str">
        <f t="shared" si="15"/>
        <v>Jun</v>
      </c>
      <c r="C975">
        <v>6482</v>
      </c>
      <c r="D975" t="s">
        <v>2616</v>
      </c>
      <c r="E975" t="s">
        <v>20</v>
      </c>
      <c r="F975" t="s">
        <v>2617</v>
      </c>
      <c r="G975" t="s">
        <v>22</v>
      </c>
      <c r="H975" t="s">
        <v>23</v>
      </c>
      <c r="I975" t="s">
        <v>589</v>
      </c>
      <c r="J975" t="s">
        <v>130</v>
      </c>
      <c r="K975">
        <v>33024</v>
      </c>
      <c r="L975" t="s">
        <v>76</v>
      </c>
      <c r="M975" t="s">
        <v>1474</v>
      </c>
      <c r="N975" t="s">
        <v>28</v>
      </c>
      <c r="O975" t="s">
        <v>186</v>
      </c>
      <c r="P975" t="s">
        <v>1475</v>
      </c>
      <c r="Q975">
        <v>241.56800000000001</v>
      </c>
      <c r="R975">
        <v>2</v>
      </c>
      <c r="S975">
        <v>0.2</v>
      </c>
      <c r="T975">
        <v>0</v>
      </c>
    </row>
    <row r="976" spans="1:20" x14ac:dyDescent="0.3">
      <c r="A976" s="1">
        <v>43985</v>
      </c>
      <c r="B976" s="1" t="str">
        <f t="shared" si="15"/>
        <v>Jun</v>
      </c>
      <c r="C976">
        <v>6483</v>
      </c>
      <c r="D976" t="s">
        <v>2616</v>
      </c>
      <c r="E976" t="s">
        <v>20</v>
      </c>
      <c r="F976" t="s">
        <v>2617</v>
      </c>
      <c r="G976" t="s">
        <v>22</v>
      </c>
      <c r="H976" t="s">
        <v>23</v>
      </c>
      <c r="I976" t="s">
        <v>589</v>
      </c>
      <c r="J976" t="s">
        <v>130</v>
      </c>
      <c r="K976">
        <v>33024</v>
      </c>
      <c r="L976" t="s">
        <v>76</v>
      </c>
      <c r="M976" t="s">
        <v>2626</v>
      </c>
      <c r="N976" t="s">
        <v>78</v>
      </c>
      <c r="O976" t="s">
        <v>101</v>
      </c>
      <c r="P976" t="s">
        <v>2627</v>
      </c>
      <c r="Q976">
        <v>110.4</v>
      </c>
      <c r="R976">
        <v>2</v>
      </c>
      <c r="S976">
        <v>0.2</v>
      </c>
      <c r="T976">
        <v>-4.1399999999999997</v>
      </c>
    </row>
    <row r="977" spans="1:20" x14ac:dyDescent="0.3">
      <c r="A977" s="1">
        <v>43985</v>
      </c>
      <c r="B977" s="1" t="str">
        <f t="shared" si="15"/>
        <v>Jun</v>
      </c>
      <c r="C977">
        <v>6484</v>
      </c>
      <c r="D977" t="s">
        <v>2628</v>
      </c>
      <c r="E977" t="s">
        <v>20</v>
      </c>
      <c r="F977" t="s">
        <v>1851</v>
      </c>
      <c r="G977" t="s">
        <v>73</v>
      </c>
      <c r="H977" t="s">
        <v>23</v>
      </c>
      <c r="I977" t="s">
        <v>314</v>
      </c>
      <c r="J977" t="s">
        <v>315</v>
      </c>
      <c r="K977">
        <v>10011</v>
      </c>
      <c r="L977" t="s">
        <v>26</v>
      </c>
      <c r="M977" t="s">
        <v>727</v>
      </c>
      <c r="N977" t="s">
        <v>28</v>
      </c>
      <c r="O977" t="s">
        <v>94</v>
      </c>
      <c r="P977" t="s">
        <v>728</v>
      </c>
      <c r="Q977">
        <v>384.76799999999997</v>
      </c>
      <c r="R977">
        <v>2</v>
      </c>
      <c r="S977">
        <v>0.4</v>
      </c>
      <c r="T977">
        <v>-115.43040000000001</v>
      </c>
    </row>
    <row r="978" spans="1:20" x14ac:dyDescent="0.3">
      <c r="A978" s="1">
        <v>43985</v>
      </c>
      <c r="B978" s="1" t="str">
        <f t="shared" si="15"/>
        <v>Jun</v>
      </c>
      <c r="C978">
        <v>6485</v>
      </c>
      <c r="D978" t="s">
        <v>2628</v>
      </c>
      <c r="E978" t="s">
        <v>20</v>
      </c>
      <c r="F978" t="s">
        <v>1851</v>
      </c>
      <c r="G978" t="s">
        <v>73</v>
      </c>
      <c r="H978" t="s">
        <v>23</v>
      </c>
      <c r="I978" t="s">
        <v>314</v>
      </c>
      <c r="J978" t="s">
        <v>315</v>
      </c>
      <c r="K978">
        <v>10011</v>
      </c>
      <c r="L978" t="s">
        <v>26</v>
      </c>
      <c r="M978" t="s">
        <v>2629</v>
      </c>
      <c r="N978" t="s">
        <v>78</v>
      </c>
      <c r="O978" t="s">
        <v>79</v>
      </c>
      <c r="P978" t="s">
        <v>2630</v>
      </c>
      <c r="Q978">
        <v>78.66</v>
      </c>
      <c r="R978">
        <v>6</v>
      </c>
      <c r="S978">
        <v>0</v>
      </c>
      <c r="T978">
        <v>36.183599999999998</v>
      </c>
    </row>
    <row r="979" spans="1:20" x14ac:dyDescent="0.3">
      <c r="A979" s="1">
        <v>43985</v>
      </c>
      <c r="B979" s="1" t="str">
        <f t="shared" si="15"/>
        <v>Jun</v>
      </c>
      <c r="C979">
        <v>6486</v>
      </c>
      <c r="D979" t="s">
        <v>2628</v>
      </c>
      <c r="E979" t="s">
        <v>20</v>
      </c>
      <c r="F979" t="s">
        <v>1851</v>
      </c>
      <c r="G979" t="s">
        <v>73</v>
      </c>
      <c r="H979" t="s">
        <v>23</v>
      </c>
      <c r="I979" t="s">
        <v>314</v>
      </c>
      <c r="J979" t="s">
        <v>315</v>
      </c>
      <c r="K979">
        <v>10011</v>
      </c>
      <c r="L979" t="s">
        <v>26</v>
      </c>
      <c r="M979" t="s">
        <v>235</v>
      </c>
      <c r="N979" t="s">
        <v>46</v>
      </c>
      <c r="O979" t="s">
        <v>107</v>
      </c>
      <c r="P979" t="s">
        <v>236</v>
      </c>
      <c r="Q979">
        <v>45.36</v>
      </c>
      <c r="R979">
        <v>4</v>
      </c>
      <c r="S979">
        <v>0</v>
      </c>
      <c r="T979">
        <v>22.226400000000002</v>
      </c>
    </row>
    <row r="980" spans="1:20" x14ac:dyDescent="0.3">
      <c r="A980" s="1">
        <v>43985</v>
      </c>
      <c r="B980" s="1" t="str">
        <f t="shared" si="15"/>
        <v>Jun</v>
      </c>
      <c r="C980">
        <v>9451</v>
      </c>
      <c r="D980" t="s">
        <v>2631</v>
      </c>
      <c r="E980" t="s">
        <v>20</v>
      </c>
      <c r="F980" t="s">
        <v>1858</v>
      </c>
      <c r="G980" t="s">
        <v>41</v>
      </c>
      <c r="H980" t="s">
        <v>23</v>
      </c>
      <c r="I980" t="s">
        <v>2632</v>
      </c>
      <c r="J980" t="s">
        <v>149</v>
      </c>
      <c r="K980">
        <v>99207</v>
      </c>
      <c r="L980" t="s">
        <v>35</v>
      </c>
      <c r="M980" t="s">
        <v>2633</v>
      </c>
      <c r="N980" t="s">
        <v>46</v>
      </c>
      <c r="O980" t="s">
        <v>54</v>
      </c>
      <c r="P980" t="s">
        <v>2634</v>
      </c>
      <c r="Q980">
        <v>136.26</v>
      </c>
      <c r="R980">
        <v>9</v>
      </c>
      <c r="S980">
        <v>0</v>
      </c>
      <c r="T980">
        <v>5.4504000000000001</v>
      </c>
    </row>
    <row r="981" spans="1:20" x14ac:dyDescent="0.3">
      <c r="A981" s="1">
        <v>43986</v>
      </c>
      <c r="B981" s="1" t="str">
        <f t="shared" si="15"/>
        <v>Jun</v>
      </c>
      <c r="C981">
        <v>1090</v>
      </c>
      <c r="D981" t="s">
        <v>2635</v>
      </c>
      <c r="E981" t="s">
        <v>20</v>
      </c>
      <c r="F981" t="s">
        <v>1027</v>
      </c>
      <c r="G981" t="s">
        <v>73</v>
      </c>
      <c r="H981" t="s">
        <v>23</v>
      </c>
      <c r="I981" t="s">
        <v>2636</v>
      </c>
      <c r="J981" t="s">
        <v>75</v>
      </c>
      <c r="K981">
        <v>28110</v>
      </c>
      <c r="L981" t="s">
        <v>76</v>
      </c>
      <c r="M981" t="s">
        <v>2188</v>
      </c>
      <c r="N981" t="s">
        <v>28</v>
      </c>
      <c r="O981" t="s">
        <v>29</v>
      </c>
      <c r="P981" t="s">
        <v>2189</v>
      </c>
      <c r="Q981">
        <v>31.984000000000002</v>
      </c>
      <c r="R981">
        <v>2</v>
      </c>
      <c r="S981">
        <v>0.2</v>
      </c>
      <c r="T981">
        <v>1.9990000000000001</v>
      </c>
    </row>
    <row r="982" spans="1:20" x14ac:dyDescent="0.3">
      <c r="A982" s="1">
        <v>43986</v>
      </c>
      <c r="B982" s="1" t="str">
        <f t="shared" si="15"/>
        <v>Jun</v>
      </c>
      <c r="C982">
        <v>1091</v>
      </c>
      <c r="D982" t="s">
        <v>2635</v>
      </c>
      <c r="E982" t="s">
        <v>20</v>
      </c>
      <c r="F982" t="s">
        <v>1027</v>
      </c>
      <c r="G982" t="s">
        <v>73</v>
      </c>
      <c r="H982" t="s">
        <v>23</v>
      </c>
      <c r="I982" t="s">
        <v>2636</v>
      </c>
      <c r="J982" t="s">
        <v>75</v>
      </c>
      <c r="K982">
        <v>28110</v>
      </c>
      <c r="L982" t="s">
        <v>76</v>
      </c>
      <c r="M982" t="s">
        <v>2637</v>
      </c>
      <c r="N982" t="s">
        <v>78</v>
      </c>
      <c r="O982" t="s">
        <v>193</v>
      </c>
      <c r="P982" t="s">
        <v>2638</v>
      </c>
      <c r="Q982">
        <v>71.983999999999995</v>
      </c>
      <c r="R982">
        <v>2</v>
      </c>
      <c r="S982">
        <v>0.2</v>
      </c>
      <c r="T982">
        <v>25.194400000000002</v>
      </c>
    </row>
    <row r="983" spans="1:20" x14ac:dyDescent="0.3">
      <c r="A983" s="1">
        <v>43986</v>
      </c>
      <c r="B983" s="1" t="str">
        <f t="shared" si="15"/>
        <v>Jun</v>
      </c>
      <c r="C983">
        <v>1270</v>
      </c>
      <c r="D983" t="s">
        <v>2639</v>
      </c>
      <c r="E983" t="s">
        <v>20</v>
      </c>
      <c r="F983" t="s">
        <v>2640</v>
      </c>
      <c r="G983" t="s">
        <v>22</v>
      </c>
      <c r="H983" t="s">
        <v>23</v>
      </c>
      <c r="I983" t="s">
        <v>1538</v>
      </c>
      <c r="J983" t="s">
        <v>118</v>
      </c>
      <c r="K983">
        <v>35630</v>
      </c>
      <c r="L983" t="s">
        <v>76</v>
      </c>
      <c r="M983" t="s">
        <v>823</v>
      </c>
      <c r="N983" t="s">
        <v>46</v>
      </c>
      <c r="O983" t="s">
        <v>107</v>
      </c>
      <c r="P983" t="s">
        <v>824</v>
      </c>
      <c r="Q983">
        <v>12.48</v>
      </c>
      <c r="R983">
        <v>2</v>
      </c>
      <c r="S983">
        <v>0</v>
      </c>
      <c r="T983">
        <v>5.6159999999999997</v>
      </c>
    </row>
    <row r="984" spans="1:20" x14ac:dyDescent="0.3">
      <c r="A984" s="1">
        <v>43986</v>
      </c>
      <c r="B984" s="1" t="str">
        <f t="shared" si="15"/>
        <v>Jun</v>
      </c>
      <c r="C984">
        <v>2928</v>
      </c>
      <c r="D984" t="s">
        <v>2641</v>
      </c>
      <c r="E984" t="s">
        <v>20</v>
      </c>
      <c r="F984" t="s">
        <v>2642</v>
      </c>
      <c r="G984" t="s">
        <v>22</v>
      </c>
      <c r="H984" t="s">
        <v>23</v>
      </c>
      <c r="I984" t="s">
        <v>2643</v>
      </c>
      <c r="J984" t="s">
        <v>700</v>
      </c>
      <c r="K984">
        <v>55124</v>
      </c>
      <c r="L984" t="s">
        <v>44</v>
      </c>
      <c r="M984" t="s">
        <v>2644</v>
      </c>
      <c r="N984" t="s">
        <v>46</v>
      </c>
      <c r="O984" t="s">
        <v>62</v>
      </c>
      <c r="P984" t="s">
        <v>2645</v>
      </c>
      <c r="Q984">
        <v>8.64</v>
      </c>
      <c r="R984">
        <v>3</v>
      </c>
      <c r="S984">
        <v>0</v>
      </c>
      <c r="T984">
        <v>2.5055999999999998</v>
      </c>
    </row>
    <row r="985" spans="1:20" x14ac:dyDescent="0.3">
      <c r="A985" s="1">
        <v>43986</v>
      </c>
      <c r="B985" s="1" t="str">
        <f t="shared" si="15"/>
        <v>Jun</v>
      </c>
      <c r="C985">
        <v>3193</v>
      </c>
      <c r="D985" t="s">
        <v>2646</v>
      </c>
      <c r="E985" t="s">
        <v>20</v>
      </c>
      <c r="F985" t="s">
        <v>1384</v>
      </c>
      <c r="G985" t="s">
        <v>73</v>
      </c>
      <c r="H985" t="s">
        <v>23</v>
      </c>
      <c r="I985" t="s">
        <v>2647</v>
      </c>
      <c r="J985" t="s">
        <v>52</v>
      </c>
      <c r="K985">
        <v>77489</v>
      </c>
      <c r="L985" t="s">
        <v>44</v>
      </c>
      <c r="M985" t="s">
        <v>2648</v>
      </c>
      <c r="N985" t="s">
        <v>46</v>
      </c>
      <c r="O985" t="s">
        <v>47</v>
      </c>
      <c r="P985" t="s">
        <v>2649</v>
      </c>
      <c r="Q985">
        <v>6.37</v>
      </c>
      <c r="R985">
        <v>7</v>
      </c>
      <c r="S985">
        <v>0.8</v>
      </c>
      <c r="T985">
        <v>-9.5549999999999997</v>
      </c>
    </row>
    <row r="986" spans="1:20" x14ac:dyDescent="0.3">
      <c r="A986" s="1">
        <v>43986</v>
      </c>
      <c r="B986" s="1" t="str">
        <f t="shared" si="15"/>
        <v>Jun</v>
      </c>
      <c r="C986">
        <v>5874</v>
      </c>
      <c r="D986" t="s">
        <v>2650</v>
      </c>
      <c r="E986" t="s">
        <v>269</v>
      </c>
      <c r="F986" t="s">
        <v>2651</v>
      </c>
      <c r="G986" t="s">
        <v>41</v>
      </c>
      <c r="H986" t="s">
        <v>23</v>
      </c>
      <c r="I986" t="s">
        <v>2652</v>
      </c>
      <c r="J986" t="s">
        <v>1091</v>
      </c>
      <c r="K986">
        <v>72401</v>
      </c>
      <c r="L986" t="s">
        <v>76</v>
      </c>
      <c r="M986" t="s">
        <v>901</v>
      </c>
      <c r="N986" t="s">
        <v>46</v>
      </c>
      <c r="O986" t="s">
        <v>47</v>
      </c>
      <c r="P986" t="s">
        <v>902</v>
      </c>
      <c r="Q986">
        <v>108.08</v>
      </c>
      <c r="R986">
        <v>7</v>
      </c>
      <c r="S986">
        <v>0</v>
      </c>
      <c r="T986">
        <v>54.04</v>
      </c>
    </row>
    <row r="987" spans="1:20" x14ac:dyDescent="0.3">
      <c r="A987" s="1">
        <v>43986</v>
      </c>
      <c r="B987" s="1" t="str">
        <f t="shared" si="15"/>
        <v>Jun</v>
      </c>
      <c r="C987">
        <v>5875</v>
      </c>
      <c r="D987" t="s">
        <v>2650</v>
      </c>
      <c r="E987" t="s">
        <v>269</v>
      </c>
      <c r="F987" t="s">
        <v>2651</v>
      </c>
      <c r="G987" t="s">
        <v>41</v>
      </c>
      <c r="H987" t="s">
        <v>23</v>
      </c>
      <c r="I987" t="s">
        <v>2652</v>
      </c>
      <c r="J987" t="s">
        <v>1091</v>
      </c>
      <c r="K987">
        <v>72401</v>
      </c>
      <c r="L987" t="s">
        <v>76</v>
      </c>
      <c r="M987" t="s">
        <v>2653</v>
      </c>
      <c r="N987" t="s">
        <v>46</v>
      </c>
      <c r="O987" t="s">
        <v>47</v>
      </c>
      <c r="P987" t="s">
        <v>2654</v>
      </c>
      <c r="Q987">
        <v>9.5399999999999991</v>
      </c>
      <c r="R987">
        <v>3</v>
      </c>
      <c r="S987">
        <v>0</v>
      </c>
      <c r="T987">
        <v>4.3883999999999999</v>
      </c>
    </row>
    <row r="988" spans="1:20" x14ac:dyDescent="0.3">
      <c r="A988" s="1">
        <v>43986</v>
      </c>
      <c r="B988" s="1" t="str">
        <f t="shared" si="15"/>
        <v>Jun</v>
      </c>
      <c r="C988">
        <v>8518</v>
      </c>
      <c r="D988" t="s">
        <v>2655</v>
      </c>
      <c r="E988" t="s">
        <v>86</v>
      </c>
      <c r="F988" t="s">
        <v>2656</v>
      </c>
      <c r="G988" t="s">
        <v>22</v>
      </c>
      <c r="H988" t="s">
        <v>23</v>
      </c>
      <c r="I988" t="s">
        <v>2657</v>
      </c>
      <c r="J988" t="s">
        <v>52</v>
      </c>
      <c r="K988">
        <v>75034</v>
      </c>
      <c r="L988" t="s">
        <v>44</v>
      </c>
      <c r="M988" t="s">
        <v>2658</v>
      </c>
      <c r="N988" t="s">
        <v>28</v>
      </c>
      <c r="O988" t="s">
        <v>29</v>
      </c>
      <c r="P988" t="s">
        <v>2659</v>
      </c>
      <c r="Q988">
        <v>30.335999999999999</v>
      </c>
      <c r="R988">
        <v>6</v>
      </c>
      <c r="S988">
        <v>0.6</v>
      </c>
      <c r="T988">
        <v>-17.443200000000001</v>
      </c>
    </row>
    <row r="989" spans="1:20" x14ac:dyDescent="0.3">
      <c r="A989" s="1">
        <v>43987</v>
      </c>
      <c r="B989" s="1" t="str">
        <f t="shared" si="15"/>
        <v>Jun</v>
      </c>
      <c r="C989">
        <v>3912</v>
      </c>
      <c r="D989" t="s">
        <v>2660</v>
      </c>
      <c r="E989" t="s">
        <v>39</v>
      </c>
      <c r="F989" t="s">
        <v>2327</v>
      </c>
      <c r="G989" t="s">
        <v>22</v>
      </c>
      <c r="H989" t="s">
        <v>23</v>
      </c>
      <c r="I989" t="s">
        <v>2661</v>
      </c>
      <c r="J989" t="s">
        <v>52</v>
      </c>
      <c r="K989">
        <v>77581</v>
      </c>
      <c r="L989" t="s">
        <v>44</v>
      </c>
      <c r="M989" t="s">
        <v>2560</v>
      </c>
      <c r="N989" t="s">
        <v>78</v>
      </c>
      <c r="O989" t="s">
        <v>193</v>
      </c>
      <c r="P989" t="s">
        <v>2561</v>
      </c>
      <c r="Q989">
        <v>470.37599999999998</v>
      </c>
      <c r="R989">
        <v>3</v>
      </c>
      <c r="S989">
        <v>0.2</v>
      </c>
      <c r="T989">
        <v>52.917299999999997</v>
      </c>
    </row>
    <row r="990" spans="1:20" x14ac:dyDescent="0.3">
      <c r="A990" s="1">
        <v>43987</v>
      </c>
      <c r="B990" s="1" t="str">
        <f t="shared" si="15"/>
        <v>Jun</v>
      </c>
      <c r="C990">
        <v>8514</v>
      </c>
      <c r="D990" t="s">
        <v>2662</v>
      </c>
      <c r="E990" t="s">
        <v>20</v>
      </c>
      <c r="F990" t="s">
        <v>1746</v>
      </c>
      <c r="G990" t="s">
        <v>73</v>
      </c>
      <c r="H990" t="s">
        <v>23</v>
      </c>
      <c r="I990" t="s">
        <v>2663</v>
      </c>
      <c r="J990" t="s">
        <v>130</v>
      </c>
      <c r="K990">
        <v>32839</v>
      </c>
      <c r="L990" t="s">
        <v>76</v>
      </c>
      <c r="M990" t="s">
        <v>2664</v>
      </c>
      <c r="N990" t="s">
        <v>46</v>
      </c>
      <c r="O990" t="s">
        <v>107</v>
      </c>
      <c r="P990" t="s">
        <v>2665</v>
      </c>
      <c r="Q990">
        <v>20.736000000000001</v>
      </c>
      <c r="R990">
        <v>4</v>
      </c>
      <c r="S990">
        <v>0.2</v>
      </c>
      <c r="T990">
        <v>7.2576000000000001</v>
      </c>
    </row>
    <row r="991" spans="1:20" x14ac:dyDescent="0.3">
      <c r="A991" s="1">
        <v>43988</v>
      </c>
      <c r="B991" s="1" t="str">
        <f t="shared" si="15"/>
        <v>Jun</v>
      </c>
      <c r="C991">
        <v>3854</v>
      </c>
      <c r="D991" t="s">
        <v>2666</v>
      </c>
      <c r="E991" t="s">
        <v>20</v>
      </c>
      <c r="F991" t="s">
        <v>738</v>
      </c>
      <c r="G991" t="s">
        <v>41</v>
      </c>
      <c r="H991" t="s">
        <v>23</v>
      </c>
      <c r="I991" t="s">
        <v>111</v>
      </c>
      <c r="J991" t="s">
        <v>34</v>
      </c>
      <c r="K991">
        <v>94122</v>
      </c>
      <c r="L991" t="s">
        <v>35</v>
      </c>
      <c r="M991" t="s">
        <v>2667</v>
      </c>
      <c r="N991" t="s">
        <v>28</v>
      </c>
      <c r="O991" t="s">
        <v>29</v>
      </c>
      <c r="P991" t="s">
        <v>2668</v>
      </c>
      <c r="Q991">
        <v>4.95</v>
      </c>
      <c r="R991">
        <v>1</v>
      </c>
      <c r="S991">
        <v>0</v>
      </c>
      <c r="T991">
        <v>2.1779999999999999</v>
      </c>
    </row>
    <row r="992" spans="1:20" x14ac:dyDescent="0.3">
      <c r="A992" s="1">
        <v>43988</v>
      </c>
      <c r="B992" s="1" t="str">
        <f t="shared" si="15"/>
        <v>Jun</v>
      </c>
      <c r="C992">
        <v>3855</v>
      </c>
      <c r="D992" t="s">
        <v>2666</v>
      </c>
      <c r="E992" t="s">
        <v>20</v>
      </c>
      <c r="F992" t="s">
        <v>738</v>
      </c>
      <c r="G992" t="s">
        <v>41</v>
      </c>
      <c r="H992" t="s">
        <v>23</v>
      </c>
      <c r="I992" t="s">
        <v>111</v>
      </c>
      <c r="J992" t="s">
        <v>34</v>
      </c>
      <c r="K992">
        <v>94122</v>
      </c>
      <c r="L992" t="s">
        <v>35</v>
      </c>
      <c r="M992" t="s">
        <v>2669</v>
      </c>
      <c r="N992" t="s">
        <v>46</v>
      </c>
      <c r="O992" t="s">
        <v>54</v>
      </c>
      <c r="P992" t="s">
        <v>2670</v>
      </c>
      <c r="Q992">
        <v>26.4</v>
      </c>
      <c r="R992">
        <v>5</v>
      </c>
      <c r="S992">
        <v>0</v>
      </c>
      <c r="T992">
        <v>0</v>
      </c>
    </row>
    <row r="993" spans="1:20" x14ac:dyDescent="0.3">
      <c r="A993" s="1">
        <v>43990</v>
      </c>
      <c r="B993" s="1" t="str">
        <f t="shared" si="15"/>
        <v>Jun</v>
      </c>
      <c r="C993">
        <v>262</v>
      </c>
      <c r="D993" t="s">
        <v>2671</v>
      </c>
      <c r="E993" t="s">
        <v>20</v>
      </c>
      <c r="F993" t="s">
        <v>2672</v>
      </c>
      <c r="G993" t="s">
        <v>73</v>
      </c>
      <c r="H993" t="s">
        <v>23</v>
      </c>
      <c r="I993" t="s">
        <v>1671</v>
      </c>
      <c r="J993" t="s">
        <v>52</v>
      </c>
      <c r="K993">
        <v>77506</v>
      </c>
      <c r="L993" t="s">
        <v>44</v>
      </c>
      <c r="M993" t="s">
        <v>2673</v>
      </c>
      <c r="N993" t="s">
        <v>46</v>
      </c>
      <c r="O993" t="s">
        <v>69</v>
      </c>
      <c r="P993" t="s">
        <v>2674</v>
      </c>
      <c r="Q993">
        <v>1.6240000000000001</v>
      </c>
      <c r="R993">
        <v>2</v>
      </c>
      <c r="S993">
        <v>0.8</v>
      </c>
      <c r="T993">
        <v>-4.4660000000000002</v>
      </c>
    </row>
    <row r="994" spans="1:20" x14ac:dyDescent="0.3">
      <c r="A994" s="1">
        <v>43990</v>
      </c>
      <c r="B994" s="1" t="str">
        <f t="shared" si="15"/>
        <v>Jun</v>
      </c>
      <c r="C994">
        <v>666</v>
      </c>
      <c r="D994" t="s">
        <v>2675</v>
      </c>
      <c r="E994" t="s">
        <v>86</v>
      </c>
      <c r="F994" t="s">
        <v>2514</v>
      </c>
      <c r="G994" t="s">
        <v>73</v>
      </c>
      <c r="H994" t="s">
        <v>23</v>
      </c>
      <c r="I994" t="s">
        <v>172</v>
      </c>
      <c r="J994" t="s">
        <v>52</v>
      </c>
      <c r="K994">
        <v>75081</v>
      </c>
      <c r="L994" t="s">
        <v>44</v>
      </c>
      <c r="M994" t="s">
        <v>546</v>
      </c>
      <c r="N994" t="s">
        <v>46</v>
      </c>
      <c r="O994" t="s">
        <v>141</v>
      </c>
      <c r="P994" t="s">
        <v>547</v>
      </c>
      <c r="Q994">
        <v>23.76</v>
      </c>
      <c r="R994">
        <v>3</v>
      </c>
      <c r="S994">
        <v>0.2</v>
      </c>
      <c r="T994">
        <v>2.0790000000000002</v>
      </c>
    </row>
    <row r="995" spans="1:20" x14ac:dyDescent="0.3">
      <c r="A995" s="1">
        <v>43990</v>
      </c>
      <c r="B995" s="1" t="str">
        <f t="shared" si="15"/>
        <v>Jun</v>
      </c>
      <c r="C995">
        <v>667</v>
      </c>
      <c r="D995" t="s">
        <v>2675</v>
      </c>
      <c r="E995" t="s">
        <v>86</v>
      </c>
      <c r="F995" t="s">
        <v>2514</v>
      </c>
      <c r="G995" t="s">
        <v>73</v>
      </c>
      <c r="H995" t="s">
        <v>23</v>
      </c>
      <c r="I995" t="s">
        <v>172</v>
      </c>
      <c r="J995" t="s">
        <v>52</v>
      </c>
      <c r="K995">
        <v>75081</v>
      </c>
      <c r="L995" t="s">
        <v>44</v>
      </c>
      <c r="M995" t="s">
        <v>1270</v>
      </c>
      <c r="N995" t="s">
        <v>46</v>
      </c>
      <c r="O995" t="s">
        <v>107</v>
      </c>
      <c r="P995" t="s">
        <v>897</v>
      </c>
      <c r="Q995">
        <v>85.055999999999997</v>
      </c>
      <c r="R995">
        <v>3</v>
      </c>
      <c r="S995">
        <v>0.2</v>
      </c>
      <c r="T995">
        <v>28.706399999999999</v>
      </c>
    </row>
    <row r="996" spans="1:20" x14ac:dyDescent="0.3">
      <c r="A996" s="1">
        <v>43990</v>
      </c>
      <c r="B996" s="1" t="str">
        <f t="shared" si="15"/>
        <v>Jun</v>
      </c>
      <c r="C996">
        <v>668</v>
      </c>
      <c r="D996" t="s">
        <v>2675</v>
      </c>
      <c r="E996" t="s">
        <v>86</v>
      </c>
      <c r="F996" t="s">
        <v>2514</v>
      </c>
      <c r="G996" t="s">
        <v>73</v>
      </c>
      <c r="H996" t="s">
        <v>23</v>
      </c>
      <c r="I996" t="s">
        <v>172</v>
      </c>
      <c r="J996" t="s">
        <v>52</v>
      </c>
      <c r="K996">
        <v>75081</v>
      </c>
      <c r="L996" t="s">
        <v>44</v>
      </c>
      <c r="M996" t="s">
        <v>2676</v>
      </c>
      <c r="N996" t="s">
        <v>78</v>
      </c>
      <c r="O996" t="s">
        <v>193</v>
      </c>
      <c r="P996" t="s">
        <v>2677</v>
      </c>
      <c r="Q996">
        <v>381.57600000000002</v>
      </c>
      <c r="R996">
        <v>3</v>
      </c>
      <c r="S996">
        <v>0.2</v>
      </c>
      <c r="T996">
        <v>28.618200000000002</v>
      </c>
    </row>
    <row r="997" spans="1:20" x14ac:dyDescent="0.3">
      <c r="A997" s="1">
        <v>43990</v>
      </c>
      <c r="B997" s="1" t="str">
        <f t="shared" si="15"/>
        <v>Jun</v>
      </c>
      <c r="C997">
        <v>4820</v>
      </c>
      <c r="D997" t="s">
        <v>2678</v>
      </c>
      <c r="E997" t="s">
        <v>20</v>
      </c>
      <c r="F997" t="s">
        <v>2679</v>
      </c>
      <c r="G997" t="s">
        <v>22</v>
      </c>
      <c r="H997" t="s">
        <v>23</v>
      </c>
      <c r="I997" t="s">
        <v>2680</v>
      </c>
      <c r="J997" t="s">
        <v>331</v>
      </c>
      <c r="K997">
        <v>6360</v>
      </c>
      <c r="L997" t="s">
        <v>26</v>
      </c>
      <c r="M997" t="s">
        <v>2419</v>
      </c>
      <c r="N997" t="s">
        <v>46</v>
      </c>
      <c r="O997" t="s">
        <v>47</v>
      </c>
      <c r="P997" t="s">
        <v>2420</v>
      </c>
      <c r="Q997">
        <v>10.36</v>
      </c>
      <c r="R997">
        <v>2</v>
      </c>
      <c r="S997">
        <v>0</v>
      </c>
      <c r="T997">
        <v>5.0763999999999996</v>
      </c>
    </row>
    <row r="998" spans="1:20" x14ac:dyDescent="0.3">
      <c r="A998" s="1">
        <v>43990</v>
      </c>
      <c r="B998" s="1" t="str">
        <f t="shared" si="15"/>
        <v>Jun</v>
      </c>
      <c r="C998">
        <v>7506</v>
      </c>
      <c r="D998" t="s">
        <v>2681</v>
      </c>
      <c r="E998" t="s">
        <v>20</v>
      </c>
      <c r="F998" t="s">
        <v>2682</v>
      </c>
      <c r="G998" t="s">
        <v>22</v>
      </c>
      <c r="H998" t="s">
        <v>23</v>
      </c>
      <c r="I998" t="s">
        <v>2683</v>
      </c>
      <c r="J998" t="s">
        <v>337</v>
      </c>
      <c r="K998">
        <v>60076</v>
      </c>
      <c r="L998" t="s">
        <v>44</v>
      </c>
      <c r="M998" t="s">
        <v>2684</v>
      </c>
      <c r="N998" t="s">
        <v>46</v>
      </c>
      <c r="O998" t="s">
        <v>47</v>
      </c>
      <c r="P998" t="s">
        <v>2685</v>
      </c>
      <c r="Q998">
        <v>12.176</v>
      </c>
      <c r="R998">
        <v>4</v>
      </c>
      <c r="S998">
        <v>0.8</v>
      </c>
      <c r="T998">
        <v>-18.872800000000002</v>
      </c>
    </row>
    <row r="999" spans="1:20" x14ac:dyDescent="0.3">
      <c r="A999" s="1">
        <v>43990</v>
      </c>
      <c r="B999" s="1" t="str">
        <f t="shared" si="15"/>
        <v>Jun</v>
      </c>
      <c r="C999">
        <v>7815</v>
      </c>
      <c r="D999" t="s">
        <v>2686</v>
      </c>
      <c r="E999" t="s">
        <v>39</v>
      </c>
      <c r="F999" t="s">
        <v>2687</v>
      </c>
      <c r="G999" t="s">
        <v>41</v>
      </c>
      <c r="H999" t="s">
        <v>23</v>
      </c>
      <c r="I999" t="s">
        <v>33</v>
      </c>
      <c r="J999" t="s">
        <v>34</v>
      </c>
      <c r="K999">
        <v>90049</v>
      </c>
      <c r="L999" t="s">
        <v>35</v>
      </c>
      <c r="M999" t="s">
        <v>2688</v>
      </c>
      <c r="N999" t="s">
        <v>28</v>
      </c>
      <c r="O999" t="s">
        <v>186</v>
      </c>
      <c r="P999" t="s">
        <v>2689</v>
      </c>
      <c r="Q999">
        <v>1497.6659999999999</v>
      </c>
      <c r="R999">
        <v>2</v>
      </c>
      <c r="S999">
        <v>0.15</v>
      </c>
      <c r="T999">
        <v>140.95679999999999</v>
      </c>
    </row>
    <row r="1000" spans="1:20" x14ac:dyDescent="0.3">
      <c r="A1000" s="1">
        <v>43990</v>
      </c>
      <c r="B1000" s="1" t="str">
        <f t="shared" si="15"/>
        <v>Jun</v>
      </c>
      <c r="C1000">
        <v>7816</v>
      </c>
      <c r="D1000" t="s">
        <v>2686</v>
      </c>
      <c r="E1000" t="s">
        <v>39</v>
      </c>
      <c r="F1000" t="s">
        <v>2687</v>
      </c>
      <c r="G1000" t="s">
        <v>41</v>
      </c>
      <c r="H1000" t="s">
        <v>23</v>
      </c>
      <c r="I1000" t="s">
        <v>33</v>
      </c>
      <c r="J1000" t="s">
        <v>34</v>
      </c>
      <c r="K1000">
        <v>90049</v>
      </c>
      <c r="L1000" t="s">
        <v>35</v>
      </c>
      <c r="M1000" t="s">
        <v>2690</v>
      </c>
      <c r="N1000" t="s">
        <v>78</v>
      </c>
      <c r="O1000" t="s">
        <v>193</v>
      </c>
      <c r="P1000" t="s">
        <v>2691</v>
      </c>
      <c r="Q1000">
        <v>17.52</v>
      </c>
      <c r="R1000">
        <v>2</v>
      </c>
      <c r="S1000">
        <v>0.2</v>
      </c>
      <c r="T1000">
        <v>-3.504</v>
      </c>
    </row>
    <row r="1001" spans="1:20" x14ac:dyDescent="0.3">
      <c r="A1001" s="1">
        <v>43990</v>
      </c>
      <c r="B1001" s="1" t="str">
        <f t="shared" si="15"/>
        <v>Jun</v>
      </c>
      <c r="C1001">
        <v>9645</v>
      </c>
      <c r="D1001" t="s">
        <v>2692</v>
      </c>
      <c r="E1001" t="s">
        <v>20</v>
      </c>
      <c r="F1001" t="s">
        <v>2693</v>
      </c>
      <c r="G1001" t="s">
        <v>22</v>
      </c>
      <c r="H1001" t="s">
        <v>23</v>
      </c>
      <c r="I1001" t="s">
        <v>2694</v>
      </c>
      <c r="J1001" t="s">
        <v>412</v>
      </c>
      <c r="K1001">
        <v>85301</v>
      </c>
      <c r="L1001" t="s">
        <v>35</v>
      </c>
      <c r="M1001" t="s">
        <v>2695</v>
      </c>
      <c r="N1001" t="s">
        <v>78</v>
      </c>
      <c r="O1001" t="s">
        <v>101</v>
      </c>
      <c r="P1001" t="s">
        <v>2696</v>
      </c>
      <c r="Q1001">
        <v>89.543999999999997</v>
      </c>
      <c r="R1001">
        <v>7</v>
      </c>
      <c r="S1001">
        <v>0.2</v>
      </c>
      <c r="T1001">
        <v>12.3123</v>
      </c>
    </row>
    <row r="1002" spans="1:20" x14ac:dyDescent="0.3">
      <c r="A1002" s="1">
        <v>43990</v>
      </c>
      <c r="B1002" s="1" t="str">
        <f t="shared" si="15"/>
        <v>Jun</v>
      </c>
      <c r="C1002">
        <v>9646</v>
      </c>
      <c r="D1002" t="s">
        <v>2692</v>
      </c>
      <c r="E1002" t="s">
        <v>20</v>
      </c>
      <c r="F1002" t="s">
        <v>2693</v>
      </c>
      <c r="G1002" t="s">
        <v>22</v>
      </c>
      <c r="H1002" t="s">
        <v>23</v>
      </c>
      <c r="I1002" t="s">
        <v>2694</v>
      </c>
      <c r="J1002" t="s">
        <v>412</v>
      </c>
      <c r="K1002">
        <v>85301</v>
      </c>
      <c r="L1002" t="s">
        <v>35</v>
      </c>
      <c r="M1002" t="s">
        <v>2697</v>
      </c>
      <c r="N1002" t="s">
        <v>46</v>
      </c>
      <c r="O1002" t="s">
        <v>54</v>
      </c>
      <c r="P1002" t="s">
        <v>2698</v>
      </c>
      <c r="Q1002">
        <v>35.167999999999999</v>
      </c>
      <c r="R1002">
        <v>2</v>
      </c>
      <c r="S1002">
        <v>0.2</v>
      </c>
      <c r="T1002">
        <v>-8.3523999999999994</v>
      </c>
    </row>
    <row r="1003" spans="1:20" x14ac:dyDescent="0.3">
      <c r="A1003" s="1">
        <v>43990</v>
      </c>
      <c r="B1003" s="1" t="str">
        <f t="shared" si="15"/>
        <v>Jun</v>
      </c>
      <c r="C1003">
        <v>9647</v>
      </c>
      <c r="D1003" t="s">
        <v>2692</v>
      </c>
      <c r="E1003" t="s">
        <v>20</v>
      </c>
      <c r="F1003" t="s">
        <v>2693</v>
      </c>
      <c r="G1003" t="s">
        <v>22</v>
      </c>
      <c r="H1003" t="s">
        <v>23</v>
      </c>
      <c r="I1003" t="s">
        <v>2694</v>
      </c>
      <c r="J1003" t="s">
        <v>412</v>
      </c>
      <c r="K1003">
        <v>85301</v>
      </c>
      <c r="L1003" t="s">
        <v>35</v>
      </c>
      <c r="M1003" t="s">
        <v>2699</v>
      </c>
      <c r="N1003" t="s">
        <v>46</v>
      </c>
      <c r="O1003" t="s">
        <v>47</v>
      </c>
      <c r="P1003" t="s">
        <v>2700</v>
      </c>
      <c r="Q1003">
        <v>72.587999999999994</v>
      </c>
      <c r="R1003">
        <v>2</v>
      </c>
      <c r="S1003">
        <v>0.7</v>
      </c>
      <c r="T1003">
        <v>-48.392000000000003</v>
      </c>
    </row>
    <row r="1004" spans="1:20" x14ac:dyDescent="0.3">
      <c r="A1004" s="1">
        <v>43991</v>
      </c>
      <c r="B1004" s="1" t="str">
        <f t="shared" si="15"/>
        <v>Jun</v>
      </c>
      <c r="C1004">
        <v>670</v>
      </c>
      <c r="D1004" t="s">
        <v>2701</v>
      </c>
      <c r="E1004" t="s">
        <v>20</v>
      </c>
      <c r="F1004" t="s">
        <v>1858</v>
      </c>
      <c r="G1004" t="s">
        <v>41</v>
      </c>
      <c r="H1004" t="s">
        <v>23</v>
      </c>
      <c r="I1004" t="s">
        <v>336</v>
      </c>
      <c r="J1004" t="s">
        <v>337</v>
      </c>
      <c r="K1004">
        <v>60653</v>
      </c>
      <c r="L1004" t="s">
        <v>44</v>
      </c>
      <c r="M1004" t="s">
        <v>294</v>
      </c>
      <c r="N1004" t="s">
        <v>28</v>
      </c>
      <c r="O1004" t="s">
        <v>29</v>
      </c>
      <c r="P1004" t="s">
        <v>295</v>
      </c>
      <c r="Q1004">
        <v>23.975999999999999</v>
      </c>
      <c r="R1004">
        <v>3</v>
      </c>
      <c r="S1004">
        <v>0.6</v>
      </c>
      <c r="T1004">
        <v>-14.3856</v>
      </c>
    </row>
    <row r="1005" spans="1:20" x14ac:dyDescent="0.3">
      <c r="A1005" s="1">
        <v>43991</v>
      </c>
      <c r="B1005" s="1" t="str">
        <f t="shared" si="15"/>
        <v>Jun</v>
      </c>
      <c r="C1005">
        <v>671</v>
      </c>
      <c r="D1005" t="s">
        <v>2701</v>
      </c>
      <c r="E1005" t="s">
        <v>20</v>
      </c>
      <c r="F1005" t="s">
        <v>1858</v>
      </c>
      <c r="G1005" t="s">
        <v>41</v>
      </c>
      <c r="H1005" t="s">
        <v>23</v>
      </c>
      <c r="I1005" t="s">
        <v>336</v>
      </c>
      <c r="J1005" t="s">
        <v>337</v>
      </c>
      <c r="K1005">
        <v>60653</v>
      </c>
      <c r="L1005" t="s">
        <v>44</v>
      </c>
      <c r="M1005" t="s">
        <v>2702</v>
      </c>
      <c r="N1005" t="s">
        <v>28</v>
      </c>
      <c r="O1005" t="s">
        <v>94</v>
      </c>
      <c r="P1005" t="s">
        <v>2703</v>
      </c>
      <c r="Q1005">
        <v>108.925</v>
      </c>
      <c r="R1005">
        <v>1</v>
      </c>
      <c r="S1005">
        <v>0.5</v>
      </c>
      <c r="T1005">
        <v>-71.890500000000003</v>
      </c>
    </row>
    <row r="1006" spans="1:20" x14ac:dyDescent="0.3">
      <c r="A1006" s="1">
        <v>43991</v>
      </c>
      <c r="B1006" s="1" t="str">
        <f t="shared" si="15"/>
        <v>Jun</v>
      </c>
      <c r="C1006">
        <v>672</v>
      </c>
      <c r="D1006" t="s">
        <v>2701</v>
      </c>
      <c r="E1006" t="s">
        <v>20</v>
      </c>
      <c r="F1006" t="s">
        <v>1858</v>
      </c>
      <c r="G1006" t="s">
        <v>41</v>
      </c>
      <c r="H1006" t="s">
        <v>23</v>
      </c>
      <c r="I1006" t="s">
        <v>336</v>
      </c>
      <c r="J1006" t="s">
        <v>337</v>
      </c>
      <c r="K1006">
        <v>60653</v>
      </c>
      <c r="L1006" t="s">
        <v>44</v>
      </c>
      <c r="M1006" t="s">
        <v>560</v>
      </c>
      <c r="N1006" t="s">
        <v>46</v>
      </c>
      <c r="O1006" t="s">
        <v>107</v>
      </c>
      <c r="P1006" t="s">
        <v>2704</v>
      </c>
      <c r="Q1006">
        <v>36.351999999999997</v>
      </c>
      <c r="R1006">
        <v>8</v>
      </c>
      <c r="S1006">
        <v>0.2</v>
      </c>
      <c r="T1006">
        <v>11.36</v>
      </c>
    </row>
    <row r="1007" spans="1:20" x14ac:dyDescent="0.3">
      <c r="A1007" s="1">
        <v>43991</v>
      </c>
      <c r="B1007" s="1" t="str">
        <f t="shared" si="15"/>
        <v>Jun</v>
      </c>
      <c r="C1007">
        <v>5362</v>
      </c>
      <c r="D1007" t="s">
        <v>2705</v>
      </c>
      <c r="E1007" t="s">
        <v>39</v>
      </c>
      <c r="F1007" t="s">
        <v>1641</v>
      </c>
      <c r="G1007" t="s">
        <v>73</v>
      </c>
      <c r="H1007" t="s">
        <v>23</v>
      </c>
      <c r="I1007" t="s">
        <v>172</v>
      </c>
      <c r="J1007" t="s">
        <v>52</v>
      </c>
      <c r="K1007">
        <v>75217</v>
      </c>
      <c r="L1007" t="s">
        <v>44</v>
      </c>
      <c r="M1007" t="s">
        <v>2706</v>
      </c>
      <c r="N1007" t="s">
        <v>46</v>
      </c>
      <c r="O1007" t="s">
        <v>54</v>
      </c>
      <c r="P1007" t="s">
        <v>2707</v>
      </c>
      <c r="Q1007">
        <v>720.76</v>
      </c>
      <c r="R1007">
        <v>5</v>
      </c>
      <c r="S1007">
        <v>0.2</v>
      </c>
      <c r="T1007">
        <v>54.057000000000002</v>
      </c>
    </row>
    <row r="1008" spans="1:20" x14ac:dyDescent="0.3">
      <c r="A1008" s="1">
        <v>43991</v>
      </c>
      <c r="B1008" s="1" t="str">
        <f t="shared" si="15"/>
        <v>Jun</v>
      </c>
      <c r="C1008">
        <v>8148</v>
      </c>
      <c r="D1008" t="s">
        <v>2708</v>
      </c>
      <c r="E1008" t="s">
        <v>20</v>
      </c>
      <c r="F1008" t="s">
        <v>2709</v>
      </c>
      <c r="G1008" t="s">
        <v>22</v>
      </c>
      <c r="H1008" t="s">
        <v>23</v>
      </c>
      <c r="I1008" t="s">
        <v>2710</v>
      </c>
      <c r="J1008" t="s">
        <v>621</v>
      </c>
      <c r="K1008">
        <v>24153</v>
      </c>
      <c r="L1008" t="s">
        <v>76</v>
      </c>
      <c r="M1008" t="s">
        <v>2711</v>
      </c>
      <c r="N1008" t="s">
        <v>46</v>
      </c>
      <c r="O1008" t="s">
        <v>107</v>
      </c>
      <c r="P1008" t="s">
        <v>897</v>
      </c>
      <c r="Q1008">
        <v>49.12</v>
      </c>
      <c r="R1008">
        <v>4</v>
      </c>
      <c r="S1008">
        <v>0</v>
      </c>
      <c r="T1008">
        <v>23.086400000000001</v>
      </c>
    </row>
    <row r="1009" spans="1:20" x14ac:dyDescent="0.3">
      <c r="A1009" s="1">
        <v>43992</v>
      </c>
      <c r="B1009" s="1" t="str">
        <f t="shared" si="15"/>
        <v>Jun</v>
      </c>
      <c r="C1009">
        <v>485</v>
      </c>
      <c r="D1009" t="s">
        <v>2712</v>
      </c>
      <c r="E1009" t="s">
        <v>39</v>
      </c>
      <c r="F1009" t="s">
        <v>2713</v>
      </c>
      <c r="G1009" t="s">
        <v>41</v>
      </c>
      <c r="H1009" t="s">
        <v>23</v>
      </c>
      <c r="I1009" t="s">
        <v>33</v>
      </c>
      <c r="J1009" t="s">
        <v>34</v>
      </c>
      <c r="K1009">
        <v>90045</v>
      </c>
      <c r="L1009" t="s">
        <v>35</v>
      </c>
      <c r="M1009" t="s">
        <v>2714</v>
      </c>
      <c r="N1009" t="s">
        <v>46</v>
      </c>
      <c r="O1009" t="s">
        <v>288</v>
      </c>
      <c r="P1009" t="s">
        <v>2715</v>
      </c>
      <c r="Q1009">
        <v>29.6</v>
      </c>
      <c r="R1009">
        <v>2</v>
      </c>
      <c r="S1009">
        <v>0</v>
      </c>
      <c r="T1009">
        <v>14.8</v>
      </c>
    </row>
    <row r="1010" spans="1:20" x14ac:dyDescent="0.3">
      <c r="A1010" s="1">
        <v>43992</v>
      </c>
      <c r="B1010" s="1" t="str">
        <f t="shared" si="15"/>
        <v>Jun</v>
      </c>
      <c r="C1010">
        <v>486</v>
      </c>
      <c r="D1010" t="s">
        <v>2712</v>
      </c>
      <c r="E1010" t="s">
        <v>39</v>
      </c>
      <c r="F1010" t="s">
        <v>2713</v>
      </c>
      <c r="G1010" t="s">
        <v>41</v>
      </c>
      <c r="H1010" t="s">
        <v>23</v>
      </c>
      <c r="I1010" t="s">
        <v>33</v>
      </c>
      <c r="J1010" t="s">
        <v>34</v>
      </c>
      <c r="K1010">
        <v>90045</v>
      </c>
      <c r="L1010" t="s">
        <v>35</v>
      </c>
      <c r="M1010" t="s">
        <v>1763</v>
      </c>
      <c r="N1010" t="s">
        <v>28</v>
      </c>
      <c r="O1010" t="s">
        <v>186</v>
      </c>
      <c r="P1010" t="s">
        <v>1764</v>
      </c>
      <c r="Q1010">
        <v>514.16499999999996</v>
      </c>
      <c r="R1010">
        <v>5</v>
      </c>
      <c r="S1010">
        <v>0.15</v>
      </c>
      <c r="T1010">
        <v>-30.245000000000001</v>
      </c>
    </row>
    <row r="1011" spans="1:20" x14ac:dyDescent="0.3">
      <c r="A1011" s="1">
        <v>43992</v>
      </c>
      <c r="B1011" s="1" t="str">
        <f t="shared" si="15"/>
        <v>Jun</v>
      </c>
      <c r="C1011">
        <v>487</v>
      </c>
      <c r="D1011" t="s">
        <v>2712</v>
      </c>
      <c r="E1011" t="s">
        <v>39</v>
      </c>
      <c r="F1011" t="s">
        <v>2713</v>
      </c>
      <c r="G1011" t="s">
        <v>41</v>
      </c>
      <c r="H1011" t="s">
        <v>23</v>
      </c>
      <c r="I1011" t="s">
        <v>33</v>
      </c>
      <c r="J1011" t="s">
        <v>34</v>
      </c>
      <c r="K1011">
        <v>90045</v>
      </c>
      <c r="L1011" t="s">
        <v>35</v>
      </c>
      <c r="M1011" t="s">
        <v>211</v>
      </c>
      <c r="N1011" t="s">
        <v>78</v>
      </c>
      <c r="O1011" t="s">
        <v>193</v>
      </c>
      <c r="P1011" t="s">
        <v>212</v>
      </c>
      <c r="Q1011">
        <v>279.95999999999998</v>
      </c>
      <c r="R1011">
        <v>5</v>
      </c>
      <c r="S1011">
        <v>0.2</v>
      </c>
      <c r="T1011">
        <v>17.497499999999999</v>
      </c>
    </row>
    <row r="1012" spans="1:20" x14ac:dyDescent="0.3">
      <c r="A1012" s="1">
        <v>43992</v>
      </c>
      <c r="B1012" s="1" t="str">
        <f t="shared" si="15"/>
        <v>Jun</v>
      </c>
      <c r="C1012">
        <v>644</v>
      </c>
      <c r="D1012" t="s">
        <v>2716</v>
      </c>
      <c r="E1012" t="s">
        <v>20</v>
      </c>
      <c r="F1012" t="s">
        <v>1870</v>
      </c>
      <c r="G1012" t="s">
        <v>22</v>
      </c>
      <c r="H1012" t="s">
        <v>23</v>
      </c>
      <c r="I1012" t="s">
        <v>2717</v>
      </c>
      <c r="J1012" t="s">
        <v>124</v>
      </c>
      <c r="K1012">
        <v>48307</v>
      </c>
      <c r="L1012" t="s">
        <v>44</v>
      </c>
      <c r="M1012" t="s">
        <v>1592</v>
      </c>
      <c r="N1012" t="s">
        <v>78</v>
      </c>
      <c r="O1012" t="s">
        <v>101</v>
      </c>
      <c r="P1012" t="s">
        <v>2718</v>
      </c>
      <c r="Q1012">
        <v>132.52000000000001</v>
      </c>
      <c r="R1012">
        <v>4</v>
      </c>
      <c r="S1012">
        <v>0</v>
      </c>
      <c r="T1012">
        <v>54.333199999999998</v>
      </c>
    </row>
    <row r="1013" spans="1:20" x14ac:dyDescent="0.3">
      <c r="A1013" s="1">
        <v>43992</v>
      </c>
      <c r="B1013" s="1" t="str">
        <f t="shared" si="15"/>
        <v>Jun</v>
      </c>
      <c r="C1013">
        <v>2289</v>
      </c>
      <c r="D1013" t="s">
        <v>2719</v>
      </c>
      <c r="E1013" t="s">
        <v>39</v>
      </c>
      <c r="F1013" t="s">
        <v>2682</v>
      </c>
      <c r="G1013" t="s">
        <v>22</v>
      </c>
      <c r="H1013" t="s">
        <v>23</v>
      </c>
      <c r="I1013" t="s">
        <v>33</v>
      </c>
      <c r="J1013" t="s">
        <v>34</v>
      </c>
      <c r="K1013">
        <v>90032</v>
      </c>
      <c r="L1013" t="s">
        <v>35</v>
      </c>
      <c r="M1013" t="s">
        <v>794</v>
      </c>
      <c r="N1013" t="s">
        <v>46</v>
      </c>
      <c r="O1013" t="s">
        <v>62</v>
      </c>
      <c r="P1013" t="s">
        <v>795</v>
      </c>
      <c r="Q1013">
        <v>16.399999999999999</v>
      </c>
      <c r="R1013">
        <v>5</v>
      </c>
      <c r="S1013">
        <v>0</v>
      </c>
      <c r="T1013">
        <v>4.7560000000000002</v>
      </c>
    </row>
    <row r="1014" spans="1:20" x14ac:dyDescent="0.3">
      <c r="A1014" s="1">
        <v>43992</v>
      </c>
      <c r="B1014" s="1" t="str">
        <f t="shared" si="15"/>
        <v>Jun</v>
      </c>
      <c r="C1014">
        <v>3395</v>
      </c>
      <c r="D1014" t="s">
        <v>2720</v>
      </c>
      <c r="E1014" t="s">
        <v>269</v>
      </c>
      <c r="F1014" t="s">
        <v>2721</v>
      </c>
      <c r="G1014" t="s">
        <v>22</v>
      </c>
      <c r="H1014" t="s">
        <v>23</v>
      </c>
      <c r="I1014" t="s">
        <v>154</v>
      </c>
      <c r="J1014" t="s">
        <v>155</v>
      </c>
      <c r="K1014">
        <v>19143</v>
      </c>
      <c r="L1014" t="s">
        <v>26</v>
      </c>
      <c r="M1014" t="s">
        <v>2722</v>
      </c>
      <c r="N1014" t="s">
        <v>46</v>
      </c>
      <c r="O1014" t="s">
        <v>107</v>
      </c>
      <c r="P1014" t="s">
        <v>2723</v>
      </c>
      <c r="Q1014">
        <v>40.031999999999996</v>
      </c>
      <c r="R1014">
        <v>6</v>
      </c>
      <c r="S1014">
        <v>0.2</v>
      </c>
      <c r="T1014">
        <v>15.012</v>
      </c>
    </row>
    <row r="1015" spans="1:20" x14ac:dyDescent="0.3">
      <c r="A1015" s="1">
        <v>43992</v>
      </c>
      <c r="B1015" s="1" t="str">
        <f t="shared" si="15"/>
        <v>Jun</v>
      </c>
      <c r="C1015">
        <v>4520</v>
      </c>
      <c r="D1015" t="s">
        <v>2724</v>
      </c>
      <c r="E1015" t="s">
        <v>20</v>
      </c>
      <c r="F1015" t="s">
        <v>2387</v>
      </c>
      <c r="G1015" t="s">
        <v>73</v>
      </c>
      <c r="H1015" t="s">
        <v>23</v>
      </c>
      <c r="I1015" t="s">
        <v>74</v>
      </c>
      <c r="J1015" t="s">
        <v>130</v>
      </c>
      <c r="K1015">
        <v>32216</v>
      </c>
      <c r="L1015" t="s">
        <v>76</v>
      </c>
      <c r="M1015" t="s">
        <v>2725</v>
      </c>
      <c r="N1015" t="s">
        <v>46</v>
      </c>
      <c r="O1015" t="s">
        <v>54</v>
      </c>
      <c r="P1015" t="s">
        <v>2726</v>
      </c>
      <c r="Q1015">
        <v>1347.52</v>
      </c>
      <c r="R1015">
        <v>8</v>
      </c>
      <c r="S1015">
        <v>0.2</v>
      </c>
      <c r="T1015">
        <v>84.22</v>
      </c>
    </row>
    <row r="1016" spans="1:20" x14ac:dyDescent="0.3">
      <c r="A1016" s="1">
        <v>43992</v>
      </c>
      <c r="B1016" s="1" t="str">
        <f t="shared" si="15"/>
        <v>Jun</v>
      </c>
      <c r="C1016">
        <v>5219</v>
      </c>
      <c r="D1016" t="s">
        <v>2727</v>
      </c>
      <c r="E1016" t="s">
        <v>20</v>
      </c>
      <c r="F1016" t="s">
        <v>2728</v>
      </c>
      <c r="G1016" t="s">
        <v>73</v>
      </c>
      <c r="H1016" t="s">
        <v>23</v>
      </c>
      <c r="I1016" t="s">
        <v>314</v>
      </c>
      <c r="J1016" t="s">
        <v>315</v>
      </c>
      <c r="K1016">
        <v>10011</v>
      </c>
      <c r="L1016" t="s">
        <v>26</v>
      </c>
      <c r="M1016" t="s">
        <v>2729</v>
      </c>
      <c r="N1016" t="s">
        <v>46</v>
      </c>
      <c r="O1016" t="s">
        <v>62</v>
      </c>
      <c r="P1016" t="s">
        <v>2730</v>
      </c>
      <c r="Q1016">
        <v>8.4</v>
      </c>
      <c r="R1016">
        <v>5</v>
      </c>
      <c r="S1016">
        <v>0</v>
      </c>
      <c r="T1016">
        <v>4.2</v>
      </c>
    </row>
    <row r="1017" spans="1:20" x14ac:dyDescent="0.3">
      <c r="A1017" s="1">
        <v>43992</v>
      </c>
      <c r="B1017" s="1" t="str">
        <f t="shared" si="15"/>
        <v>Jun</v>
      </c>
      <c r="C1017">
        <v>5367</v>
      </c>
      <c r="D1017" t="s">
        <v>2731</v>
      </c>
      <c r="E1017" t="s">
        <v>20</v>
      </c>
      <c r="F1017" t="s">
        <v>1694</v>
      </c>
      <c r="G1017" t="s">
        <v>22</v>
      </c>
      <c r="H1017" t="s">
        <v>23</v>
      </c>
      <c r="I1017" t="s">
        <v>148</v>
      </c>
      <c r="J1017" t="s">
        <v>149</v>
      </c>
      <c r="K1017">
        <v>98103</v>
      </c>
      <c r="L1017" t="s">
        <v>35</v>
      </c>
      <c r="M1017" t="s">
        <v>670</v>
      </c>
      <c r="N1017" t="s">
        <v>78</v>
      </c>
      <c r="O1017" t="s">
        <v>193</v>
      </c>
      <c r="P1017" t="s">
        <v>671</v>
      </c>
      <c r="Q1017">
        <v>88.775999999999996</v>
      </c>
      <c r="R1017">
        <v>3</v>
      </c>
      <c r="S1017">
        <v>0.2</v>
      </c>
      <c r="T1017">
        <v>7.7679</v>
      </c>
    </row>
    <row r="1018" spans="1:20" x14ac:dyDescent="0.3">
      <c r="A1018" s="1">
        <v>43992</v>
      </c>
      <c r="B1018" s="1" t="str">
        <f t="shared" si="15"/>
        <v>Jun</v>
      </c>
      <c r="C1018">
        <v>5368</v>
      </c>
      <c r="D1018" t="s">
        <v>2731</v>
      </c>
      <c r="E1018" t="s">
        <v>20</v>
      </c>
      <c r="F1018" t="s">
        <v>1694</v>
      </c>
      <c r="G1018" t="s">
        <v>22</v>
      </c>
      <c r="H1018" t="s">
        <v>23</v>
      </c>
      <c r="I1018" t="s">
        <v>148</v>
      </c>
      <c r="J1018" t="s">
        <v>149</v>
      </c>
      <c r="K1018">
        <v>98103</v>
      </c>
      <c r="L1018" t="s">
        <v>35</v>
      </c>
      <c r="M1018" t="s">
        <v>2732</v>
      </c>
      <c r="N1018" t="s">
        <v>46</v>
      </c>
      <c r="O1018" t="s">
        <v>288</v>
      </c>
      <c r="P1018" t="s">
        <v>2733</v>
      </c>
      <c r="Q1018">
        <v>11.56</v>
      </c>
      <c r="R1018">
        <v>4</v>
      </c>
      <c r="S1018">
        <v>0</v>
      </c>
      <c r="T1018">
        <v>5.4332000000000003</v>
      </c>
    </row>
    <row r="1019" spans="1:20" x14ac:dyDescent="0.3">
      <c r="A1019" s="1">
        <v>43992</v>
      </c>
      <c r="B1019" s="1" t="str">
        <f t="shared" si="15"/>
        <v>Jun</v>
      </c>
      <c r="C1019">
        <v>5369</v>
      </c>
      <c r="D1019" t="s">
        <v>2731</v>
      </c>
      <c r="E1019" t="s">
        <v>20</v>
      </c>
      <c r="F1019" t="s">
        <v>1694</v>
      </c>
      <c r="G1019" t="s">
        <v>22</v>
      </c>
      <c r="H1019" t="s">
        <v>23</v>
      </c>
      <c r="I1019" t="s">
        <v>148</v>
      </c>
      <c r="J1019" t="s">
        <v>149</v>
      </c>
      <c r="K1019">
        <v>98103</v>
      </c>
      <c r="L1019" t="s">
        <v>35</v>
      </c>
      <c r="M1019" t="s">
        <v>2734</v>
      </c>
      <c r="N1019" t="s">
        <v>46</v>
      </c>
      <c r="O1019" t="s">
        <v>54</v>
      </c>
      <c r="P1019" t="s">
        <v>2735</v>
      </c>
      <c r="Q1019">
        <v>15.58</v>
      </c>
      <c r="R1019">
        <v>1</v>
      </c>
      <c r="S1019">
        <v>0</v>
      </c>
      <c r="T1019">
        <v>3.895</v>
      </c>
    </row>
    <row r="1020" spans="1:20" x14ac:dyDescent="0.3">
      <c r="A1020" s="1">
        <v>43992</v>
      </c>
      <c r="B1020" s="1" t="str">
        <f t="shared" si="15"/>
        <v>Jun</v>
      </c>
      <c r="C1020">
        <v>7262</v>
      </c>
      <c r="D1020" t="s">
        <v>2736</v>
      </c>
      <c r="E1020" t="s">
        <v>86</v>
      </c>
      <c r="F1020" t="s">
        <v>1250</v>
      </c>
      <c r="G1020" t="s">
        <v>73</v>
      </c>
      <c r="H1020" t="s">
        <v>23</v>
      </c>
      <c r="I1020" t="s">
        <v>2737</v>
      </c>
      <c r="J1020" t="s">
        <v>34</v>
      </c>
      <c r="K1020">
        <v>91360</v>
      </c>
      <c r="L1020" t="s">
        <v>35</v>
      </c>
      <c r="M1020" t="s">
        <v>2738</v>
      </c>
      <c r="N1020" t="s">
        <v>46</v>
      </c>
      <c r="O1020" t="s">
        <v>62</v>
      </c>
      <c r="P1020" t="s">
        <v>2739</v>
      </c>
      <c r="Q1020">
        <v>14.7</v>
      </c>
      <c r="R1020">
        <v>7</v>
      </c>
      <c r="S1020">
        <v>0</v>
      </c>
      <c r="T1020">
        <v>4.1159999999999997</v>
      </c>
    </row>
    <row r="1021" spans="1:20" x14ac:dyDescent="0.3">
      <c r="A1021" s="1">
        <v>43992</v>
      </c>
      <c r="B1021" s="1" t="str">
        <f t="shared" si="15"/>
        <v>Jun</v>
      </c>
      <c r="C1021">
        <v>7310</v>
      </c>
      <c r="D1021" t="s">
        <v>2740</v>
      </c>
      <c r="E1021" t="s">
        <v>86</v>
      </c>
      <c r="F1021" t="s">
        <v>2741</v>
      </c>
      <c r="G1021" t="s">
        <v>73</v>
      </c>
      <c r="H1021" t="s">
        <v>23</v>
      </c>
      <c r="I1021" t="s">
        <v>314</v>
      </c>
      <c r="J1021" t="s">
        <v>315</v>
      </c>
      <c r="K1021">
        <v>10024</v>
      </c>
      <c r="L1021" t="s">
        <v>26</v>
      </c>
      <c r="M1021" t="s">
        <v>2544</v>
      </c>
      <c r="N1021" t="s">
        <v>46</v>
      </c>
      <c r="O1021" t="s">
        <v>144</v>
      </c>
      <c r="P1021" t="s">
        <v>2545</v>
      </c>
      <c r="Q1021">
        <v>14.13</v>
      </c>
      <c r="R1021">
        <v>3</v>
      </c>
      <c r="S1021">
        <v>0</v>
      </c>
      <c r="T1021">
        <v>0.70650000000000002</v>
      </c>
    </row>
    <row r="1022" spans="1:20" x14ac:dyDescent="0.3">
      <c r="A1022" s="1">
        <v>43993</v>
      </c>
      <c r="B1022" s="1" t="str">
        <f t="shared" si="15"/>
        <v>Jun</v>
      </c>
      <c r="C1022">
        <v>1569</v>
      </c>
      <c r="D1022" t="s">
        <v>2742</v>
      </c>
      <c r="E1022" t="s">
        <v>269</v>
      </c>
      <c r="F1022" t="s">
        <v>2743</v>
      </c>
      <c r="G1022" t="s">
        <v>22</v>
      </c>
      <c r="H1022" t="s">
        <v>23</v>
      </c>
      <c r="I1022" t="s">
        <v>33</v>
      </c>
      <c r="J1022" t="s">
        <v>34</v>
      </c>
      <c r="K1022">
        <v>90004</v>
      </c>
      <c r="L1022" t="s">
        <v>35</v>
      </c>
      <c r="M1022" t="s">
        <v>1333</v>
      </c>
      <c r="N1022" t="s">
        <v>46</v>
      </c>
      <c r="O1022" t="s">
        <v>107</v>
      </c>
      <c r="P1022" t="s">
        <v>2744</v>
      </c>
      <c r="Q1022">
        <v>122.97</v>
      </c>
      <c r="R1022">
        <v>3</v>
      </c>
      <c r="S1022">
        <v>0</v>
      </c>
      <c r="T1022">
        <v>60.255299999999998</v>
      </c>
    </row>
    <row r="1023" spans="1:20" x14ac:dyDescent="0.3">
      <c r="A1023" s="1">
        <v>43993</v>
      </c>
      <c r="B1023" s="1" t="str">
        <f t="shared" si="15"/>
        <v>Jun</v>
      </c>
      <c r="C1023">
        <v>2309</v>
      </c>
      <c r="D1023" t="s">
        <v>2745</v>
      </c>
      <c r="E1023" t="s">
        <v>39</v>
      </c>
      <c r="F1023" t="s">
        <v>2359</v>
      </c>
      <c r="G1023" t="s">
        <v>41</v>
      </c>
      <c r="H1023" t="s">
        <v>23</v>
      </c>
      <c r="I1023" t="s">
        <v>2746</v>
      </c>
      <c r="J1023" t="s">
        <v>412</v>
      </c>
      <c r="K1023">
        <v>85345</v>
      </c>
      <c r="L1023" t="s">
        <v>35</v>
      </c>
      <c r="M1023" t="s">
        <v>2747</v>
      </c>
      <c r="N1023" t="s">
        <v>28</v>
      </c>
      <c r="O1023" t="s">
        <v>59</v>
      </c>
      <c r="P1023" t="s">
        <v>2748</v>
      </c>
      <c r="Q1023">
        <v>280.79199999999997</v>
      </c>
      <c r="R1023">
        <v>1</v>
      </c>
      <c r="S1023">
        <v>0.2</v>
      </c>
      <c r="T1023">
        <v>35.098999999999997</v>
      </c>
    </row>
    <row r="1024" spans="1:20" x14ac:dyDescent="0.3">
      <c r="A1024" s="1">
        <v>43993</v>
      </c>
      <c r="B1024" s="1" t="str">
        <f t="shared" si="15"/>
        <v>Jun</v>
      </c>
      <c r="C1024">
        <v>2310</v>
      </c>
      <c r="D1024" t="s">
        <v>2745</v>
      </c>
      <c r="E1024" t="s">
        <v>39</v>
      </c>
      <c r="F1024" t="s">
        <v>2359</v>
      </c>
      <c r="G1024" t="s">
        <v>41</v>
      </c>
      <c r="H1024" t="s">
        <v>23</v>
      </c>
      <c r="I1024" t="s">
        <v>2746</v>
      </c>
      <c r="J1024" t="s">
        <v>412</v>
      </c>
      <c r="K1024">
        <v>85345</v>
      </c>
      <c r="L1024" t="s">
        <v>35</v>
      </c>
      <c r="M1024" t="s">
        <v>1808</v>
      </c>
      <c r="N1024" t="s">
        <v>46</v>
      </c>
      <c r="O1024" t="s">
        <v>54</v>
      </c>
      <c r="P1024" t="s">
        <v>1809</v>
      </c>
      <c r="Q1024">
        <v>68.447999999999993</v>
      </c>
      <c r="R1024">
        <v>4</v>
      </c>
      <c r="S1024">
        <v>0.2</v>
      </c>
      <c r="T1024">
        <v>7.7004000000000001</v>
      </c>
    </row>
    <row r="1025" spans="1:20" x14ac:dyDescent="0.3">
      <c r="A1025" s="1">
        <v>43993</v>
      </c>
      <c r="B1025" s="1" t="str">
        <f t="shared" si="15"/>
        <v>Jun</v>
      </c>
      <c r="C1025">
        <v>2311</v>
      </c>
      <c r="D1025" t="s">
        <v>2745</v>
      </c>
      <c r="E1025" t="s">
        <v>39</v>
      </c>
      <c r="F1025" t="s">
        <v>2359</v>
      </c>
      <c r="G1025" t="s">
        <v>41</v>
      </c>
      <c r="H1025" t="s">
        <v>23</v>
      </c>
      <c r="I1025" t="s">
        <v>2746</v>
      </c>
      <c r="J1025" t="s">
        <v>412</v>
      </c>
      <c r="K1025">
        <v>85345</v>
      </c>
      <c r="L1025" t="s">
        <v>35</v>
      </c>
      <c r="M1025" t="s">
        <v>2749</v>
      </c>
      <c r="N1025" t="s">
        <v>46</v>
      </c>
      <c r="O1025" t="s">
        <v>62</v>
      </c>
      <c r="P1025" t="s">
        <v>2750</v>
      </c>
      <c r="Q1025">
        <v>88.04</v>
      </c>
      <c r="R1025">
        <v>5</v>
      </c>
      <c r="S1025">
        <v>0.2</v>
      </c>
      <c r="T1025">
        <v>6.6029999999999998</v>
      </c>
    </row>
    <row r="1026" spans="1:20" x14ac:dyDescent="0.3">
      <c r="A1026" s="1">
        <v>43993</v>
      </c>
      <c r="B1026" s="1" t="str">
        <f t="shared" si="15"/>
        <v>Jun</v>
      </c>
      <c r="C1026">
        <v>2312</v>
      </c>
      <c r="D1026" t="s">
        <v>2745</v>
      </c>
      <c r="E1026" t="s">
        <v>39</v>
      </c>
      <c r="F1026" t="s">
        <v>2359</v>
      </c>
      <c r="G1026" t="s">
        <v>41</v>
      </c>
      <c r="H1026" t="s">
        <v>23</v>
      </c>
      <c r="I1026" t="s">
        <v>2746</v>
      </c>
      <c r="J1026" t="s">
        <v>412</v>
      </c>
      <c r="K1026">
        <v>85345</v>
      </c>
      <c r="L1026" t="s">
        <v>35</v>
      </c>
      <c r="M1026" t="s">
        <v>89</v>
      </c>
      <c r="N1026" t="s">
        <v>46</v>
      </c>
      <c r="O1026" t="s">
        <v>62</v>
      </c>
      <c r="P1026" t="s">
        <v>90</v>
      </c>
      <c r="Q1026">
        <v>15.872</v>
      </c>
      <c r="R1026">
        <v>1</v>
      </c>
      <c r="S1026">
        <v>0.2</v>
      </c>
      <c r="T1026">
        <v>1.984</v>
      </c>
    </row>
    <row r="1027" spans="1:20" x14ac:dyDescent="0.3">
      <c r="A1027" s="1">
        <v>43993</v>
      </c>
      <c r="B1027" s="1" t="str">
        <f t="shared" ref="B1027:B1090" si="16">TEXT(A1027,"mmm")</f>
        <v>Jun</v>
      </c>
      <c r="C1027">
        <v>2313</v>
      </c>
      <c r="D1027" t="s">
        <v>2745</v>
      </c>
      <c r="E1027" t="s">
        <v>39</v>
      </c>
      <c r="F1027" t="s">
        <v>2359</v>
      </c>
      <c r="G1027" t="s">
        <v>41</v>
      </c>
      <c r="H1027" t="s">
        <v>23</v>
      </c>
      <c r="I1027" t="s">
        <v>2746</v>
      </c>
      <c r="J1027" t="s">
        <v>412</v>
      </c>
      <c r="K1027">
        <v>85345</v>
      </c>
      <c r="L1027" t="s">
        <v>35</v>
      </c>
      <c r="M1027" t="s">
        <v>1303</v>
      </c>
      <c r="N1027" t="s">
        <v>46</v>
      </c>
      <c r="O1027" t="s">
        <v>54</v>
      </c>
      <c r="P1027" t="s">
        <v>1304</v>
      </c>
      <c r="Q1027">
        <v>215.59200000000001</v>
      </c>
      <c r="R1027">
        <v>3</v>
      </c>
      <c r="S1027">
        <v>0.2</v>
      </c>
      <c r="T1027">
        <v>-48.508200000000002</v>
      </c>
    </row>
    <row r="1028" spans="1:20" x14ac:dyDescent="0.3">
      <c r="A1028" s="1">
        <v>43993</v>
      </c>
      <c r="B1028" s="1" t="str">
        <f t="shared" si="16"/>
        <v>Jun</v>
      </c>
      <c r="C1028">
        <v>3448</v>
      </c>
      <c r="D1028" t="s">
        <v>2751</v>
      </c>
      <c r="E1028" t="s">
        <v>20</v>
      </c>
      <c r="F1028" t="s">
        <v>2752</v>
      </c>
      <c r="G1028" t="s">
        <v>41</v>
      </c>
      <c r="H1028" t="s">
        <v>23</v>
      </c>
      <c r="I1028" t="s">
        <v>2425</v>
      </c>
      <c r="J1028" t="s">
        <v>118</v>
      </c>
      <c r="K1028">
        <v>36830</v>
      </c>
      <c r="L1028" t="s">
        <v>76</v>
      </c>
      <c r="M1028" t="s">
        <v>2272</v>
      </c>
      <c r="N1028" t="s">
        <v>46</v>
      </c>
      <c r="O1028" t="s">
        <v>62</v>
      </c>
      <c r="P1028" t="s">
        <v>2273</v>
      </c>
      <c r="Q1028">
        <v>3.76</v>
      </c>
      <c r="R1028">
        <v>2</v>
      </c>
      <c r="S1028">
        <v>0</v>
      </c>
      <c r="T1028">
        <v>1.0904</v>
      </c>
    </row>
    <row r="1029" spans="1:20" x14ac:dyDescent="0.3">
      <c r="A1029" s="1">
        <v>43993</v>
      </c>
      <c r="B1029" s="1" t="str">
        <f t="shared" si="16"/>
        <v>Jun</v>
      </c>
      <c r="C1029">
        <v>4220</v>
      </c>
      <c r="D1029" t="s">
        <v>2753</v>
      </c>
      <c r="E1029" t="s">
        <v>86</v>
      </c>
      <c r="F1029" t="s">
        <v>1466</v>
      </c>
      <c r="G1029" t="s">
        <v>22</v>
      </c>
      <c r="H1029" t="s">
        <v>23</v>
      </c>
      <c r="I1029" t="s">
        <v>148</v>
      </c>
      <c r="J1029" t="s">
        <v>149</v>
      </c>
      <c r="K1029">
        <v>98103</v>
      </c>
      <c r="L1029" t="s">
        <v>35</v>
      </c>
      <c r="M1029" t="s">
        <v>2754</v>
      </c>
      <c r="N1029" t="s">
        <v>46</v>
      </c>
      <c r="O1029" t="s">
        <v>107</v>
      </c>
      <c r="P1029" t="s">
        <v>2755</v>
      </c>
      <c r="Q1029">
        <v>37.94</v>
      </c>
      <c r="R1029">
        <v>2</v>
      </c>
      <c r="S1029">
        <v>0</v>
      </c>
      <c r="T1029">
        <v>18.211200000000002</v>
      </c>
    </row>
    <row r="1030" spans="1:20" x14ac:dyDescent="0.3">
      <c r="A1030" s="1">
        <v>43993</v>
      </c>
      <c r="B1030" s="1" t="str">
        <f t="shared" si="16"/>
        <v>Jun</v>
      </c>
      <c r="C1030">
        <v>4221</v>
      </c>
      <c r="D1030" t="s">
        <v>2753</v>
      </c>
      <c r="E1030" t="s">
        <v>86</v>
      </c>
      <c r="F1030" t="s">
        <v>1466</v>
      </c>
      <c r="G1030" t="s">
        <v>22</v>
      </c>
      <c r="H1030" t="s">
        <v>23</v>
      </c>
      <c r="I1030" t="s">
        <v>148</v>
      </c>
      <c r="J1030" t="s">
        <v>149</v>
      </c>
      <c r="K1030">
        <v>98103</v>
      </c>
      <c r="L1030" t="s">
        <v>35</v>
      </c>
      <c r="M1030" t="s">
        <v>664</v>
      </c>
      <c r="N1030" t="s">
        <v>46</v>
      </c>
      <c r="O1030" t="s">
        <v>47</v>
      </c>
      <c r="P1030" t="s">
        <v>665</v>
      </c>
      <c r="Q1030">
        <v>18.288</v>
      </c>
      <c r="R1030">
        <v>6</v>
      </c>
      <c r="S1030">
        <v>0.2</v>
      </c>
      <c r="T1030">
        <v>6.6294000000000004</v>
      </c>
    </row>
    <row r="1031" spans="1:20" x14ac:dyDescent="0.3">
      <c r="A1031" s="1">
        <v>43993</v>
      </c>
      <c r="B1031" s="1" t="str">
        <f t="shared" si="16"/>
        <v>Jun</v>
      </c>
      <c r="C1031">
        <v>4222</v>
      </c>
      <c r="D1031" t="s">
        <v>2753</v>
      </c>
      <c r="E1031" t="s">
        <v>86</v>
      </c>
      <c r="F1031" t="s">
        <v>1466</v>
      </c>
      <c r="G1031" t="s">
        <v>22</v>
      </c>
      <c r="H1031" t="s">
        <v>23</v>
      </c>
      <c r="I1031" t="s">
        <v>148</v>
      </c>
      <c r="J1031" t="s">
        <v>149</v>
      </c>
      <c r="K1031">
        <v>98103</v>
      </c>
      <c r="L1031" t="s">
        <v>35</v>
      </c>
      <c r="M1031" t="s">
        <v>2756</v>
      </c>
      <c r="N1031" t="s">
        <v>78</v>
      </c>
      <c r="O1031" t="s">
        <v>79</v>
      </c>
      <c r="P1031" t="s">
        <v>2757</v>
      </c>
      <c r="Q1031">
        <v>385.8</v>
      </c>
      <c r="R1031">
        <v>5</v>
      </c>
      <c r="S1031">
        <v>0.2</v>
      </c>
      <c r="T1031">
        <v>130.20750000000001</v>
      </c>
    </row>
    <row r="1032" spans="1:20" x14ac:dyDescent="0.3">
      <c r="A1032" s="1">
        <v>43993</v>
      </c>
      <c r="B1032" s="1" t="str">
        <f t="shared" si="16"/>
        <v>Jun</v>
      </c>
      <c r="C1032">
        <v>4223</v>
      </c>
      <c r="D1032" t="s">
        <v>2753</v>
      </c>
      <c r="E1032" t="s">
        <v>86</v>
      </c>
      <c r="F1032" t="s">
        <v>1466</v>
      </c>
      <c r="G1032" t="s">
        <v>22</v>
      </c>
      <c r="H1032" t="s">
        <v>23</v>
      </c>
      <c r="I1032" t="s">
        <v>148</v>
      </c>
      <c r="J1032" t="s">
        <v>149</v>
      </c>
      <c r="K1032">
        <v>98103</v>
      </c>
      <c r="L1032" t="s">
        <v>35</v>
      </c>
      <c r="M1032" t="s">
        <v>1761</v>
      </c>
      <c r="N1032" t="s">
        <v>46</v>
      </c>
      <c r="O1032" t="s">
        <v>54</v>
      </c>
      <c r="P1032" t="s">
        <v>1762</v>
      </c>
      <c r="Q1032">
        <v>102.96</v>
      </c>
      <c r="R1032">
        <v>2</v>
      </c>
      <c r="S1032">
        <v>0</v>
      </c>
      <c r="T1032">
        <v>1.0296000000000001</v>
      </c>
    </row>
    <row r="1033" spans="1:20" x14ac:dyDescent="0.3">
      <c r="A1033" s="1">
        <v>43993</v>
      </c>
      <c r="B1033" s="1" t="str">
        <f t="shared" si="16"/>
        <v>Jun</v>
      </c>
      <c r="C1033">
        <v>4224</v>
      </c>
      <c r="D1033" t="s">
        <v>2753</v>
      </c>
      <c r="E1033" t="s">
        <v>86</v>
      </c>
      <c r="F1033" t="s">
        <v>1466</v>
      </c>
      <c r="G1033" t="s">
        <v>22</v>
      </c>
      <c r="H1033" t="s">
        <v>23</v>
      </c>
      <c r="I1033" t="s">
        <v>148</v>
      </c>
      <c r="J1033" t="s">
        <v>149</v>
      </c>
      <c r="K1033">
        <v>98103</v>
      </c>
      <c r="L1033" t="s">
        <v>35</v>
      </c>
      <c r="M1033" t="s">
        <v>2758</v>
      </c>
      <c r="N1033" t="s">
        <v>28</v>
      </c>
      <c r="O1033" t="s">
        <v>186</v>
      </c>
      <c r="P1033" t="s">
        <v>2759</v>
      </c>
      <c r="Q1033">
        <v>174.42</v>
      </c>
      <c r="R1033">
        <v>3</v>
      </c>
      <c r="S1033">
        <v>0</v>
      </c>
      <c r="T1033">
        <v>41.860799999999998</v>
      </c>
    </row>
    <row r="1034" spans="1:20" x14ac:dyDescent="0.3">
      <c r="A1034" s="1">
        <v>43993</v>
      </c>
      <c r="B1034" s="1" t="str">
        <f t="shared" si="16"/>
        <v>Jun</v>
      </c>
      <c r="C1034">
        <v>8342</v>
      </c>
      <c r="D1034" t="s">
        <v>2760</v>
      </c>
      <c r="E1034" t="s">
        <v>39</v>
      </c>
      <c r="F1034" t="s">
        <v>2761</v>
      </c>
      <c r="G1034" t="s">
        <v>22</v>
      </c>
      <c r="H1034" t="s">
        <v>23</v>
      </c>
      <c r="I1034" t="s">
        <v>33</v>
      </c>
      <c r="J1034" t="s">
        <v>34</v>
      </c>
      <c r="K1034">
        <v>90036</v>
      </c>
      <c r="L1034" t="s">
        <v>35</v>
      </c>
      <c r="M1034" t="s">
        <v>854</v>
      </c>
      <c r="N1034" t="s">
        <v>46</v>
      </c>
      <c r="O1034" t="s">
        <v>69</v>
      </c>
      <c r="P1034" t="s">
        <v>855</v>
      </c>
      <c r="Q1034">
        <v>61.44</v>
      </c>
      <c r="R1034">
        <v>3</v>
      </c>
      <c r="S1034">
        <v>0</v>
      </c>
      <c r="T1034">
        <v>16.588799999999999</v>
      </c>
    </row>
    <row r="1035" spans="1:20" x14ac:dyDescent="0.3">
      <c r="A1035" s="1">
        <v>43993</v>
      </c>
      <c r="B1035" s="1" t="str">
        <f t="shared" si="16"/>
        <v>Jun</v>
      </c>
      <c r="C1035">
        <v>8924</v>
      </c>
      <c r="D1035" t="s">
        <v>2762</v>
      </c>
      <c r="E1035" t="s">
        <v>20</v>
      </c>
      <c r="F1035" t="s">
        <v>2194</v>
      </c>
      <c r="G1035" t="s">
        <v>22</v>
      </c>
      <c r="H1035" t="s">
        <v>23</v>
      </c>
      <c r="I1035" t="s">
        <v>2763</v>
      </c>
      <c r="J1035" t="s">
        <v>75</v>
      </c>
      <c r="K1035">
        <v>28601</v>
      </c>
      <c r="L1035" t="s">
        <v>76</v>
      </c>
      <c r="M1035" t="s">
        <v>758</v>
      </c>
      <c r="N1035" t="s">
        <v>46</v>
      </c>
      <c r="O1035" t="s">
        <v>47</v>
      </c>
      <c r="P1035" t="s">
        <v>759</v>
      </c>
      <c r="Q1035">
        <v>4.5720000000000001</v>
      </c>
      <c r="R1035">
        <v>4</v>
      </c>
      <c r="S1035">
        <v>0.7</v>
      </c>
      <c r="T1035">
        <v>-3.81</v>
      </c>
    </row>
    <row r="1036" spans="1:20" x14ac:dyDescent="0.3">
      <c r="A1036" s="1">
        <v>43994</v>
      </c>
      <c r="B1036" s="1" t="str">
        <f t="shared" si="16"/>
        <v>Jun</v>
      </c>
      <c r="C1036">
        <v>1456</v>
      </c>
      <c r="D1036" t="s">
        <v>2764</v>
      </c>
      <c r="E1036" t="s">
        <v>20</v>
      </c>
      <c r="F1036" t="s">
        <v>1462</v>
      </c>
      <c r="G1036" t="s">
        <v>41</v>
      </c>
      <c r="H1036" t="s">
        <v>23</v>
      </c>
      <c r="I1036" t="s">
        <v>450</v>
      </c>
      <c r="J1036" t="s">
        <v>420</v>
      </c>
      <c r="K1036">
        <v>31907</v>
      </c>
      <c r="L1036" t="s">
        <v>76</v>
      </c>
      <c r="M1036" t="s">
        <v>2765</v>
      </c>
      <c r="N1036" t="s">
        <v>46</v>
      </c>
      <c r="O1036" t="s">
        <v>47</v>
      </c>
      <c r="P1036" t="s">
        <v>2766</v>
      </c>
      <c r="Q1036">
        <v>91.2</v>
      </c>
      <c r="R1036">
        <v>3</v>
      </c>
      <c r="S1036">
        <v>0</v>
      </c>
      <c r="T1036">
        <v>41.951999999999998</v>
      </c>
    </row>
    <row r="1037" spans="1:20" x14ac:dyDescent="0.3">
      <c r="A1037" s="1">
        <v>43994</v>
      </c>
      <c r="B1037" s="1" t="str">
        <f t="shared" si="16"/>
        <v>Jun</v>
      </c>
      <c r="C1037">
        <v>1457</v>
      </c>
      <c r="D1037" t="s">
        <v>2764</v>
      </c>
      <c r="E1037" t="s">
        <v>20</v>
      </c>
      <c r="F1037" t="s">
        <v>1462</v>
      </c>
      <c r="G1037" t="s">
        <v>41</v>
      </c>
      <c r="H1037" t="s">
        <v>23</v>
      </c>
      <c r="I1037" t="s">
        <v>450</v>
      </c>
      <c r="J1037" t="s">
        <v>420</v>
      </c>
      <c r="K1037">
        <v>31907</v>
      </c>
      <c r="L1037" t="s">
        <v>76</v>
      </c>
      <c r="M1037" t="s">
        <v>2767</v>
      </c>
      <c r="N1037" t="s">
        <v>28</v>
      </c>
      <c r="O1037" t="s">
        <v>94</v>
      </c>
      <c r="P1037" t="s">
        <v>2768</v>
      </c>
      <c r="Q1037">
        <v>452.94</v>
      </c>
      <c r="R1037">
        <v>3</v>
      </c>
      <c r="S1037">
        <v>0</v>
      </c>
      <c r="T1037">
        <v>67.941000000000003</v>
      </c>
    </row>
    <row r="1038" spans="1:20" x14ac:dyDescent="0.3">
      <c r="A1038" s="1">
        <v>43994</v>
      </c>
      <c r="B1038" s="1" t="str">
        <f t="shared" si="16"/>
        <v>Jun</v>
      </c>
      <c r="C1038">
        <v>2638</v>
      </c>
      <c r="D1038" t="s">
        <v>2769</v>
      </c>
      <c r="E1038" t="s">
        <v>20</v>
      </c>
      <c r="F1038" t="s">
        <v>650</v>
      </c>
      <c r="G1038" t="s">
        <v>22</v>
      </c>
      <c r="H1038" t="s">
        <v>23</v>
      </c>
      <c r="I1038" t="s">
        <v>314</v>
      </c>
      <c r="J1038" t="s">
        <v>315</v>
      </c>
      <c r="K1038">
        <v>10035</v>
      </c>
      <c r="L1038" t="s">
        <v>26</v>
      </c>
      <c r="M1038" t="s">
        <v>2770</v>
      </c>
      <c r="N1038" t="s">
        <v>46</v>
      </c>
      <c r="O1038" t="s">
        <v>107</v>
      </c>
      <c r="P1038" t="s">
        <v>2771</v>
      </c>
      <c r="Q1038">
        <v>19.04</v>
      </c>
      <c r="R1038">
        <v>4</v>
      </c>
      <c r="S1038">
        <v>0</v>
      </c>
      <c r="T1038">
        <v>9.3295999999999992</v>
      </c>
    </row>
    <row r="1039" spans="1:20" x14ac:dyDescent="0.3">
      <c r="A1039" s="1">
        <v>43994</v>
      </c>
      <c r="B1039" s="1" t="str">
        <f t="shared" si="16"/>
        <v>Jun</v>
      </c>
      <c r="C1039">
        <v>2639</v>
      </c>
      <c r="D1039" t="s">
        <v>2769</v>
      </c>
      <c r="E1039" t="s">
        <v>20</v>
      </c>
      <c r="F1039" t="s">
        <v>650</v>
      </c>
      <c r="G1039" t="s">
        <v>22</v>
      </c>
      <c r="H1039" t="s">
        <v>23</v>
      </c>
      <c r="I1039" t="s">
        <v>314</v>
      </c>
      <c r="J1039" t="s">
        <v>315</v>
      </c>
      <c r="K1039">
        <v>10035</v>
      </c>
      <c r="L1039" t="s">
        <v>26</v>
      </c>
      <c r="M1039" t="s">
        <v>2772</v>
      </c>
      <c r="N1039" t="s">
        <v>46</v>
      </c>
      <c r="O1039" t="s">
        <v>47</v>
      </c>
      <c r="P1039" t="s">
        <v>2773</v>
      </c>
      <c r="Q1039">
        <v>13.128</v>
      </c>
      <c r="R1039">
        <v>3</v>
      </c>
      <c r="S1039">
        <v>0.2</v>
      </c>
      <c r="T1039">
        <v>4.2666000000000004</v>
      </c>
    </row>
    <row r="1040" spans="1:20" x14ac:dyDescent="0.3">
      <c r="A1040" s="1">
        <v>43994</v>
      </c>
      <c r="B1040" s="1" t="str">
        <f t="shared" si="16"/>
        <v>Jun</v>
      </c>
      <c r="C1040">
        <v>2640</v>
      </c>
      <c r="D1040" t="s">
        <v>2769</v>
      </c>
      <c r="E1040" t="s">
        <v>20</v>
      </c>
      <c r="F1040" t="s">
        <v>650</v>
      </c>
      <c r="G1040" t="s">
        <v>22</v>
      </c>
      <c r="H1040" t="s">
        <v>23</v>
      </c>
      <c r="I1040" t="s">
        <v>314</v>
      </c>
      <c r="J1040" t="s">
        <v>315</v>
      </c>
      <c r="K1040">
        <v>10035</v>
      </c>
      <c r="L1040" t="s">
        <v>26</v>
      </c>
      <c r="M1040" t="s">
        <v>2774</v>
      </c>
      <c r="N1040" t="s">
        <v>46</v>
      </c>
      <c r="O1040" t="s">
        <v>62</v>
      </c>
      <c r="P1040" t="s">
        <v>2775</v>
      </c>
      <c r="Q1040">
        <v>64.14</v>
      </c>
      <c r="R1040">
        <v>3</v>
      </c>
      <c r="S1040">
        <v>0</v>
      </c>
      <c r="T1040">
        <v>16.676400000000001</v>
      </c>
    </row>
    <row r="1041" spans="1:20" x14ac:dyDescent="0.3">
      <c r="A1041" s="1">
        <v>43994</v>
      </c>
      <c r="B1041" s="1" t="str">
        <f t="shared" si="16"/>
        <v>Jun</v>
      </c>
      <c r="C1041">
        <v>2641</v>
      </c>
      <c r="D1041" t="s">
        <v>2769</v>
      </c>
      <c r="E1041" t="s">
        <v>20</v>
      </c>
      <c r="F1041" t="s">
        <v>650</v>
      </c>
      <c r="G1041" t="s">
        <v>22</v>
      </c>
      <c r="H1041" t="s">
        <v>23</v>
      </c>
      <c r="I1041" t="s">
        <v>314</v>
      </c>
      <c r="J1041" t="s">
        <v>315</v>
      </c>
      <c r="K1041">
        <v>10035</v>
      </c>
      <c r="L1041" t="s">
        <v>26</v>
      </c>
      <c r="M1041" t="s">
        <v>2136</v>
      </c>
      <c r="N1041" t="s">
        <v>28</v>
      </c>
      <c r="O1041" t="s">
        <v>59</v>
      </c>
      <c r="P1041" t="s">
        <v>2137</v>
      </c>
      <c r="Q1041">
        <v>858.24</v>
      </c>
      <c r="R1041">
        <v>4</v>
      </c>
      <c r="S1041">
        <v>0.1</v>
      </c>
      <c r="T1041">
        <v>143.04</v>
      </c>
    </row>
    <row r="1042" spans="1:20" x14ac:dyDescent="0.3">
      <c r="A1042" s="1">
        <v>43994</v>
      </c>
      <c r="B1042" s="1" t="str">
        <f t="shared" si="16"/>
        <v>Jun</v>
      </c>
      <c r="C1042">
        <v>2870</v>
      </c>
      <c r="D1042" t="s">
        <v>2776</v>
      </c>
      <c r="E1042" t="s">
        <v>20</v>
      </c>
      <c r="F1042" t="s">
        <v>2777</v>
      </c>
      <c r="G1042" t="s">
        <v>22</v>
      </c>
      <c r="H1042" t="s">
        <v>23</v>
      </c>
      <c r="I1042" t="s">
        <v>2778</v>
      </c>
      <c r="J1042" t="s">
        <v>130</v>
      </c>
      <c r="K1042">
        <v>33710</v>
      </c>
      <c r="L1042" t="s">
        <v>76</v>
      </c>
      <c r="M1042" t="s">
        <v>2779</v>
      </c>
      <c r="N1042" t="s">
        <v>28</v>
      </c>
      <c r="O1042" t="s">
        <v>29</v>
      </c>
      <c r="P1042" t="s">
        <v>2780</v>
      </c>
      <c r="Q1042">
        <v>17.088000000000001</v>
      </c>
      <c r="R1042">
        <v>2</v>
      </c>
      <c r="S1042">
        <v>0.2</v>
      </c>
      <c r="T1042">
        <v>1.0680000000000001</v>
      </c>
    </row>
    <row r="1043" spans="1:20" x14ac:dyDescent="0.3">
      <c r="A1043" s="1">
        <v>43994</v>
      </c>
      <c r="B1043" s="1" t="str">
        <f t="shared" si="16"/>
        <v>Jun</v>
      </c>
      <c r="C1043">
        <v>5497</v>
      </c>
      <c r="D1043" t="s">
        <v>2781</v>
      </c>
      <c r="E1043" t="s">
        <v>20</v>
      </c>
      <c r="F1043" t="s">
        <v>2782</v>
      </c>
      <c r="G1043" t="s">
        <v>22</v>
      </c>
      <c r="H1043" t="s">
        <v>23</v>
      </c>
      <c r="I1043" t="s">
        <v>504</v>
      </c>
      <c r="J1043" t="s">
        <v>25</v>
      </c>
      <c r="K1043">
        <v>43302</v>
      </c>
      <c r="L1043" t="s">
        <v>26</v>
      </c>
      <c r="M1043" t="s">
        <v>237</v>
      </c>
      <c r="N1043" t="s">
        <v>78</v>
      </c>
      <c r="O1043" t="s">
        <v>101</v>
      </c>
      <c r="P1043" t="s">
        <v>238</v>
      </c>
      <c r="Q1043">
        <v>63.92</v>
      </c>
      <c r="R1043">
        <v>2</v>
      </c>
      <c r="S1043">
        <v>0.2</v>
      </c>
      <c r="T1043">
        <v>19.175999999999998</v>
      </c>
    </row>
    <row r="1044" spans="1:20" x14ac:dyDescent="0.3">
      <c r="A1044" s="1">
        <v>43994</v>
      </c>
      <c r="B1044" s="1" t="str">
        <f t="shared" si="16"/>
        <v>Jun</v>
      </c>
      <c r="C1044">
        <v>9175</v>
      </c>
      <c r="D1044" t="s">
        <v>2783</v>
      </c>
      <c r="E1044" t="s">
        <v>86</v>
      </c>
      <c r="F1044" t="s">
        <v>2784</v>
      </c>
      <c r="G1044" t="s">
        <v>22</v>
      </c>
      <c r="H1044" t="s">
        <v>23</v>
      </c>
      <c r="I1044" t="s">
        <v>457</v>
      </c>
      <c r="J1044" t="s">
        <v>149</v>
      </c>
      <c r="K1044">
        <v>98031</v>
      </c>
      <c r="L1044" t="s">
        <v>35</v>
      </c>
      <c r="M1044" t="s">
        <v>2785</v>
      </c>
      <c r="N1044" t="s">
        <v>78</v>
      </c>
      <c r="O1044" t="s">
        <v>193</v>
      </c>
      <c r="P1044" t="s">
        <v>2786</v>
      </c>
      <c r="Q1044">
        <v>71.975999999999999</v>
      </c>
      <c r="R1044">
        <v>3</v>
      </c>
      <c r="S1044">
        <v>0.2</v>
      </c>
      <c r="T1044">
        <v>8.9969999999999999</v>
      </c>
    </row>
    <row r="1045" spans="1:20" x14ac:dyDescent="0.3">
      <c r="A1045" s="1">
        <v>43994</v>
      </c>
      <c r="B1045" s="1" t="str">
        <f t="shared" si="16"/>
        <v>Jun</v>
      </c>
      <c r="C1045">
        <v>9176</v>
      </c>
      <c r="D1045" t="s">
        <v>2783</v>
      </c>
      <c r="E1045" t="s">
        <v>86</v>
      </c>
      <c r="F1045" t="s">
        <v>2784</v>
      </c>
      <c r="G1045" t="s">
        <v>22</v>
      </c>
      <c r="H1045" t="s">
        <v>23</v>
      </c>
      <c r="I1045" t="s">
        <v>457</v>
      </c>
      <c r="J1045" t="s">
        <v>149</v>
      </c>
      <c r="K1045">
        <v>98031</v>
      </c>
      <c r="L1045" t="s">
        <v>35</v>
      </c>
      <c r="M1045" t="s">
        <v>2787</v>
      </c>
      <c r="N1045" t="s">
        <v>46</v>
      </c>
      <c r="O1045" t="s">
        <v>107</v>
      </c>
      <c r="P1045" t="s">
        <v>2788</v>
      </c>
      <c r="Q1045">
        <v>19.440000000000001</v>
      </c>
      <c r="R1045">
        <v>3</v>
      </c>
      <c r="S1045">
        <v>0</v>
      </c>
      <c r="T1045">
        <v>9.3312000000000008</v>
      </c>
    </row>
    <row r="1046" spans="1:20" x14ac:dyDescent="0.3">
      <c r="A1046" s="1">
        <v>43994</v>
      </c>
      <c r="B1046" s="1" t="str">
        <f t="shared" si="16"/>
        <v>Jun</v>
      </c>
      <c r="C1046">
        <v>9537</v>
      </c>
      <c r="D1046" t="s">
        <v>2789</v>
      </c>
      <c r="E1046" t="s">
        <v>86</v>
      </c>
      <c r="F1046" t="s">
        <v>2790</v>
      </c>
      <c r="G1046" t="s">
        <v>22</v>
      </c>
      <c r="H1046" t="s">
        <v>23</v>
      </c>
      <c r="I1046" t="s">
        <v>336</v>
      </c>
      <c r="J1046" t="s">
        <v>337</v>
      </c>
      <c r="K1046">
        <v>60610</v>
      </c>
      <c r="L1046" t="s">
        <v>44</v>
      </c>
      <c r="M1046" t="s">
        <v>1301</v>
      </c>
      <c r="N1046" t="s">
        <v>28</v>
      </c>
      <c r="O1046" t="s">
        <v>29</v>
      </c>
      <c r="P1046" t="s">
        <v>1302</v>
      </c>
      <c r="Q1046">
        <v>8.8559999999999999</v>
      </c>
      <c r="R1046">
        <v>3</v>
      </c>
      <c r="S1046">
        <v>0.6</v>
      </c>
      <c r="T1046">
        <v>-6.8634000000000004</v>
      </c>
    </row>
    <row r="1047" spans="1:20" x14ac:dyDescent="0.3">
      <c r="A1047" s="1">
        <v>43995</v>
      </c>
      <c r="B1047" s="1" t="str">
        <f t="shared" si="16"/>
        <v>Jun</v>
      </c>
      <c r="C1047">
        <v>1446</v>
      </c>
      <c r="D1047" t="s">
        <v>2791</v>
      </c>
      <c r="E1047" t="s">
        <v>39</v>
      </c>
      <c r="F1047" t="s">
        <v>1748</v>
      </c>
      <c r="G1047" t="s">
        <v>41</v>
      </c>
      <c r="H1047" t="s">
        <v>23</v>
      </c>
      <c r="I1047" t="s">
        <v>336</v>
      </c>
      <c r="J1047" t="s">
        <v>337</v>
      </c>
      <c r="K1047">
        <v>60653</v>
      </c>
      <c r="L1047" t="s">
        <v>44</v>
      </c>
      <c r="M1047" t="s">
        <v>1761</v>
      </c>
      <c r="N1047" t="s">
        <v>46</v>
      </c>
      <c r="O1047" t="s">
        <v>54</v>
      </c>
      <c r="P1047" t="s">
        <v>1762</v>
      </c>
      <c r="Q1047">
        <v>164.73599999999999</v>
      </c>
      <c r="R1047">
        <v>4</v>
      </c>
      <c r="S1047">
        <v>0.2</v>
      </c>
      <c r="T1047">
        <v>-39.1248</v>
      </c>
    </row>
    <row r="1048" spans="1:20" x14ac:dyDescent="0.3">
      <c r="A1048" s="1">
        <v>43995</v>
      </c>
      <c r="B1048" s="1" t="str">
        <f t="shared" si="16"/>
        <v>Jun</v>
      </c>
      <c r="C1048">
        <v>1447</v>
      </c>
      <c r="D1048" t="s">
        <v>2791</v>
      </c>
      <c r="E1048" t="s">
        <v>39</v>
      </c>
      <c r="F1048" t="s">
        <v>1748</v>
      </c>
      <c r="G1048" t="s">
        <v>41</v>
      </c>
      <c r="H1048" t="s">
        <v>23</v>
      </c>
      <c r="I1048" t="s">
        <v>336</v>
      </c>
      <c r="J1048" t="s">
        <v>337</v>
      </c>
      <c r="K1048">
        <v>60653</v>
      </c>
      <c r="L1048" t="s">
        <v>44</v>
      </c>
      <c r="M1048" t="s">
        <v>2792</v>
      </c>
      <c r="N1048" t="s">
        <v>28</v>
      </c>
      <c r="O1048" t="s">
        <v>59</v>
      </c>
      <c r="P1048" t="s">
        <v>2793</v>
      </c>
      <c r="Q1048">
        <v>470.30200000000002</v>
      </c>
      <c r="R1048">
        <v>7</v>
      </c>
      <c r="S1048">
        <v>0.3</v>
      </c>
      <c r="T1048">
        <v>-87.341800000000006</v>
      </c>
    </row>
    <row r="1049" spans="1:20" x14ac:dyDescent="0.3">
      <c r="A1049" s="1">
        <v>43995</v>
      </c>
      <c r="B1049" s="1" t="str">
        <f t="shared" si="16"/>
        <v>Jun</v>
      </c>
      <c r="C1049">
        <v>1448</v>
      </c>
      <c r="D1049" t="s">
        <v>2791</v>
      </c>
      <c r="E1049" t="s">
        <v>39</v>
      </c>
      <c r="F1049" t="s">
        <v>1748</v>
      </c>
      <c r="G1049" t="s">
        <v>41</v>
      </c>
      <c r="H1049" t="s">
        <v>23</v>
      </c>
      <c r="I1049" t="s">
        <v>336</v>
      </c>
      <c r="J1049" t="s">
        <v>337</v>
      </c>
      <c r="K1049">
        <v>60653</v>
      </c>
      <c r="L1049" t="s">
        <v>44</v>
      </c>
      <c r="M1049" t="s">
        <v>2785</v>
      </c>
      <c r="N1049" t="s">
        <v>78</v>
      </c>
      <c r="O1049" t="s">
        <v>193</v>
      </c>
      <c r="P1049" t="s">
        <v>2786</v>
      </c>
      <c r="Q1049">
        <v>47.984000000000002</v>
      </c>
      <c r="R1049">
        <v>2</v>
      </c>
      <c r="S1049">
        <v>0.2</v>
      </c>
      <c r="T1049">
        <v>5.9980000000000002</v>
      </c>
    </row>
    <row r="1050" spans="1:20" x14ac:dyDescent="0.3">
      <c r="A1050" s="1">
        <v>43995</v>
      </c>
      <c r="B1050" s="1" t="str">
        <f t="shared" si="16"/>
        <v>Jun</v>
      </c>
      <c r="C1050">
        <v>7265</v>
      </c>
      <c r="D1050" t="s">
        <v>2794</v>
      </c>
      <c r="E1050" t="s">
        <v>20</v>
      </c>
      <c r="F1050" t="s">
        <v>2795</v>
      </c>
      <c r="G1050" t="s">
        <v>22</v>
      </c>
      <c r="H1050" t="s">
        <v>23</v>
      </c>
      <c r="I1050" t="s">
        <v>177</v>
      </c>
      <c r="J1050" t="s">
        <v>621</v>
      </c>
      <c r="K1050">
        <v>22153</v>
      </c>
      <c r="L1050" t="s">
        <v>76</v>
      </c>
      <c r="M1050" t="s">
        <v>2796</v>
      </c>
      <c r="N1050" t="s">
        <v>46</v>
      </c>
      <c r="O1050" t="s">
        <v>62</v>
      </c>
      <c r="P1050" t="s">
        <v>2797</v>
      </c>
      <c r="Q1050">
        <v>181.86</v>
      </c>
      <c r="R1050">
        <v>7</v>
      </c>
      <c r="S1050">
        <v>0</v>
      </c>
      <c r="T1050">
        <v>50.9208</v>
      </c>
    </row>
    <row r="1051" spans="1:20" x14ac:dyDescent="0.3">
      <c r="A1051" s="1">
        <v>43995</v>
      </c>
      <c r="B1051" s="1" t="str">
        <f t="shared" si="16"/>
        <v>Jun</v>
      </c>
      <c r="C1051">
        <v>7731</v>
      </c>
      <c r="D1051" t="s">
        <v>2798</v>
      </c>
      <c r="E1051" t="s">
        <v>20</v>
      </c>
      <c r="F1051" t="s">
        <v>2799</v>
      </c>
      <c r="G1051" t="s">
        <v>41</v>
      </c>
      <c r="H1051" t="s">
        <v>23</v>
      </c>
      <c r="I1051" t="s">
        <v>148</v>
      </c>
      <c r="J1051" t="s">
        <v>149</v>
      </c>
      <c r="K1051">
        <v>98103</v>
      </c>
      <c r="L1051" t="s">
        <v>35</v>
      </c>
      <c r="M1051" t="s">
        <v>1534</v>
      </c>
      <c r="N1051" t="s">
        <v>28</v>
      </c>
      <c r="O1051" t="s">
        <v>59</v>
      </c>
      <c r="P1051" t="s">
        <v>1535</v>
      </c>
      <c r="Q1051">
        <v>291.13600000000002</v>
      </c>
      <c r="R1051">
        <v>4</v>
      </c>
      <c r="S1051">
        <v>0.2</v>
      </c>
      <c r="T1051">
        <v>-25.474399999999999</v>
      </c>
    </row>
    <row r="1052" spans="1:20" x14ac:dyDescent="0.3">
      <c r="A1052" s="1">
        <v>43997</v>
      </c>
      <c r="B1052" s="1" t="str">
        <f t="shared" si="16"/>
        <v>Jun</v>
      </c>
      <c r="C1052">
        <v>346</v>
      </c>
      <c r="D1052" t="s">
        <v>2800</v>
      </c>
      <c r="E1052" t="s">
        <v>20</v>
      </c>
      <c r="F1052" t="s">
        <v>2801</v>
      </c>
      <c r="G1052" t="s">
        <v>22</v>
      </c>
      <c r="H1052" t="s">
        <v>23</v>
      </c>
      <c r="I1052" t="s">
        <v>111</v>
      </c>
      <c r="J1052" t="s">
        <v>34</v>
      </c>
      <c r="K1052">
        <v>94122</v>
      </c>
      <c r="L1052" t="s">
        <v>35</v>
      </c>
      <c r="M1052" t="s">
        <v>558</v>
      </c>
      <c r="N1052" t="s">
        <v>78</v>
      </c>
      <c r="O1052" t="s">
        <v>193</v>
      </c>
      <c r="P1052" t="s">
        <v>559</v>
      </c>
      <c r="Q1052">
        <v>47.975999999999999</v>
      </c>
      <c r="R1052">
        <v>3</v>
      </c>
      <c r="S1052">
        <v>0.2</v>
      </c>
      <c r="T1052">
        <v>4.7976000000000001</v>
      </c>
    </row>
    <row r="1053" spans="1:20" x14ac:dyDescent="0.3">
      <c r="A1053" s="1">
        <v>43997</v>
      </c>
      <c r="B1053" s="1" t="str">
        <f t="shared" si="16"/>
        <v>Jun</v>
      </c>
      <c r="C1053">
        <v>673</v>
      </c>
      <c r="D1053" t="s">
        <v>2802</v>
      </c>
      <c r="E1053" t="s">
        <v>20</v>
      </c>
      <c r="F1053" t="s">
        <v>1875</v>
      </c>
      <c r="G1053" t="s">
        <v>22</v>
      </c>
      <c r="H1053" t="s">
        <v>23</v>
      </c>
      <c r="I1053" t="s">
        <v>249</v>
      </c>
      <c r="J1053" t="s">
        <v>337</v>
      </c>
      <c r="K1053">
        <v>62301</v>
      </c>
      <c r="L1053" t="s">
        <v>44</v>
      </c>
      <c r="M1053" t="s">
        <v>2803</v>
      </c>
      <c r="N1053" t="s">
        <v>46</v>
      </c>
      <c r="O1053" t="s">
        <v>62</v>
      </c>
      <c r="P1053" t="s">
        <v>2804</v>
      </c>
      <c r="Q1053">
        <v>19.559999999999999</v>
      </c>
      <c r="R1053">
        <v>5</v>
      </c>
      <c r="S1053">
        <v>0.2</v>
      </c>
      <c r="T1053">
        <v>1.7115</v>
      </c>
    </row>
    <row r="1054" spans="1:20" x14ac:dyDescent="0.3">
      <c r="A1054" s="1">
        <v>43997</v>
      </c>
      <c r="B1054" s="1" t="str">
        <f t="shared" si="16"/>
        <v>Jun</v>
      </c>
      <c r="C1054">
        <v>2873</v>
      </c>
      <c r="D1054" t="s">
        <v>2805</v>
      </c>
      <c r="E1054" t="s">
        <v>20</v>
      </c>
      <c r="F1054" t="s">
        <v>2806</v>
      </c>
      <c r="G1054" t="s">
        <v>22</v>
      </c>
      <c r="H1054" t="s">
        <v>23</v>
      </c>
      <c r="I1054" t="s">
        <v>33</v>
      </c>
      <c r="J1054" t="s">
        <v>34</v>
      </c>
      <c r="K1054">
        <v>90036</v>
      </c>
      <c r="L1054" t="s">
        <v>35</v>
      </c>
      <c r="M1054" t="s">
        <v>2807</v>
      </c>
      <c r="N1054" t="s">
        <v>46</v>
      </c>
      <c r="O1054" t="s">
        <v>62</v>
      </c>
      <c r="P1054" t="s">
        <v>2808</v>
      </c>
      <c r="Q1054">
        <v>4.26</v>
      </c>
      <c r="R1054">
        <v>1</v>
      </c>
      <c r="S1054">
        <v>0</v>
      </c>
      <c r="T1054">
        <v>1.7465999999999999</v>
      </c>
    </row>
    <row r="1055" spans="1:20" x14ac:dyDescent="0.3">
      <c r="A1055" s="1">
        <v>43997</v>
      </c>
      <c r="B1055" s="1" t="str">
        <f t="shared" si="16"/>
        <v>Jun</v>
      </c>
      <c r="C1055">
        <v>5476</v>
      </c>
      <c r="D1055" t="s">
        <v>2809</v>
      </c>
      <c r="E1055" t="s">
        <v>39</v>
      </c>
      <c r="F1055" t="s">
        <v>2810</v>
      </c>
      <c r="G1055" t="s">
        <v>41</v>
      </c>
      <c r="H1055" t="s">
        <v>23</v>
      </c>
      <c r="I1055" t="s">
        <v>2811</v>
      </c>
      <c r="J1055" t="s">
        <v>700</v>
      </c>
      <c r="K1055">
        <v>55369</v>
      </c>
      <c r="L1055" t="s">
        <v>44</v>
      </c>
      <c r="M1055" t="s">
        <v>2812</v>
      </c>
      <c r="N1055" t="s">
        <v>46</v>
      </c>
      <c r="O1055" t="s">
        <v>288</v>
      </c>
      <c r="P1055" t="s">
        <v>2813</v>
      </c>
      <c r="Q1055">
        <v>44.4</v>
      </c>
      <c r="R1055">
        <v>3</v>
      </c>
      <c r="S1055">
        <v>0</v>
      </c>
      <c r="T1055">
        <v>22.2</v>
      </c>
    </row>
    <row r="1056" spans="1:20" x14ac:dyDescent="0.3">
      <c r="A1056" s="1">
        <v>43997</v>
      </c>
      <c r="B1056" s="1" t="str">
        <f t="shared" si="16"/>
        <v>Jun</v>
      </c>
      <c r="C1056">
        <v>5477</v>
      </c>
      <c r="D1056" t="s">
        <v>2809</v>
      </c>
      <c r="E1056" t="s">
        <v>39</v>
      </c>
      <c r="F1056" t="s">
        <v>2810</v>
      </c>
      <c r="G1056" t="s">
        <v>41</v>
      </c>
      <c r="H1056" t="s">
        <v>23</v>
      </c>
      <c r="I1056" t="s">
        <v>2811</v>
      </c>
      <c r="J1056" t="s">
        <v>700</v>
      </c>
      <c r="K1056">
        <v>55369</v>
      </c>
      <c r="L1056" t="s">
        <v>44</v>
      </c>
      <c r="M1056" t="s">
        <v>2074</v>
      </c>
      <c r="N1056" t="s">
        <v>46</v>
      </c>
      <c r="O1056" t="s">
        <v>54</v>
      </c>
      <c r="P1056" t="s">
        <v>2075</v>
      </c>
      <c r="Q1056">
        <v>84.55</v>
      </c>
      <c r="R1056">
        <v>5</v>
      </c>
      <c r="S1056">
        <v>0</v>
      </c>
      <c r="T1056">
        <v>22.828499999999998</v>
      </c>
    </row>
    <row r="1057" spans="1:20" x14ac:dyDescent="0.3">
      <c r="A1057" s="1">
        <v>43997</v>
      </c>
      <c r="B1057" s="1" t="str">
        <f t="shared" si="16"/>
        <v>Jun</v>
      </c>
      <c r="C1057">
        <v>5478</v>
      </c>
      <c r="D1057" t="s">
        <v>2809</v>
      </c>
      <c r="E1057" t="s">
        <v>39</v>
      </c>
      <c r="F1057" t="s">
        <v>2810</v>
      </c>
      <c r="G1057" t="s">
        <v>41</v>
      </c>
      <c r="H1057" t="s">
        <v>23</v>
      </c>
      <c r="I1057" t="s">
        <v>2811</v>
      </c>
      <c r="J1057" t="s">
        <v>700</v>
      </c>
      <c r="K1057">
        <v>55369</v>
      </c>
      <c r="L1057" t="s">
        <v>44</v>
      </c>
      <c r="M1057" t="s">
        <v>2814</v>
      </c>
      <c r="N1057" t="s">
        <v>46</v>
      </c>
      <c r="O1057" t="s">
        <v>107</v>
      </c>
      <c r="P1057" t="s">
        <v>2815</v>
      </c>
      <c r="Q1057">
        <v>17.940000000000001</v>
      </c>
      <c r="R1057">
        <v>3</v>
      </c>
      <c r="S1057">
        <v>0</v>
      </c>
      <c r="T1057">
        <v>8.7905999999999995</v>
      </c>
    </row>
    <row r="1058" spans="1:20" x14ac:dyDescent="0.3">
      <c r="A1058" s="1">
        <v>43997</v>
      </c>
      <c r="B1058" s="1" t="str">
        <f t="shared" si="16"/>
        <v>Jun</v>
      </c>
      <c r="C1058">
        <v>7090</v>
      </c>
      <c r="D1058" t="s">
        <v>2816</v>
      </c>
      <c r="E1058" t="s">
        <v>86</v>
      </c>
      <c r="F1058" t="s">
        <v>2817</v>
      </c>
      <c r="G1058" t="s">
        <v>73</v>
      </c>
      <c r="H1058" t="s">
        <v>23</v>
      </c>
      <c r="I1058" t="s">
        <v>33</v>
      </c>
      <c r="J1058" t="s">
        <v>34</v>
      </c>
      <c r="K1058">
        <v>90032</v>
      </c>
      <c r="L1058" t="s">
        <v>35</v>
      </c>
      <c r="M1058" t="s">
        <v>1137</v>
      </c>
      <c r="N1058" t="s">
        <v>78</v>
      </c>
      <c r="O1058" t="s">
        <v>193</v>
      </c>
      <c r="P1058" t="s">
        <v>1138</v>
      </c>
      <c r="Q1058">
        <v>119.96</v>
      </c>
      <c r="R1058">
        <v>1</v>
      </c>
      <c r="S1058">
        <v>0.2</v>
      </c>
      <c r="T1058">
        <v>7.4974999999999996</v>
      </c>
    </row>
    <row r="1059" spans="1:20" x14ac:dyDescent="0.3">
      <c r="A1059" s="1">
        <v>43997</v>
      </c>
      <c r="B1059" s="1" t="str">
        <f t="shared" si="16"/>
        <v>Jun</v>
      </c>
      <c r="C1059">
        <v>8697</v>
      </c>
      <c r="D1059" t="s">
        <v>2818</v>
      </c>
      <c r="E1059" t="s">
        <v>20</v>
      </c>
      <c r="F1059" t="s">
        <v>2819</v>
      </c>
      <c r="G1059" t="s">
        <v>73</v>
      </c>
      <c r="H1059" t="s">
        <v>23</v>
      </c>
      <c r="I1059" t="s">
        <v>1929</v>
      </c>
      <c r="J1059" t="s">
        <v>206</v>
      </c>
      <c r="K1059">
        <v>37211</v>
      </c>
      <c r="L1059" t="s">
        <v>76</v>
      </c>
      <c r="M1059" t="s">
        <v>2820</v>
      </c>
      <c r="N1059" t="s">
        <v>78</v>
      </c>
      <c r="O1059" t="s">
        <v>193</v>
      </c>
      <c r="P1059" t="s">
        <v>2821</v>
      </c>
      <c r="Q1059">
        <v>239.976</v>
      </c>
      <c r="R1059">
        <v>3</v>
      </c>
      <c r="S1059">
        <v>0.2</v>
      </c>
      <c r="T1059">
        <v>26.997299999999999</v>
      </c>
    </row>
    <row r="1060" spans="1:20" x14ac:dyDescent="0.3">
      <c r="A1060" s="1">
        <v>43997</v>
      </c>
      <c r="B1060" s="1" t="str">
        <f t="shared" si="16"/>
        <v>Jun</v>
      </c>
      <c r="C1060">
        <v>8698</v>
      </c>
      <c r="D1060" t="s">
        <v>2818</v>
      </c>
      <c r="E1060" t="s">
        <v>20</v>
      </c>
      <c r="F1060" t="s">
        <v>2819</v>
      </c>
      <c r="G1060" t="s">
        <v>73</v>
      </c>
      <c r="H1060" t="s">
        <v>23</v>
      </c>
      <c r="I1060" t="s">
        <v>1929</v>
      </c>
      <c r="J1060" t="s">
        <v>206</v>
      </c>
      <c r="K1060">
        <v>37211</v>
      </c>
      <c r="L1060" t="s">
        <v>76</v>
      </c>
      <c r="M1060" t="s">
        <v>2822</v>
      </c>
      <c r="N1060" t="s">
        <v>28</v>
      </c>
      <c r="O1060" t="s">
        <v>29</v>
      </c>
      <c r="P1060" t="s">
        <v>1561</v>
      </c>
      <c r="Q1060">
        <v>31.167999999999999</v>
      </c>
      <c r="R1060">
        <v>4</v>
      </c>
      <c r="S1060">
        <v>0.2</v>
      </c>
      <c r="T1060">
        <v>9.3504000000000005</v>
      </c>
    </row>
    <row r="1061" spans="1:20" x14ac:dyDescent="0.3">
      <c r="A1061" s="1">
        <v>43997</v>
      </c>
      <c r="B1061" s="1" t="str">
        <f t="shared" si="16"/>
        <v>Jun</v>
      </c>
      <c r="C1061">
        <v>8699</v>
      </c>
      <c r="D1061" t="s">
        <v>2818</v>
      </c>
      <c r="E1061" t="s">
        <v>20</v>
      </c>
      <c r="F1061" t="s">
        <v>2819</v>
      </c>
      <c r="G1061" t="s">
        <v>73</v>
      </c>
      <c r="H1061" t="s">
        <v>23</v>
      </c>
      <c r="I1061" t="s">
        <v>1929</v>
      </c>
      <c r="J1061" t="s">
        <v>206</v>
      </c>
      <c r="K1061">
        <v>37211</v>
      </c>
      <c r="L1061" t="s">
        <v>76</v>
      </c>
      <c r="M1061" t="s">
        <v>2823</v>
      </c>
      <c r="N1061" t="s">
        <v>28</v>
      </c>
      <c r="O1061" t="s">
        <v>94</v>
      </c>
      <c r="P1061" t="s">
        <v>2824</v>
      </c>
      <c r="Q1061">
        <v>120.96</v>
      </c>
      <c r="R1061">
        <v>2</v>
      </c>
      <c r="S1061">
        <v>0.4</v>
      </c>
      <c r="T1061">
        <v>-28.224</v>
      </c>
    </row>
    <row r="1062" spans="1:20" x14ac:dyDescent="0.3">
      <c r="A1062" s="1">
        <v>43997</v>
      </c>
      <c r="B1062" s="1" t="str">
        <f t="shared" si="16"/>
        <v>Jun</v>
      </c>
      <c r="C1062">
        <v>8700</v>
      </c>
      <c r="D1062" t="s">
        <v>2818</v>
      </c>
      <c r="E1062" t="s">
        <v>20</v>
      </c>
      <c r="F1062" t="s">
        <v>2819</v>
      </c>
      <c r="G1062" t="s">
        <v>73</v>
      </c>
      <c r="H1062" t="s">
        <v>23</v>
      </c>
      <c r="I1062" t="s">
        <v>1929</v>
      </c>
      <c r="J1062" t="s">
        <v>206</v>
      </c>
      <c r="K1062">
        <v>37211</v>
      </c>
      <c r="L1062" t="s">
        <v>76</v>
      </c>
      <c r="M1062" t="s">
        <v>2825</v>
      </c>
      <c r="N1062" t="s">
        <v>78</v>
      </c>
      <c r="O1062" t="s">
        <v>193</v>
      </c>
      <c r="P1062" t="s">
        <v>2826</v>
      </c>
      <c r="Q1062">
        <v>2239.9360000000001</v>
      </c>
      <c r="R1062">
        <v>8</v>
      </c>
      <c r="S1062">
        <v>0.2</v>
      </c>
      <c r="T1062">
        <v>223.99359999999999</v>
      </c>
    </row>
    <row r="1063" spans="1:20" x14ac:dyDescent="0.3">
      <c r="A1063" s="1">
        <v>43997</v>
      </c>
      <c r="B1063" s="1" t="str">
        <f t="shared" si="16"/>
        <v>Jun</v>
      </c>
      <c r="C1063">
        <v>8701</v>
      </c>
      <c r="D1063" t="s">
        <v>2818</v>
      </c>
      <c r="E1063" t="s">
        <v>20</v>
      </c>
      <c r="F1063" t="s">
        <v>2819</v>
      </c>
      <c r="G1063" t="s">
        <v>73</v>
      </c>
      <c r="H1063" t="s">
        <v>23</v>
      </c>
      <c r="I1063" t="s">
        <v>1929</v>
      </c>
      <c r="J1063" t="s">
        <v>206</v>
      </c>
      <c r="K1063">
        <v>37211</v>
      </c>
      <c r="L1063" t="s">
        <v>76</v>
      </c>
      <c r="M1063" t="s">
        <v>2827</v>
      </c>
      <c r="N1063" t="s">
        <v>46</v>
      </c>
      <c r="O1063" t="s">
        <v>69</v>
      </c>
      <c r="P1063" t="s">
        <v>1533</v>
      </c>
      <c r="Q1063">
        <v>76.608000000000004</v>
      </c>
      <c r="R1063">
        <v>8</v>
      </c>
      <c r="S1063">
        <v>0.2</v>
      </c>
      <c r="T1063">
        <v>6.7031999999999998</v>
      </c>
    </row>
    <row r="1064" spans="1:20" x14ac:dyDescent="0.3">
      <c r="A1064" s="1">
        <v>43997</v>
      </c>
      <c r="B1064" s="1" t="str">
        <f t="shared" si="16"/>
        <v>Jun</v>
      </c>
      <c r="C1064">
        <v>8702</v>
      </c>
      <c r="D1064" t="s">
        <v>2818</v>
      </c>
      <c r="E1064" t="s">
        <v>20</v>
      </c>
      <c r="F1064" t="s">
        <v>2819</v>
      </c>
      <c r="G1064" t="s">
        <v>73</v>
      </c>
      <c r="H1064" t="s">
        <v>23</v>
      </c>
      <c r="I1064" t="s">
        <v>1929</v>
      </c>
      <c r="J1064" t="s">
        <v>206</v>
      </c>
      <c r="K1064">
        <v>37211</v>
      </c>
      <c r="L1064" t="s">
        <v>76</v>
      </c>
      <c r="M1064" t="s">
        <v>585</v>
      </c>
      <c r="N1064" t="s">
        <v>46</v>
      </c>
      <c r="O1064" t="s">
        <v>54</v>
      </c>
      <c r="P1064" t="s">
        <v>586</v>
      </c>
      <c r="Q1064">
        <v>142.77600000000001</v>
      </c>
      <c r="R1064">
        <v>1</v>
      </c>
      <c r="S1064">
        <v>0.2</v>
      </c>
      <c r="T1064">
        <v>17.847000000000001</v>
      </c>
    </row>
    <row r="1065" spans="1:20" x14ac:dyDescent="0.3">
      <c r="A1065" s="1">
        <v>43997</v>
      </c>
      <c r="B1065" s="1" t="str">
        <f t="shared" si="16"/>
        <v>Jun</v>
      </c>
      <c r="C1065">
        <v>8703</v>
      </c>
      <c r="D1065" t="s">
        <v>2818</v>
      </c>
      <c r="E1065" t="s">
        <v>20</v>
      </c>
      <c r="F1065" t="s">
        <v>2819</v>
      </c>
      <c r="G1065" t="s">
        <v>73</v>
      </c>
      <c r="H1065" t="s">
        <v>23</v>
      </c>
      <c r="I1065" t="s">
        <v>1929</v>
      </c>
      <c r="J1065" t="s">
        <v>206</v>
      </c>
      <c r="K1065">
        <v>37211</v>
      </c>
      <c r="L1065" t="s">
        <v>76</v>
      </c>
      <c r="M1065" t="s">
        <v>2828</v>
      </c>
      <c r="N1065" t="s">
        <v>46</v>
      </c>
      <c r="O1065" t="s">
        <v>107</v>
      </c>
      <c r="P1065" t="s">
        <v>2829</v>
      </c>
      <c r="Q1065">
        <v>91.36</v>
      </c>
      <c r="R1065">
        <v>5</v>
      </c>
      <c r="S1065">
        <v>0.2</v>
      </c>
      <c r="T1065">
        <v>29.692</v>
      </c>
    </row>
    <row r="1066" spans="1:20" x14ac:dyDescent="0.3">
      <c r="A1066" s="1">
        <v>43997</v>
      </c>
      <c r="B1066" s="1" t="str">
        <f t="shared" si="16"/>
        <v>Jun</v>
      </c>
      <c r="C1066">
        <v>8789</v>
      </c>
      <c r="D1066" t="s">
        <v>2830</v>
      </c>
      <c r="E1066" t="s">
        <v>20</v>
      </c>
      <c r="F1066" t="s">
        <v>2831</v>
      </c>
      <c r="G1066" t="s">
        <v>22</v>
      </c>
      <c r="H1066" t="s">
        <v>23</v>
      </c>
      <c r="I1066" t="s">
        <v>2636</v>
      </c>
      <c r="J1066" t="s">
        <v>75</v>
      </c>
      <c r="K1066">
        <v>28110</v>
      </c>
      <c r="L1066" t="s">
        <v>76</v>
      </c>
      <c r="M1066" t="s">
        <v>2832</v>
      </c>
      <c r="N1066" t="s">
        <v>28</v>
      </c>
      <c r="O1066" t="s">
        <v>59</v>
      </c>
      <c r="P1066" t="s">
        <v>2833</v>
      </c>
      <c r="Q1066">
        <v>698.35199999999998</v>
      </c>
      <c r="R1066">
        <v>3</v>
      </c>
      <c r="S1066">
        <v>0.2</v>
      </c>
      <c r="T1066">
        <v>52.376399999999997</v>
      </c>
    </row>
    <row r="1067" spans="1:20" x14ac:dyDescent="0.3">
      <c r="A1067" s="1">
        <v>43997</v>
      </c>
      <c r="B1067" s="1" t="str">
        <f t="shared" si="16"/>
        <v>Jun</v>
      </c>
      <c r="C1067">
        <v>8790</v>
      </c>
      <c r="D1067" t="s">
        <v>2830</v>
      </c>
      <c r="E1067" t="s">
        <v>20</v>
      </c>
      <c r="F1067" t="s">
        <v>2831</v>
      </c>
      <c r="G1067" t="s">
        <v>22</v>
      </c>
      <c r="H1067" t="s">
        <v>23</v>
      </c>
      <c r="I1067" t="s">
        <v>2636</v>
      </c>
      <c r="J1067" t="s">
        <v>75</v>
      </c>
      <c r="K1067">
        <v>28110</v>
      </c>
      <c r="L1067" t="s">
        <v>76</v>
      </c>
      <c r="M1067" t="s">
        <v>2834</v>
      </c>
      <c r="N1067" t="s">
        <v>28</v>
      </c>
      <c r="O1067" t="s">
        <v>186</v>
      </c>
      <c r="P1067" t="s">
        <v>2835</v>
      </c>
      <c r="Q1067">
        <v>77.727999999999994</v>
      </c>
      <c r="R1067">
        <v>2</v>
      </c>
      <c r="S1067">
        <v>0.2</v>
      </c>
      <c r="T1067">
        <v>-3.8864000000000001</v>
      </c>
    </row>
    <row r="1068" spans="1:20" x14ac:dyDescent="0.3">
      <c r="A1068" s="1">
        <v>43998</v>
      </c>
      <c r="B1068" s="1" t="str">
        <f t="shared" si="16"/>
        <v>Jun</v>
      </c>
      <c r="C1068">
        <v>267</v>
      </c>
      <c r="D1068" t="s">
        <v>2836</v>
      </c>
      <c r="E1068" t="s">
        <v>20</v>
      </c>
      <c r="F1068" t="s">
        <v>966</v>
      </c>
      <c r="G1068" t="s">
        <v>73</v>
      </c>
      <c r="H1068" t="s">
        <v>23</v>
      </c>
      <c r="I1068" t="s">
        <v>2837</v>
      </c>
      <c r="J1068" t="s">
        <v>75</v>
      </c>
      <c r="K1068">
        <v>27514</v>
      </c>
      <c r="L1068" t="s">
        <v>76</v>
      </c>
      <c r="M1068" t="s">
        <v>550</v>
      </c>
      <c r="N1068" t="s">
        <v>46</v>
      </c>
      <c r="O1068" t="s">
        <v>62</v>
      </c>
      <c r="P1068" t="s">
        <v>551</v>
      </c>
      <c r="Q1068">
        <v>14.016</v>
      </c>
      <c r="R1068">
        <v>3</v>
      </c>
      <c r="S1068">
        <v>0.2</v>
      </c>
      <c r="T1068">
        <v>4.7304000000000004</v>
      </c>
    </row>
    <row r="1069" spans="1:20" x14ac:dyDescent="0.3">
      <c r="A1069" s="1">
        <v>43998</v>
      </c>
      <c r="B1069" s="1" t="str">
        <f t="shared" si="16"/>
        <v>Jun</v>
      </c>
      <c r="C1069">
        <v>830</v>
      </c>
      <c r="D1069" t="s">
        <v>2838</v>
      </c>
      <c r="E1069" t="s">
        <v>86</v>
      </c>
      <c r="F1069" t="s">
        <v>1760</v>
      </c>
      <c r="G1069" t="s">
        <v>22</v>
      </c>
      <c r="H1069" t="s">
        <v>23</v>
      </c>
      <c r="I1069" t="s">
        <v>1538</v>
      </c>
      <c r="J1069" t="s">
        <v>913</v>
      </c>
      <c r="K1069">
        <v>41042</v>
      </c>
      <c r="L1069" t="s">
        <v>76</v>
      </c>
      <c r="M1069" t="s">
        <v>1344</v>
      </c>
      <c r="N1069" t="s">
        <v>28</v>
      </c>
      <c r="O1069" t="s">
        <v>59</v>
      </c>
      <c r="P1069" t="s">
        <v>1345</v>
      </c>
      <c r="Q1069">
        <v>301.95999999999998</v>
      </c>
      <c r="R1069">
        <v>2</v>
      </c>
      <c r="S1069">
        <v>0</v>
      </c>
      <c r="T1069">
        <v>90.587999999999994</v>
      </c>
    </row>
    <row r="1070" spans="1:20" x14ac:dyDescent="0.3">
      <c r="A1070" s="1">
        <v>43998</v>
      </c>
      <c r="B1070" s="1" t="str">
        <f t="shared" si="16"/>
        <v>Jun</v>
      </c>
      <c r="C1070">
        <v>831</v>
      </c>
      <c r="D1070" t="s">
        <v>2838</v>
      </c>
      <c r="E1070" t="s">
        <v>86</v>
      </c>
      <c r="F1070" t="s">
        <v>1760</v>
      </c>
      <c r="G1070" t="s">
        <v>22</v>
      </c>
      <c r="H1070" t="s">
        <v>23</v>
      </c>
      <c r="I1070" t="s">
        <v>1538</v>
      </c>
      <c r="J1070" t="s">
        <v>913</v>
      </c>
      <c r="K1070">
        <v>41042</v>
      </c>
      <c r="L1070" t="s">
        <v>76</v>
      </c>
      <c r="M1070" t="s">
        <v>2839</v>
      </c>
      <c r="N1070" t="s">
        <v>46</v>
      </c>
      <c r="O1070" t="s">
        <v>69</v>
      </c>
      <c r="P1070" t="s">
        <v>2840</v>
      </c>
      <c r="Q1070">
        <v>180.66</v>
      </c>
      <c r="R1070">
        <v>3</v>
      </c>
      <c r="S1070">
        <v>0</v>
      </c>
      <c r="T1070">
        <v>50.584800000000001</v>
      </c>
    </row>
    <row r="1071" spans="1:20" x14ac:dyDescent="0.3">
      <c r="A1071" s="1">
        <v>43998</v>
      </c>
      <c r="B1071" s="1" t="str">
        <f t="shared" si="16"/>
        <v>Jun</v>
      </c>
      <c r="C1071">
        <v>832</v>
      </c>
      <c r="D1071" t="s">
        <v>2838</v>
      </c>
      <c r="E1071" t="s">
        <v>86</v>
      </c>
      <c r="F1071" t="s">
        <v>1760</v>
      </c>
      <c r="G1071" t="s">
        <v>22</v>
      </c>
      <c r="H1071" t="s">
        <v>23</v>
      </c>
      <c r="I1071" t="s">
        <v>1538</v>
      </c>
      <c r="J1071" t="s">
        <v>913</v>
      </c>
      <c r="K1071">
        <v>41042</v>
      </c>
      <c r="L1071" t="s">
        <v>76</v>
      </c>
      <c r="M1071" t="s">
        <v>1220</v>
      </c>
      <c r="N1071" t="s">
        <v>78</v>
      </c>
      <c r="O1071" t="s">
        <v>193</v>
      </c>
      <c r="P1071" t="s">
        <v>1221</v>
      </c>
      <c r="Q1071">
        <v>191.98</v>
      </c>
      <c r="R1071">
        <v>2</v>
      </c>
      <c r="S1071">
        <v>0</v>
      </c>
      <c r="T1071">
        <v>51.834600000000002</v>
      </c>
    </row>
    <row r="1072" spans="1:20" x14ac:dyDescent="0.3">
      <c r="A1072" s="1">
        <v>43998</v>
      </c>
      <c r="B1072" s="1" t="str">
        <f t="shared" si="16"/>
        <v>Jun</v>
      </c>
      <c r="C1072">
        <v>833</v>
      </c>
      <c r="D1072" t="s">
        <v>2838</v>
      </c>
      <c r="E1072" t="s">
        <v>86</v>
      </c>
      <c r="F1072" t="s">
        <v>1760</v>
      </c>
      <c r="G1072" t="s">
        <v>22</v>
      </c>
      <c r="H1072" t="s">
        <v>23</v>
      </c>
      <c r="I1072" t="s">
        <v>1538</v>
      </c>
      <c r="J1072" t="s">
        <v>913</v>
      </c>
      <c r="K1072">
        <v>41042</v>
      </c>
      <c r="L1072" t="s">
        <v>76</v>
      </c>
      <c r="M1072" t="s">
        <v>2841</v>
      </c>
      <c r="N1072" t="s">
        <v>78</v>
      </c>
      <c r="O1072" t="s">
        <v>193</v>
      </c>
      <c r="P1072" t="s">
        <v>2842</v>
      </c>
      <c r="Q1072">
        <v>65.989999999999995</v>
      </c>
      <c r="R1072">
        <v>1</v>
      </c>
      <c r="S1072">
        <v>0</v>
      </c>
      <c r="T1072">
        <v>17.157399999999999</v>
      </c>
    </row>
    <row r="1073" spans="1:20" x14ac:dyDescent="0.3">
      <c r="A1073" s="1">
        <v>43998</v>
      </c>
      <c r="B1073" s="1" t="str">
        <f t="shared" si="16"/>
        <v>Jun</v>
      </c>
      <c r="C1073">
        <v>2258</v>
      </c>
      <c r="D1073" t="s">
        <v>2843</v>
      </c>
      <c r="E1073" t="s">
        <v>39</v>
      </c>
      <c r="F1073" t="s">
        <v>2790</v>
      </c>
      <c r="G1073" t="s">
        <v>22</v>
      </c>
      <c r="H1073" t="s">
        <v>23</v>
      </c>
      <c r="I1073" t="s">
        <v>111</v>
      </c>
      <c r="J1073" t="s">
        <v>34</v>
      </c>
      <c r="K1073">
        <v>94122</v>
      </c>
      <c r="L1073" t="s">
        <v>35</v>
      </c>
      <c r="M1073" t="s">
        <v>2844</v>
      </c>
      <c r="N1073" t="s">
        <v>28</v>
      </c>
      <c r="O1073" t="s">
        <v>59</v>
      </c>
      <c r="P1073" t="s">
        <v>2845</v>
      </c>
      <c r="Q1073">
        <v>1212.96</v>
      </c>
      <c r="R1073">
        <v>7</v>
      </c>
      <c r="S1073">
        <v>0.2</v>
      </c>
      <c r="T1073">
        <v>90.971999999999994</v>
      </c>
    </row>
    <row r="1074" spans="1:20" x14ac:dyDescent="0.3">
      <c r="A1074" s="1">
        <v>43998</v>
      </c>
      <c r="B1074" s="1" t="str">
        <f t="shared" si="16"/>
        <v>Jun</v>
      </c>
      <c r="C1074">
        <v>2259</v>
      </c>
      <c r="D1074" t="s">
        <v>2843</v>
      </c>
      <c r="E1074" t="s">
        <v>39</v>
      </c>
      <c r="F1074" t="s">
        <v>2790</v>
      </c>
      <c r="G1074" t="s">
        <v>22</v>
      </c>
      <c r="H1074" t="s">
        <v>23</v>
      </c>
      <c r="I1074" t="s">
        <v>111</v>
      </c>
      <c r="J1074" t="s">
        <v>34</v>
      </c>
      <c r="K1074">
        <v>94122</v>
      </c>
      <c r="L1074" t="s">
        <v>35</v>
      </c>
      <c r="M1074" t="s">
        <v>2846</v>
      </c>
      <c r="N1074" t="s">
        <v>46</v>
      </c>
      <c r="O1074" t="s">
        <v>107</v>
      </c>
      <c r="P1074" t="s">
        <v>2847</v>
      </c>
      <c r="Q1074">
        <v>18.54</v>
      </c>
      <c r="R1074">
        <v>2</v>
      </c>
      <c r="S1074">
        <v>0</v>
      </c>
      <c r="T1074">
        <v>8.7138000000000009</v>
      </c>
    </row>
    <row r="1075" spans="1:20" x14ac:dyDescent="0.3">
      <c r="A1075" s="1">
        <v>43998</v>
      </c>
      <c r="B1075" s="1" t="str">
        <f t="shared" si="16"/>
        <v>Jun</v>
      </c>
      <c r="C1075">
        <v>2706</v>
      </c>
      <c r="D1075" t="s">
        <v>2848</v>
      </c>
      <c r="E1075" t="s">
        <v>20</v>
      </c>
      <c r="F1075" t="s">
        <v>2597</v>
      </c>
      <c r="G1075" t="s">
        <v>41</v>
      </c>
      <c r="H1075" t="s">
        <v>23</v>
      </c>
      <c r="I1075" t="s">
        <v>2849</v>
      </c>
      <c r="J1075" t="s">
        <v>1102</v>
      </c>
      <c r="K1075">
        <v>88220</v>
      </c>
      <c r="L1075" t="s">
        <v>35</v>
      </c>
      <c r="M1075" t="s">
        <v>689</v>
      </c>
      <c r="N1075" t="s">
        <v>46</v>
      </c>
      <c r="O1075" t="s">
        <v>141</v>
      </c>
      <c r="P1075" t="s">
        <v>690</v>
      </c>
      <c r="Q1075">
        <v>16.68</v>
      </c>
      <c r="R1075">
        <v>2</v>
      </c>
      <c r="S1075">
        <v>0</v>
      </c>
      <c r="T1075">
        <v>4.3368000000000002</v>
      </c>
    </row>
    <row r="1076" spans="1:20" x14ac:dyDescent="0.3">
      <c r="A1076" s="1">
        <v>43998</v>
      </c>
      <c r="B1076" s="1" t="str">
        <f t="shared" si="16"/>
        <v>Jun</v>
      </c>
      <c r="C1076">
        <v>2707</v>
      </c>
      <c r="D1076" t="s">
        <v>2848</v>
      </c>
      <c r="E1076" t="s">
        <v>20</v>
      </c>
      <c r="F1076" t="s">
        <v>2597</v>
      </c>
      <c r="G1076" t="s">
        <v>41</v>
      </c>
      <c r="H1076" t="s">
        <v>23</v>
      </c>
      <c r="I1076" t="s">
        <v>2849</v>
      </c>
      <c r="J1076" t="s">
        <v>1102</v>
      </c>
      <c r="K1076">
        <v>88220</v>
      </c>
      <c r="L1076" t="s">
        <v>35</v>
      </c>
      <c r="M1076" t="s">
        <v>2850</v>
      </c>
      <c r="N1076" t="s">
        <v>46</v>
      </c>
      <c r="O1076" t="s">
        <v>107</v>
      </c>
      <c r="P1076" t="s">
        <v>2851</v>
      </c>
      <c r="Q1076">
        <v>19.440000000000001</v>
      </c>
      <c r="R1076">
        <v>3</v>
      </c>
      <c r="S1076">
        <v>0</v>
      </c>
      <c r="T1076">
        <v>9.3312000000000008</v>
      </c>
    </row>
    <row r="1077" spans="1:20" x14ac:dyDescent="0.3">
      <c r="A1077" s="1">
        <v>43998</v>
      </c>
      <c r="B1077" s="1" t="str">
        <f t="shared" si="16"/>
        <v>Jun</v>
      </c>
      <c r="C1077">
        <v>2708</v>
      </c>
      <c r="D1077" t="s">
        <v>2848</v>
      </c>
      <c r="E1077" t="s">
        <v>20</v>
      </c>
      <c r="F1077" t="s">
        <v>2597</v>
      </c>
      <c r="G1077" t="s">
        <v>41</v>
      </c>
      <c r="H1077" t="s">
        <v>23</v>
      </c>
      <c r="I1077" t="s">
        <v>2849</v>
      </c>
      <c r="J1077" t="s">
        <v>1102</v>
      </c>
      <c r="K1077">
        <v>88220</v>
      </c>
      <c r="L1077" t="s">
        <v>35</v>
      </c>
      <c r="M1077" t="s">
        <v>1109</v>
      </c>
      <c r="N1077" t="s">
        <v>46</v>
      </c>
      <c r="O1077" t="s">
        <v>107</v>
      </c>
      <c r="P1077" t="s">
        <v>1110</v>
      </c>
      <c r="Q1077">
        <v>192.16</v>
      </c>
      <c r="R1077">
        <v>4</v>
      </c>
      <c r="S1077">
        <v>0</v>
      </c>
      <c r="T1077">
        <v>92.236800000000002</v>
      </c>
    </row>
    <row r="1078" spans="1:20" x14ac:dyDescent="0.3">
      <c r="A1078" s="1">
        <v>43998</v>
      </c>
      <c r="B1078" s="1" t="str">
        <f t="shared" si="16"/>
        <v>Jun</v>
      </c>
      <c r="C1078">
        <v>4542</v>
      </c>
      <c r="D1078" t="s">
        <v>2852</v>
      </c>
      <c r="E1078" t="s">
        <v>20</v>
      </c>
      <c r="F1078" t="s">
        <v>2853</v>
      </c>
      <c r="G1078" t="s">
        <v>73</v>
      </c>
      <c r="H1078" t="s">
        <v>23</v>
      </c>
      <c r="I1078" t="s">
        <v>336</v>
      </c>
      <c r="J1078" t="s">
        <v>337</v>
      </c>
      <c r="K1078">
        <v>60653</v>
      </c>
      <c r="L1078" t="s">
        <v>44</v>
      </c>
      <c r="M1078" t="s">
        <v>2854</v>
      </c>
      <c r="N1078" t="s">
        <v>46</v>
      </c>
      <c r="O1078" t="s">
        <v>47</v>
      </c>
      <c r="P1078" t="s">
        <v>2855</v>
      </c>
      <c r="Q1078">
        <v>5.9359999999999999</v>
      </c>
      <c r="R1078">
        <v>7</v>
      </c>
      <c r="S1078">
        <v>0.8</v>
      </c>
      <c r="T1078">
        <v>-8.9039999999999999</v>
      </c>
    </row>
    <row r="1079" spans="1:20" x14ac:dyDescent="0.3">
      <c r="A1079" s="1">
        <v>43998</v>
      </c>
      <c r="B1079" s="1" t="str">
        <f t="shared" si="16"/>
        <v>Jun</v>
      </c>
      <c r="C1079">
        <v>6745</v>
      </c>
      <c r="D1079" t="s">
        <v>2856</v>
      </c>
      <c r="E1079" t="s">
        <v>86</v>
      </c>
      <c r="F1079" t="s">
        <v>1722</v>
      </c>
      <c r="G1079" t="s">
        <v>22</v>
      </c>
      <c r="H1079" t="s">
        <v>23</v>
      </c>
      <c r="I1079" t="s">
        <v>1971</v>
      </c>
      <c r="J1079" t="s">
        <v>25</v>
      </c>
      <c r="K1079">
        <v>43017</v>
      </c>
      <c r="L1079" t="s">
        <v>26</v>
      </c>
      <c r="M1079" t="s">
        <v>2349</v>
      </c>
      <c r="N1079" t="s">
        <v>78</v>
      </c>
      <c r="O1079" t="s">
        <v>101</v>
      </c>
      <c r="P1079" t="s">
        <v>2350</v>
      </c>
      <c r="Q1079">
        <v>479.952</v>
      </c>
      <c r="R1079">
        <v>6</v>
      </c>
      <c r="S1079">
        <v>0.2</v>
      </c>
      <c r="T1079">
        <v>107.9892</v>
      </c>
    </row>
    <row r="1080" spans="1:20" x14ac:dyDescent="0.3">
      <c r="A1080" s="1">
        <v>43998</v>
      </c>
      <c r="B1080" s="1" t="str">
        <f t="shared" si="16"/>
        <v>Jun</v>
      </c>
      <c r="C1080">
        <v>6746</v>
      </c>
      <c r="D1080" t="s">
        <v>2856</v>
      </c>
      <c r="E1080" t="s">
        <v>86</v>
      </c>
      <c r="F1080" t="s">
        <v>1722</v>
      </c>
      <c r="G1080" t="s">
        <v>22</v>
      </c>
      <c r="H1080" t="s">
        <v>23</v>
      </c>
      <c r="I1080" t="s">
        <v>1971</v>
      </c>
      <c r="J1080" t="s">
        <v>25</v>
      </c>
      <c r="K1080">
        <v>43017</v>
      </c>
      <c r="L1080" t="s">
        <v>26</v>
      </c>
      <c r="M1080" t="s">
        <v>2857</v>
      </c>
      <c r="N1080" t="s">
        <v>46</v>
      </c>
      <c r="O1080" t="s">
        <v>62</v>
      </c>
      <c r="P1080" t="s">
        <v>2858</v>
      </c>
      <c r="Q1080">
        <v>23.92</v>
      </c>
      <c r="R1080">
        <v>5</v>
      </c>
      <c r="S1080">
        <v>0.2</v>
      </c>
      <c r="T1080">
        <v>1.794</v>
      </c>
    </row>
    <row r="1081" spans="1:20" x14ac:dyDescent="0.3">
      <c r="A1081" s="1">
        <v>43999</v>
      </c>
      <c r="B1081" s="1" t="str">
        <f t="shared" si="16"/>
        <v>Jun</v>
      </c>
      <c r="C1081">
        <v>98</v>
      </c>
      <c r="D1081" t="s">
        <v>2859</v>
      </c>
      <c r="E1081" t="s">
        <v>39</v>
      </c>
      <c r="F1081" t="s">
        <v>2860</v>
      </c>
      <c r="G1081" t="s">
        <v>22</v>
      </c>
      <c r="H1081" t="s">
        <v>23</v>
      </c>
      <c r="I1081" t="s">
        <v>111</v>
      </c>
      <c r="J1081" t="s">
        <v>34</v>
      </c>
      <c r="K1081">
        <v>94122</v>
      </c>
      <c r="L1081" t="s">
        <v>35</v>
      </c>
      <c r="M1081" t="s">
        <v>2861</v>
      </c>
      <c r="N1081" t="s">
        <v>46</v>
      </c>
      <c r="O1081" t="s">
        <v>47</v>
      </c>
      <c r="P1081" t="s">
        <v>2862</v>
      </c>
      <c r="Q1081">
        <v>51.311999999999998</v>
      </c>
      <c r="R1081">
        <v>3</v>
      </c>
      <c r="S1081">
        <v>0.2</v>
      </c>
      <c r="T1081">
        <v>17.959199999999999</v>
      </c>
    </row>
    <row r="1082" spans="1:20" x14ac:dyDescent="0.3">
      <c r="A1082" s="1">
        <v>43999</v>
      </c>
      <c r="B1082" s="1" t="str">
        <f t="shared" si="16"/>
        <v>Jun</v>
      </c>
      <c r="C1082">
        <v>1012</v>
      </c>
      <c r="D1082" t="s">
        <v>2863</v>
      </c>
      <c r="E1082" t="s">
        <v>86</v>
      </c>
      <c r="F1082" t="s">
        <v>2864</v>
      </c>
      <c r="G1082" t="s">
        <v>22</v>
      </c>
      <c r="H1082" t="s">
        <v>23</v>
      </c>
      <c r="I1082" t="s">
        <v>2865</v>
      </c>
      <c r="J1082" t="s">
        <v>149</v>
      </c>
      <c r="K1082">
        <v>98502</v>
      </c>
      <c r="L1082" t="s">
        <v>35</v>
      </c>
      <c r="M1082" t="s">
        <v>944</v>
      </c>
      <c r="N1082" t="s">
        <v>28</v>
      </c>
      <c r="O1082" t="s">
        <v>29</v>
      </c>
      <c r="P1082" t="s">
        <v>945</v>
      </c>
      <c r="Q1082">
        <v>155.25</v>
      </c>
      <c r="R1082">
        <v>3</v>
      </c>
      <c r="S1082">
        <v>0</v>
      </c>
      <c r="T1082">
        <v>46.575000000000003</v>
      </c>
    </row>
    <row r="1083" spans="1:20" x14ac:dyDescent="0.3">
      <c r="A1083" s="1">
        <v>43999</v>
      </c>
      <c r="B1083" s="1" t="str">
        <f t="shared" si="16"/>
        <v>Jun</v>
      </c>
      <c r="C1083">
        <v>1013</v>
      </c>
      <c r="D1083" t="s">
        <v>2863</v>
      </c>
      <c r="E1083" t="s">
        <v>86</v>
      </c>
      <c r="F1083" t="s">
        <v>2864</v>
      </c>
      <c r="G1083" t="s">
        <v>22</v>
      </c>
      <c r="H1083" t="s">
        <v>23</v>
      </c>
      <c r="I1083" t="s">
        <v>2865</v>
      </c>
      <c r="J1083" t="s">
        <v>149</v>
      </c>
      <c r="K1083">
        <v>98502</v>
      </c>
      <c r="L1083" t="s">
        <v>35</v>
      </c>
      <c r="M1083" t="s">
        <v>2866</v>
      </c>
      <c r="N1083" t="s">
        <v>46</v>
      </c>
      <c r="O1083" t="s">
        <v>54</v>
      </c>
      <c r="P1083" t="s">
        <v>2867</v>
      </c>
      <c r="Q1083">
        <v>14.03</v>
      </c>
      <c r="R1083">
        <v>1</v>
      </c>
      <c r="S1083">
        <v>0</v>
      </c>
      <c r="T1083">
        <v>4.0686999999999998</v>
      </c>
    </row>
    <row r="1084" spans="1:20" x14ac:dyDescent="0.3">
      <c r="A1084" s="1">
        <v>43999</v>
      </c>
      <c r="B1084" s="1" t="str">
        <f t="shared" si="16"/>
        <v>Jun</v>
      </c>
      <c r="C1084">
        <v>2501</v>
      </c>
      <c r="D1084" t="s">
        <v>2868</v>
      </c>
      <c r="E1084" t="s">
        <v>39</v>
      </c>
      <c r="F1084" t="s">
        <v>2869</v>
      </c>
      <c r="G1084" t="s">
        <v>73</v>
      </c>
      <c r="H1084" t="s">
        <v>23</v>
      </c>
      <c r="I1084" t="s">
        <v>2683</v>
      </c>
      <c r="J1084" t="s">
        <v>337</v>
      </c>
      <c r="K1084">
        <v>60076</v>
      </c>
      <c r="L1084" t="s">
        <v>44</v>
      </c>
      <c r="M1084" t="s">
        <v>2870</v>
      </c>
      <c r="N1084" t="s">
        <v>46</v>
      </c>
      <c r="O1084" t="s">
        <v>107</v>
      </c>
      <c r="P1084" t="s">
        <v>2871</v>
      </c>
      <c r="Q1084">
        <v>12.224</v>
      </c>
      <c r="R1084">
        <v>2</v>
      </c>
      <c r="S1084">
        <v>0.2</v>
      </c>
      <c r="T1084">
        <v>4.4311999999999996</v>
      </c>
    </row>
    <row r="1085" spans="1:20" x14ac:dyDescent="0.3">
      <c r="A1085" s="1">
        <v>43999</v>
      </c>
      <c r="B1085" s="1" t="str">
        <f t="shared" si="16"/>
        <v>Jun</v>
      </c>
      <c r="C1085">
        <v>2502</v>
      </c>
      <c r="D1085" t="s">
        <v>2868</v>
      </c>
      <c r="E1085" t="s">
        <v>39</v>
      </c>
      <c r="F1085" t="s">
        <v>2869</v>
      </c>
      <c r="G1085" t="s">
        <v>73</v>
      </c>
      <c r="H1085" t="s">
        <v>23</v>
      </c>
      <c r="I1085" t="s">
        <v>2683</v>
      </c>
      <c r="J1085" t="s">
        <v>337</v>
      </c>
      <c r="K1085">
        <v>60076</v>
      </c>
      <c r="L1085" t="s">
        <v>44</v>
      </c>
      <c r="M1085" t="s">
        <v>363</v>
      </c>
      <c r="N1085" t="s">
        <v>46</v>
      </c>
      <c r="O1085" t="s">
        <v>47</v>
      </c>
      <c r="P1085" t="s">
        <v>364</v>
      </c>
      <c r="Q1085">
        <v>2.3039999999999998</v>
      </c>
      <c r="R1085">
        <v>4</v>
      </c>
      <c r="S1085">
        <v>0.8</v>
      </c>
      <c r="T1085">
        <v>-3.5712000000000002</v>
      </c>
    </row>
    <row r="1086" spans="1:20" x14ac:dyDescent="0.3">
      <c r="A1086" s="1">
        <v>43999</v>
      </c>
      <c r="B1086" s="1" t="str">
        <f t="shared" si="16"/>
        <v>Jun</v>
      </c>
      <c r="C1086">
        <v>2503</v>
      </c>
      <c r="D1086" t="s">
        <v>2868</v>
      </c>
      <c r="E1086" t="s">
        <v>39</v>
      </c>
      <c r="F1086" t="s">
        <v>2869</v>
      </c>
      <c r="G1086" t="s">
        <v>73</v>
      </c>
      <c r="H1086" t="s">
        <v>23</v>
      </c>
      <c r="I1086" t="s">
        <v>2683</v>
      </c>
      <c r="J1086" t="s">
        <v>337</v>
      </c>
      <c r="K1086">
        <v>60076</v>
      </c>
      <c r="L1086" t="s">
        <v>44</v>
      </c>
      <c r="M1086" t="s">
        <v>1515</v>
      </c>
      <c r="N1086" t="s">
        <v>46</v>
      </c>
      <c r="O1086" t="s">
        <v>47</v>
      </c>
      <c r="P1086" t="s">
        <v>1516</v>
      </c>
      <c r="Q1086">
        <v>9.36</v>
      </c>
      <c r="R1086">
        <v>4</v>
      </c>
      <c r="S1086">
        <v>0.8</v>
      </c>
      <c r="T1086">
        <v>-16.38</v>
      </c>
    </row>
    <row r="1087" spans="1:20" x14ac:dyDescent="0.3">
      <c r="A1087" s="1">
        <v>43999</v>
      </c>
      <c r="B1087" s="1" t="str">
        <f t="shared" si="16"/>
        <v>Jun</v>
      </c>
      <c r="C1087">
        <v>6604</v>
      </c>
      <c r="D1087" t="s">
        <v>2872</v>
      </c>
      <c r="E1087" t="s">
        <v>39</v>
      </c>
      <c r="F1087" t="s">
        <v>2873</v>
      </c>
      <c r="G1087" t="s">
        <v>22</v>
      </c>
      <c r="H1087" t="s">
        <v>23</v>
      </c>
      <c r="I1087" t="s">
        <v>2874</v>
      </c>
      <c r="J1087" t="s">
        <v>198</v>
      </c>
      <c r="K1087">
        <v>80022</v>
      </c>
      <c r="L1087" t="s">
        <v>35</v>
      </c>
      <c r="M1087" t="s">
        <v>1802</v>
      </c>
      <c r="N1087" t="s">
        <v>46</v>
      </c>
      <c r="O1087" t="s">
        <v>54</v>
      </c>
      <c r="P1087" t="s">
        <v>1803</v>
      </c>
      <c r="Q1087">
        <v>146.352</v>
      </c>
      <c r="R1087">
        <v>3</v>
      </c>
      <c r="S1087">
        <v>0.2</v>
      </c>
      <c r="T1087">
        <v>-32.929200000000002</v>
      </c>
    </row>
    <row r="1088" spans="1:20" x14ac:dyDescent="0.3">
      <c r="A1088" s="1">
        <v>43999</v>
      </c>
      <c r="B1088" s="1" t="str">
        <f t="shared" si="16"/>
        <v>Jun</v>
      </c>
      <c r="C1088">
        <v>7915</v>
      </c>
      <c r="D1088" t="s">
        <v>2875</v>
      </c>
      <c r="E1088" t="s">
        <v>20</v>
      </c>
      <c r="F1088" t="s">
        <v>2876</v>
      </c>
      <c r="G1088" t="s">
        <v>41</v>
      </c>
      <c r="H1088" t="s">
        <v>23</v>
      </c>
      <c r="I1088" t="s">
        <v>314</v>
      </c>
      <c r="J1088" t="s">
        <v>315</v>
      </c>
      <c r="K1088">
        <v>10024</v>
      </c>
      <c r="L1088" t="s">
        <v>26</v>
      </c>
      <c r="M1088" t="s">
        <v>2877</v>
      </c>
      <c r="N1088" t="s">
        <v>78</v>
      </c>
      <c r="O1088" t="s">
        <v>79</v>
      </c>
      <c r="P1088" t="s">
        <v>2878</v>
      </c>
      <c r="Q1088">
        <v>3404.5</v>
      </c>
      <c r="R1088">
        <v>5</v>
      </c>
      <c r="S1088">
        <v>0</v>
      </c>
      <c r="T1088">
        <v>1668.2049999999999</v>
      </c>
    </row>
    <row r="1089" spans="1:20" x14ac:dyDescent="0.3">
      <c r="A1089" s="1">
        <v>43999</v>
      </c>
      <c r="B1089" s="1" t="str">
        <f t="shared" si="16"/>
        <v>Jun</v>
      </c>
      <c r="C1089">
        <v>7916</v>
      </c>
      <c r="D1089" t="s">
        <v>2875</v>
      </c>
      <c r="E1089" t="s">
        <v>20</v>
      </c>
      <c r="F1089" t="s">
        <v>2876</v>
      </c>
      <c r="G1089" t="s">
        <v>41</v>
      </c>
      <c r="H1089" t="s">
        <v>23</v>
      </c>
      <c r="I1089" t="s">
        <v>314</v>
      </c>
      <c r="J1089" t="s">
        <v>315</v>
      </c>
      <c r="K1089">
        <v>10024</v>
      </c>
      <c r="L1089" t="s">
        <v>26</v>
      </c>
      <c r="M1089" t="s">
        <v>2879</v>
      </c>
      <c r="N1089" t="s">
        <v>78</v>
      </c>
      <c r="O1089" t="s">
        <v>101</v>
      </c>
      <c r="P1089" t="s">
        <v>2880</v>
      </c>
      <c r="Q1089">
        <v>101.34</v>
      </c>
      <c r="R1089">
        <v>3</v>
      </c>
      <c r="S1089">
        <v>0</v>
      </c>
      <c r="T1089">
        <v>8.1072000000000006</v>
      </c>
    </row>
    <row r="1090" spans="1:20" x14ac:dyDescent="0.3">
      <c r="A1090" s="1">
        <v>44000</v>
      </c>
      <c r="B1090" s="1" t="str">
        <f t="shared" si="16"/>
        <v>Jun</v>
      </c>
      <c r="C1090">
        <v>4496</v>
      </c>
      <c r="D1090" t="s">
        <v>2881</v>
      </c>
      <c r="E1090" t="s">
        <v>20</v>
      </c>
      <c r="F1090" t="s">
        <v>2882</v>
      </c>
      <c r="G1090" t="s">
        <v>22</v>
      </c>
      <c r="H1090" t="s">
        <v>23</v>
      </c>
      <c r="I1090" t="s">
        <v>33</v>
      </c>
      <c r="J1090" t="s">
        <v>34</v>
      </c>
      <c r="K1090">
        <v>90032</v>
      </c>
      <c r="L1090" t="s">
        <v>35</v>
      </c>
      <c r="M1090" t="s">
        <v>622</v>
      </c>
      <c r="N1090" t="s">
        <v>28</v>
      </c>
      <c r="O1090" t="s">
        <v>186</v>
      </c>
      <c r="P1090" t="s">
        <v>623</v>
      </c>
      <c r="Q1090">
        <v>917.92349999999999</v>
      </c>
      <c r="R1090">
        <v>9</v>
      </c>
      <c r="S1090">
        <v>0.15</v>
      </c>
      <c r="T1090">
        <v>75.593699999999998</v>
      </c>
    </row>
    <row r="1091" spans="1:20" x14ac:dyDescent="0.3">
      <c r="A1091" s="1">
        <v>44000</v>
      </c>
      <c r="B1091" s="1" t="str">
        <f t="shared" ref="B1091:B1154" si="17">TEXT(A1091,"mmm")</f>
        <v>Jun</v>
      </c>
      <c r="C1091">
        <v>4497</v>
      </c>
      <c r="D1091" t="s">
        <v>2881</v>
      </c>
      <c r="E1091" t="s">
        <v>20</v>
      </c>
      <c r="F1091" t="s">
        <v>2882</v>
      </c>
      <c r="G1091" t="s">
        <v>22</v>
      </c>
      <c r="H1091" t="s">
        <v>23</v>
      </c>
      <c r="I1091" t="s">
        <v>33</v>
      </c>
      <c r="J1091" t="s">
        <v>34</v>
      </c>
      <c r="K1091">
        <v>90032</v>
      </c>
      <c r="L1091" t="s">
        <v>35</v>
      </c>
      <c r="M1091" t="s">
        <v>2533</v>
      </c>
      <c r="N1091" t="s">
        <v>46</v>
      </c>
      <c r="O1091" t="s">
        <v>107</v>
      </c>
      <c r="P1091" t="s">
        <v>2534</v>
      </c>
      <c r="Q1091">
        <v>38.880000000000003</v>
      </c>
      <c r="R1091">
        <v>6</v>
      </c>
      <c r="S1091">
        <v>0</v>
      </c>
      <c r="T1091">
        <v>19.051200000000001</v>
      </c>
    </row>
    <row r="1092" spans="1:20" x14ac:dyDescent="0.3">
      <c r="A1092" s="1">
        <v>44000</v>
      </c>
      <c r="B1092" s="1" t="str">
        <f t="shared" si="17"/>
        <v>Jun</v>
      </c>
      <c r="C1092">
        <v>6304</v>
      </c>
      <c r="D1092" t="s">
        <v>2883</v>
      </c>
      <c r="E1092" t="s">
        <v>86</v>
      </c>
      <c r="F1092" t="s">
        <v>2884</v>
      </c>
      <c r="G1092" t="s">
        <v>41</v>
      </c>
      <c r="H1092" t="s">
        <v>23</v>
      </c>
      <c r="I1092" t="s">
        <v>2885</v>
      </c>
      <c r="J1092" t="s">
        <v>52</v>
      </c>
      <c r="K1092">
        <v>78415</v>
      </c>
      <c r="L1092" t="s">
        <v>44</v>
      </c>
      <c r="M1092" t="s">
        <v>2886</v>
      </c>
      <c r="N1092" t="s">
        <v>46</v>
      </c>
      <c r="O1092" t="s">
        <v>107</v>
      </c>
      <c r="P1092" t="s">
        <v>2887</v>
      </c>
      <c r="Q1092">
        <v>74.352000000000004</v>
      </c>
      <c r="R1092">
        <v>3</v>
      </c>
      <c r="S1092">
        <v>0.2</v>
      </c>
      <c r="T1092">
        <v>23.234999999999999</v>
      </c>
    </row>
    <row r="1093" spans="1:20" x14ac:dyDescent="0.3">
      <c r="A1093" s="1">
        <v>44001</v>
      </c>
      <c r="B1093" s="1" t="str">
        <f t="shared" si="17"/>
        <v>Jun</v>
      </c>
      <c r="C1093">
        <v>653</v>
      </c>
      <c r="D1093" t="s">
        <v>2888</v>
      </c>
      <c r="E1093" t="s">
        <v>20</v>
      </c>
      <c r="F1093" t="s">
        <v>2412</v>
      </c>
      <c r="G1093" t="s">
        <v>73</v>
      </c>
      <c r="H1093" t="s">
        <v>23</v>
      </c>
      <c r="I1093" t="s">
        <v>314</v>
      </c>
      <c r="J1093" t="s">
        <v>315</v>
      </c>
      <c r="K1093">
        <v>10035</v>
      </c>
      <c r="L1093" t="s">
        <v>26</v>
      </c>
      <c r="M1093" t="s">
        <v>2889</v>
      </c>
      <c r="N1093" t="s">
        <v>46</v>
      </c>
      <c r="O1093" t="s">
        <v>107</v>
      </c>
      <c r="P1093" t="s">
        <v>2890</v>
      </c>
      <c r="Q1093">
        <v>97.82</v>
      </c>
      <c r="R1093">
        <v>2</v>
      </c>
      <c r="S1093">
        <v>0</v>
      </c>
      <c r="T1093">
        <v>45.9754</v>
      </c>
    </row>
    <row r="1094" spans="1:20" x14ac:dyDescent="0.3">
      <c r="A1094" s="1">
        <v>44001</v>
      </c>
      <c r="B1094" s="1" t="str">
        <f t="shared" si="17"/>
        <v>Jun</v>
      </c>
      <c r="C1094">
        <v>654</v>
      </c>
      <c r="D1094" t="s">
        <v>2888</v>
      </c>
      <c r="E1094" t="s">
        <v>20</v>
      </c>
      <c r="F1094" t="s">
        <v>2412</v>
      </c>
      <c r="G1094" t="s">
        <v>73</v>
      </c>
      <c r="H1094" t="s">
        <v>23</v>
      </c>
      <c r="I1094" t="s">
        <v>314</v>
      </c>
      <c r="J1094" t="s">
        <v>315</v>
      </c>
      <c r="K1094">
        <v>10035</v>
      </c>
      <c r="L1094" t="s">
        <v>26</v>
      </c>
      <c r="M1094" t="s">
        <v>2891</v>
      </c>
      <c r="N1094" t="s">
        <v>78</v>
      </c>
      <c r="O1094" t="s">
        <v>101</v>
      </c>
      <c r="P1094" t="s">
        <v>2892</v>
      </c>
      <c r="Q1094">
        <v>103.12</v>
      </c>
      <c r="R1094">
        <v>8</v>
      </c>
      <c r="S1094">
        <v>0</v>
      </c>
      <c r="T1094">
        <v>10.311999999999999</v>
      </c>
    </row>
    <row r="1095" spans="1:20" x14ac:dyDescent="0.3">
      <c r="A1095" s="1">
        <v>44001</v>
      </c>
      <c r="B1095" s="1" t="str">
        <f t="shared" si="17"/>
        <v>Jun</v>
      </c>
      <c r="C1095">
        <v>2480</v>
      </c>
      <c r="D1095" t="s">
        <v>2893</v>
      </c>
      <c r="E1095" t="s">
        <v>20</v>
      </c>
      <c r="F1095" t="s">
        <v>2693</v>
      </c>
      <c r="G1095" t="s">
        <v>22</v>
      </c>
      <c r="H1095" t="s">
        <v>23</v>
      </c>
      <c r="I1095" t="s">
        <v>172</v>
      </c>
      <c r="J1095" t="s">
        <v>52</v>
      </c>
      <c r="K1095">
        <v>75220</v>
      </c>
      <c r="L1095" t="s">
        <v>44</v>
      </c>
      <c r="M1095" t="s">
        <v>2894</v>
      </c>
      <c r="N1095" t="s">
        <v>46</v>
      </c>
      <c r="O1095" t="s">
        <v>141</v>
      </c>
      <c r="P1095" t="s">
        <v>2895</v>
      </c>
      <c r="Q1095">
        <v>11.183999999999999</v>
      </c>
      <c r="R1095">
        <v>1</v>
      </c>
      <c r="S1095">
        <v>0.2</v>
      </c>
      <c r="T1095">
        <v>0.83879999999999999</v>
      </c>
    </row>
    <row r="1096" spans="1:20" x14ac:dyDescent="0.3">
      <c r="A1096" s="1">
        <v>44001</v>
      </c>
      <c r="B1096" s="1" t="str">
        <f t="shared" si="17"/>
        <v>Jun</v>
      </c>
      <c r="C1096">
        <v>2481</v>
      </c>
      <c r="D1096" t="s">
        <v>2893</v>
      </c>
      <c r="E1096" t="s">
        <v>20</v>
      </c>
      <c r="F1096" t="s">
        <v>2693</v>
      </c>
      <c r="G1096" t="s">
        <v>22</v>
      </c>
      <c r="H1096" t="s">
        <v>23</v>
      </c>
      <c r="I1096" t="s">
        <v>172</v>
      </c>
      <c r="J1096" t="s">
        <v>52</v>
      </c>
      <c r="K1096">
        <v>75220</v>
      </c>
      <c r="L1096" t="s">
        <v>44</v>
      </c>
      <c r="M1096" t="s">
        <v>2896</v>
      </c>
      <c r="N1096" t="s">
        <v>46</v>
      </c>
      <c r="O1096" t="s">
        <v>54</v>
      </c>
      <c r="P1096" t="s">
        <v>2897</v>
      </c>
      <c r="Q1096">
        <v>153.584</v>
      </c>
      <c r="R1096">
        <v>2</v>
      </c>
      <c r="S1096">
        <v>0.2</v>
      </c>
      <c r="T1096">
        <v>-32.636600000000001</v>
      </c>
    </row>
    <row r="1097" spans="1:20" x14ac:dyDescent="0.3">
      <c r="A1097" s="1">
        <v>44001</v>
      </c>
      <c r="B1097" s="1" t="str">
        <f t="shared" si="17"/>
        <v>Jun</v>
      </c>
      <c r="C1097">
        <v>4101</v>
      </c>
      <c r="D1097" t="s">
        <v>2898</v>
      </c>
      <c r="E1097" t="s">
        <v>20</v>
      </c>
      <c r="F1097" t="s">
        <v>2194</v>
      </c>
      <c r="G1097" t="s">
        <v>22</v>
      </c>
      <c r="H1097" t="s">
        <v>23</v>
      </c>
      <c r="I1097" t="s">
        <v>441</v>
      </c>
      <c r="J1097" t="s">
        <v>52</v>
      </c>
      <c r="K1097">
        <v>77095</v>
      </c>
      <c r="L1097" t="s">
        <v>44</v>
      </c>
      <c r="M1097" t="s">
        <v>2899</v>
      </c>
      <c r="N1097" t="s">
        <v>46</v>
      </c>
      <c r="O1097" t="s">
        <v>69</v>
      </c>
      <c r="P1097" t="s">
        <v>2900</v>
      </c>
      <c r="Q1097">
        <v>2.2639999999999998</v>
      </c>
      <c r="R1097">
        <v>1</v>
      </c>
      <c r="S1097">
        <v>0.8</v>
      </c>
      <c r="T1097">
        <v>-5.2072000000000003</v>
      </c>
    </row>
    <row r="1098" spans="1:20" x14ac:dyDescent="0.3">
      <c r="A1098" s="1">
        <v>44001</v>
      </c>
      <c r="B1098" s="1" t="str">
        <f t="shared" si="17"/>
        <v>Jun</v>
      </c>
      <c r="C1098">
        <v>4102</v>
      </c>
      <c r="D1098" t="s">
        <v>2898</v>
      </c>
      <c r="E1098" t="s">
        <v>20</v>
      </c>
      <c r="F1098" t="s">
        <v>2194</v>
      </c>
      <c r="G1098" t="s">
        <v>22</v>
      </c>
      <c r="H1098" t="s">
        <v>23</v>
      </c>
      <c r="I1098" t="s">
        <v>441</v>
      </c>
      <c r="J1098" t="s">
        <v>52</v>
      </c>
      <c r="K1098">
        <v>77095</v>
      </c>
      <c r="L1098" t="s">
        <v>44</v>
      </c>
      <c r="M1098" t="s">
        <v>2901</v>
      </c>
      <c r="N1098" t="s">
        <v>46</v>
      </c>
      <c r="O1098" t="s">
        <v>69</v>
      </c>
      <c r="P1098" t="s">
        <v>2902</v>
      </c>
      <c r="Q1098">
        <v>0.44400000000000001</v>
      </c>
      <c r="R1098">
        <v>1</v>
      </c>
      <c r="S1098">
        <v>0.8</v>
      </c>
      <c r="T1098">
        <v>-1.1100000000000001</v>
      </c>
    </row>
    <row r="1099" spans="1:20" x14ac:dyDescent="0.3">
      <c r="A1099" s="1">
        <v>44001</v>
      </c>
      <c r="B1099" s="1" t="str">
        <f t="shared" si="17"/>
        <v>Jun</v>
      </c>
      <c r="C1099">
        <v>4103</v>
      </c>
      <c r="D1099" t="s">
        <v>2898</v>
      </c>
      <c r="E1099" t="s">
        <v>20</v>
      </c>
      <c r="F1099" t="s">
        <v>2194</v>
      </c>
      <c r="G1099" t="s">
        <v>22</v>
      </c>
      <c r="H1099" t="s">
        <v>23</v>
      </c>
      <c r="I1099" t="s">
        <v>441</v>
      </c>
      <c r="J1099" t="s">
        <v>52</v>
      </c>
      <c r="K1099">
        <v>77095</v>
      </c>
      <c r="L1099" t="s">
        <v>44</v>
      </c>
      <c r="M1099" t="s">
        <v>1408</v>
      </c>
      <c r="N1099" t="s">
        <v>46</v>
      </c>
      <c r="O1099" t="s">
        <v>107</v>
      </c>
      <c r="P1099" t="s">
        <v>1409</v>
      </c>
      <c r="Q1099">
        <v>146.17599999999999</v>
      </c>
      <c r="R1099">
        <v>8</v>
      </c>
      <c r="S1099">
        <v>0.2</v>
      </c>
      <c r="T1099">
        <v>47.507199999999997</v>
      </c>
    </row>
    <row r="1100" spans="1:20" x14ac:dyDescent="0.3">
      <c r="A1100" s="1">
        <v>44001</v>
      </c>
      <c r="B1100" s="1" t="str">
        <f t="shared" si="17"/>
        <v>Jun</v>
      </c>
      <c r="C1100">
        <v>7105</v>
      </c>
      <c r="D1100" t="s">
        <v>2903</v>
      </c>
      <c r="E1100" t="s">
        <v>86</v>
      </c>
      <c r="F1100" t="s">
        <v>2904</v>
      </c>
      <c r="G1100" t="s">
        <v>73</v>
      </c>
      <c r="H1100" t="s">
        <v>23</v>
      </c>
      <c r="I1100" t="s">
        <v>889</v>
      </c>
      <c r="J1100" t="s">
        <v>25</v>
      </c>
      <c r="K1100">
        <v>43055</v>
      </c>
      <c r="L1100" t="s">
        <v>26</v>
      </c>
      <c r="M1100" t="s">
        <v>923</v>
      </c>
      <c r="N1100" t="s">
        <v>28</v>
      </c>
      <c r="O1100" t="s">
        <v>59</v>
      </c>
      <c r="P1100" t="s">
        <v>924</v>
      </c>
      <c r="Q1100">
        <v>760.11599999999999</v>
      </c>
      <c r="R1100">
        <v>6</v>
      </c>
      <c r="S1100">
        <v>0.3</v>
      </c>
      <c r="T1100">
        <v>-43.435200000000002</v>
      </c>
    </row>
    <row r="1101" spans="1:20" x14ac:dyDescent="0.3">
      <c r="A1101" s="1">
        <v>44001</v>
      </c>
      <c r="B1101" s="1" t="str">
        <f t="shared" si="17"/>
        <v>Jun</v>
      </c>
      <c r="C1101">
        <v>7106</v>
      </c>
      <c r="D1101" t="s">
        <v>2903</v>
      </c>
      <c r="E1101" t="s">
        <v>86</v>
      </c>
      <c r="F1101" t="s">
        <v>2904</v>
      </c>
      <c r="G1101" t="s">
        <v>73</v>
      </c>
      <c r="H1101" t="s">
        <v>23</v>
      </c>
      <c r="I1101" t="s">
        <v>889</v>
      </c>
      <c r="J1101" t="s">
        <v>25</v>
      </c>
      <c r="K1101">
        <v>43055</v>
      </c>
      <c r="L1101" t="s">
        <v>26</v>
      </c>
      <c r="M1101" t="s">
        <v>2905</v>
      </c>
      <c r="N1101" t="s">
        <v>28</v>
      </c>
      <c r="O1101" t="s">
        <v>29</v>
      </c>
      <c r="P1101" t="s">
        <v>2906</v>
      </c>
      <c r="Q1101">
        <v>38.783999999999999</v>
      </c>
      <c r="R1101">
        <v>3</v>
      </c>
      <c r="S1101">
        <v>0.2</v>
      </c>
      <c r="T1101">
        <v>7.2720000000000002</v>
      </c>
    </row>
    <row r="1102" spans="1:20" x14ac:dyDescent="0.3">
      <c r="A1102" s="1">
        <v>44001</v>
      </c>
      <c r="B1102" s="1" t="str">
        <f t="shared" si="17"/>
        <v>Jun</v>
      </c>
      <c r="C1102">
        <v>7107</v>
      </c>
      <c r="D1102" t="s">
        <v>2903</v>
      </c>
      <c r="E1102" t="s">
        <v>86</v>
      </c>
      <c r="F1102" t="s">
        <v>2904</v>
      </c>
      <c r="G1102" t="s">
        <v>73</v>
      </c>
      <c r="H1102" t="s">
        <v>23</v>
      </c>
      <c r="I1102" t="s">
        <v>889</v>
      </c>
      <c r="J1102" t="s">
        <v>25</v>
      </c>
      <c r="K1102">
        <v>43055</v>
      </c>
      <c r="L1102" t="s">
        <v>26</v>
      </c>
      <c r="M1102" t="s">
        <v>2907</v>
      </c>
      <c r="N1102" t="s">
        <v>78</v>
      </c>
      <c r="O1102" t="s">
        <v>101</v>
      </c>
      <c r="P1102" t="s">
        <v>2908</v>
      </c>
      <c r="Q1102">
        <v>122.328</v>
      </c>
      <c r="R1102">
        <v>9</v>
      </c>
      <c r="S1102">
        <v>0.2</v>
      </c>
      <c r="T1102">
        <v>1.5290999999999999</v>
      </c>
    </row>
    <row r="1103" spans="1:20" x14ac:dyDescent="0.3">
      <c r="A1103" s="1">
        <v>44001</v>
      </c>
      <c r="B1103" s="1" t="str">
        <f t="shared" si="17"/>
        <v>Jun</v>
      </c>
      <c r="C1103">
        <v>9287</v>
      </c>
      <c r="D1103" t="s">
        <v>2909</v>
      </c>
      <c r="E1103" t="s">
        <v>20</v>
      </c>
      <c r="F1103" t="s">
        <v>2910</v>
      </c>
      <c r="G1103" t="s">
        <v>41</v>
      </c>
      <c r="H1103" t="s">
        <v>23</v>
      </c>
      <c r="I1103" t="s">
        <v>172</v>
      </c>
      <c r="J1103" t="s">
        <v>52</v>
      </c>
      <c r="K1103">
        <v>75081</v>
      </c>
      <c r="L1103" t="s">
        <v>44</v>
      </c>
      <c r="M1103" t="s">
        <v>1192</v>
      </c>
      <c r="N1103" t="s">
        <v>46</v>
      </c>
      <c r="O1103" t="s">
        <v>47</v>
      </c>
      <c r="P1103" t="s">
        <v>1193</v>
      </c>
      <c r="Q1103">
        <v>6.8879999999999999</v>
      </c>
      <c r="R1103">
        <v>3</v>
      </c>
      <c r="S1103">
        <v>0.8</v>
      </c>
      <c r="T1103">
        <v>-11.020799999999999</v>
      </c>
    </row>
    <row r="1104" spans="1:20" x14ac:dyDescent="0.3">
      <c r="A1104" s="1">
        <v>44001</v>
      </c>
      <c r="B1104" s="1" t="str">
        <f t="shared" si="17"/>
        <v>Jun</v>
      </c>
      <c r="C1104">
        <v>9288</v>
      </c>
      <c r="D1104" t="s">
        <v>2909</v>
      </c>
      <c r="E1104" t="s">
        <v>20</v>
      </c>
      <c r="F1104" t="s">
        <v>2910</v>
      </c>
      <c r="G1104" t="s">
        <v>41</v>
      </c>
      <c r="H1104" t="s">
        <v>23</v>
      </c>
      <c r="I1104" t="s">
        <v>172</v>
      </c>
      <c r="J1104" t="s">
        <v>52</v>
      </c>
      <c r="K1104">
        <v>75081</v>
      </c>
      <c r="L1104" t="s">
        <v>44</v>
      </c>
      <c r="M1104" t="s">
        <v>2702</v>
      </c>
      <c r="N1104" t="s">
        <v>28</v>
      </c>
      <c r="O1104" t="s">
        <v>94</v>
      </c>
      <c r="P1104" t="s">
        <v>2703</v>
      </c>
      <c r="Q1104">
        <v>457.48500000000001</v>
      </c>
      <c r="R1104">
        <v>3</v>
      </c>
      <c r="S1104">
        <v>0.3</v>
      </c>
      <c r="T1104">
        <v>-84.961500000000001</v>
      </c>
    </row>
    <row r="1105" spans="1:20" x14ac:dyDescent="0.3">
      <c r="A1105" s="1">
        <v>44001</v>
      </c>
      <c r="B1105" s="1" t="str">
        <f t="shared" si="17"/>
        <v>Jun</v>
      </c>
      <c r="C1105">
        <v>9828</v>
      </c>
      <c r="D1105" t="s">
        <v>2911</v>
      </c>
      <c r="E1105" t="s">
        <v>20</v>
      </c>
      <c r="F1105" t="s">
        <v>2912</v>
      </c>
      <c r="G1105" t="s">
        <v>73</v>
      </c>
      <c r="H1105" t="s">
        <v>23</v>
      </c>
      <c r="I1105" t="s">
        <v>314</v>
      </c>
      <c r="J1105" t="s">
        <v>315</v>
      </c>
      <c r="K1105">
        <v>10035</v>
      </c>
      <c r="L1105" t="s">
        <v>26</v>
      </c>
      <c r="M1105" t="s">
        <v>527</v>
      </c>
      <c r="N1105" t="s">
        <v>46</v>
      </c>
      <c r="O1105" t="s">
        <v>54</v>
      </c>
      <c r="P1105" t="s">
        <v>528</v>
      </c>
      <c r="Q1105">
        <v>129.30000000000001</v>
      </c>
      <c r="R1105">
        <v>2</v>
      </c>
      <c r="S1105">
        <v>0</v>
      </c>
      <c r="T1105">
        <v>6.4649999999999999</v>
      </c>
    </row>
    <row r="1106" spans="1:20" x14ac:dyDescent="0.3">
      <c r="A1106" s="1">
        <v>44001</v>
      </c>
      <c r="B1106" s="1" t="str">
        <f t="shared" si="17"/>
        <v>Jun</v>
      </c>
      <c r="C1106">
        <v>9829</v>
      </c>
      <c r="D1106" t="s">
        <v>2911</v>
      </c>
      <c r="E1106" t="s">
        <v>20</v>
      </c>
      <c r="F1106" t="s">
        <v>2912</v>
      </c>
      <c r="G1106" t="s">
        <v>73</v>
      </c>
      <c r="H1106" t="s">
        <v>23</v>
      </c>
      <c r="I1106" t="s">
        <v>314</v>
      </c>
      <c r="J1106" t="s">
        <v>315</v>
      </c>
      <c r="K1106">
        <v>10035</v>
      </c>
      <c r="L1106" t="s">
        <v>26</v>
      </c>
      <c r="M1106" t="s">
        <v>119</v>
      </c>
      <c r="N1106" t="s">
        <v>46</v>
      </c>
      <c r="O1106" t="s">
        <v>47</v>
      </c>
      <c r="P1106" t="s">
        <v>120</v>
      </c>
      <c r="Q1106">
        <v>11.568</v>
      </c>
      <c r="R1106">
        <v>3</v>
      </c>
      <c r="S1106">
        <v>0.2</v>
      </c>
      <c r="T1106">
        <v>3.7595999999999998</v>
      </c>
    </row>
    <row r="1107" spans="1:20" x14ac:dyDescent="0.3">
      <c r="A1107" s="1">
        <v>44001</v>
      </c>
      <c r="B1107" s="1" t="str">
        <f t="shared" si="17"/>
        <v>Jun</v>
      </c>
      <c r="C1107">
        <v>9855</v>
      </c>
      <c r="D1107" t="s">
        <v>2913</v>
      </c>
      <c r="E1107" t="s">
        <v>20</v>
      </c>
      <c r="F1107" t="s">
        <v>2914</v>
      </c>
      <c r="G1107" t="s">
        <v>22</v>
      </c>
      <c r="H1107" t="s">
        <v>23</v>
      </c>
      <c r="I1107" t="s">
        <v>111</v>
      </c>
      <c r="J1107" t="s">
        <v>34</v>
      </c>
      <c r="K1107">
        <v>94109</v>
      </c>
      <c r="L1107" t="s">
        <v>35</v>
      </c>
      <c r="M1107" t="s">
        <v>2915</v>
      </c>
      <c r="N1107" t="s">
        <v>28</v>
      </c>
      <c r="O1107" t="s">
        <v>29</v>
      </c>
      <c r="P1107" t="s">
        <v>2916</v>
      </c>
      <c r="Q1107">
        <v>50.32</v>
      </c>
      <c r="R1107">
        <v>4</v>
      </c>
      <c r="S1107">
        <v>0</v>
      </c>
      <c r="T1107">
        <v>21.134399999999999</v>
      </c>
    </row>
    <row r="1108" spans="1:20" x14ac:dyDescent="0.3">
      <c r="A1108" s="1">
        <v>44001</v>
      </c>
      <c r="B1108" s="1" t="str">
        <f t="shared" si="17"/>
        <v>Jun</v>
      </c>
      <c r="C1108">
        <v>9856</v>
      </c>
      <c r="D1108" t="s">
        <v>2913</v>
      </c>
      <c r="E1108" t="s">
        <v>20</v>
      </c>
      <c r="F1108" t="s">
        <v>2914</v>
      </c>
      <c r="G1108" t="s">
        <v>22</v>
      </c>
      <c r="H1108" t="s">
        <v>23</v>
      </c>
      <c r="I1108" t="s">
        <v>111</v>
      </c>
      <c r="J1108" t="s">
        <v>34</v>
      </c>
      <c r="K1108">
        <v>94109</v>
      </c>
      <c r="L1108" t="s">
        <v>35</v>
      </c>
      <c r="M1108" t="s">
        <v>2917</v>
      </c>
      <c r="N1108" t="s">
        <v>46</v>
      </c>
      <c r="O1108" t="s">
        <v>107</v>
      </c>
      <c r="P1108" t="s">
        <v>2918</v>
      </c>
      <c r="Q1108">
        <v>24.56</v>
      </c>
      <c r="R1108">
        <v>2</v>
      </c>
      <c r="S1108">
        <v>0</v>
      </c>
      <c r="T1108">
        <v>11.543200000000001</v>
      </c>
    </row>
    <row r="1109" spans="1:20" x14ac:dyDescent="0.3">
      <c r="A1109" s="1">
        <v>44002</v>
      </c>
      <c r="B1109" s="1" t="str">
        <f t="shared" si="17"/>
        <v>Jun</v>
      </c>
      <c r="C1109">
        <v>823</v>
      </c>
      <c r="D1109" t="s">
        <v>2919</v>
      </c>
      <c r="E1109" t="s">
        <v>20</v>
      </c>
      <c r="F1109" t="s">
        <v>2920</v>
      </c>
      <c r="G1109" t="s">
        <v>22</v>
      </c>
      <c r="H1109" t="s">
        <v>23</v>
      </c>
      <c r="I1109" t="s">
        <v>2921</v>
      </c>
      <c r="J1109" t="s">
        <v>740</v>
      </c>
      <c r="K1109">
        <v>7109</v>
      </c>
      <c r="L1109" t="s">
        <v>26</v>
      </c>
      <c r="M1109" t="s">
        <v>639</v>
      </c>
      <c r="N1109" t="s">
        <v>78</v>
      </c>
      <c r="O1109" t="s">
        <v>101</v>
      </c>
      <c r="P1109" t="s">
        <v>640</v>
      </c>
      <c r="Q1109">
        <v>239.97</v>
      </c>
      <c r="R1109">
        <v>3</v>
      </c>
      <c r="S1109">
        <v>0</v>
      </c>
      <c r="T1109">
        <v>71.991</v>
      </c>
    </row>
    <row r="1110" spans="1:20" x14ac:dyDescent="0.3">
      <c r="A1110" s="1">
        <v>44002</v>
      </c>
      <c r="B1110" s="1" t="str">
        <f t="shared" si="17"/>
        <v>Jun</v>
      </c>
      <c r="C1110">
        <v>824</v>
      </c>
      <c r="D1110" t="s">
        <v>2919</v>
      </c>
      <c r="E1110" t="s">
        <v>20</v>
      </c>
      <c r="F1110" t="s">
        <v>2920</v>
      </c>
      <c r="G1110" t="s">
        <v>22</v>
      </c>
      <c r="H1110" t="s">
        <v>23</v>
      </c>
      <c r="I1110" t="s">
        <v>2921</v>
      </c>
      <c r="J1110" t="s">
        <v>740</v>
      </c>
      <c r="K1110">
        <v>7109</v>
      </c>
      <c r="L1110" t="s">
        <v>26</v>
      </c>
      <c r="M1110" t="s">
        <v>2922</v>
      </c>
      <c r="N1110" t="s">
        <v>46</v>
      </c>
      <c r="O1110" t="s">
        <v>288</v>
      </c>
      <c r="P1110" t="s">
        <v>2923</v>
      </c>
      <c r="Q1110">
        <v>9.82</v>
      </c>
      <c r="R1110">
        <v>2</v>
      </c>
      <c r="S1110">
        <v>0</v>
      </c>
      <c r="T1110">
        <v>4.8117999999999999</v>
      </c>
    </row>
    <row r="1111" spans="1:20" x14ac:dyDescent="0.3">
      <c r="A1111" s="1">
        <v>44002</v>
      </c>
      <c r="B1111" s="1" t="str">
        <f t="shared" si="17"/>
        <v>Jun</v>
      </c>
      <c r="C1111">
        <v>890</v>
      </c>
      <c r="D1111" t="s">
        <v>2924</v>
      </c>
      <c r="E1111" t="s">
        <v>20</v>
      </c>
      <c r="F1111" t="s">
        <v>2925</v>
      </c>
      <c r="G1111" t="s">
        <v>22</v>
      </c>
      <c r="H1111" t="s">
        <v>23</v>
      </c>
      <c r="I1111" t="s">
        <v>2926</v>
      </c>
      <c r="J1111" t="s">
        <v>315</v>
      </c>
      <c r="K1111">
        <v>10801</v>
      </c>
      <c r="L1111" t="s">
        <v>26</v>
      </c>
      <c r="M1111" t="s">
        <v>460</v>
      </c>
      <c r="N1111" t="s">
        <v>78</v>
      </c>
      <c r="O1111" t="s">
        <v>101</v>
      </c>
      <c r="P1111" t="s">
        <v>461</v>
      </c>
      <c r="Q1111">
        <v>149.94999999999999</v>
      </c>
      <c r="R1111">
        <v>5</v>
      </c>
      <c r="S1111">
        <v>0</v>
      </c>
      <c r="T1111">
        <v>14.994999999999999</v>
      </c>
    </row>
    <row r="1112" spans="1:20" x14ac:dyDescent="0.3">
      <c r="A1112" s="1">
        <v>44002</v>
      </c>
      <c r="B1112" s="1" t="str">
        <f t="shared" si="17"/>
        <v>Jun</v>
      </c>
      <c r="C1112">
        <v>891</v>
      </c>
      <c r="D1112" t="s">
        <v>2924</v>
      </c>
      <c r="E1112" t="s">
        <v>20</v>
      </c>
      <c r="F1112" t="s">
        <v>2925</v>
      </c>
      <c r="G1112" t="s">
        <v>22</v>
      </c>
      <c r="H1112" t="s">
        <v>23</v>
      </c>
      <c r="I1112" t="s">
        <v>2926</v>
      </c>
      <c r="J1112" t="s">
        <v>315</v>
      </c>
      <c r="K1112">
        <v>10801</v>
      </c>
      <c r="L1112" t="s">
        <v>26</v>
      </c>
      <c r="M1112" t="s">
        <v>266</v>
      </c>
      <c r="N1112" t="s">
        <v>46</v>
      </c>
      <c r="O1112" t="s">
        <v>47</v>
      </c>
      <c r="P1112" t="s">
        <v>267</v>
      </c>
      <c r="Q1112">
        <v>51.311999999999998</v>
      </c>
      <c r="R1112">
        <v>3</v>
      </c>
      <c r="S1112">
        <v>0.2</v>
      </c>
      <c r="T1112">
        <v>18.6006</v>
      </c>
    </row>
    <row r="1113" spans="1:20" x14ac:dyDescent="0.3">
      <c r="A1113" s="1">
        <v>44002</v>
      </c>
      <c r="B1113" s="1" t="str">
        <f t="shared" si="17"/>
        <v>Jun</v>
      </c>
      <c r="C1113">
        <v>1436</v>
      </c>
      <c r="D1113" t="s">
        <v>2927</v>
      </c>
      <c r="E1113" t="s">
        <v>20</v>
      </c>
      <c r="F1113" t="s">
        <v>2928</v>
      </c>
      <c r="G1113" t="s">
        <v>22</v>
      </c>
      <c r="H1113" t="s">
        <v>23</v>
      </c>
      <c r="I1113" t="s">
        <v>2929</v>
      </c>
      <c r="J1113" t="s">
        <v>25</v>
      </c>
      <c r="K1113">
        <v>44134</v>
      </c>
      <c r="L1113" t="s">
        <v>26</v>
      </c>
      <c r="M1113" t="s">
        <v>2787</v>
      </c>
      <c r="N1113" t="s">
        <v>46</v>
      </c>
      <c r="O1113" t="s">
        <v>107</v>
      </c>
      <c r="P1113" t="s">
        <v>2788</v>
      </c>
      <c r="Q1113">
        <v>31.103999999999999</v>
      </c>
      <c r="R1113">
        <v>6</v>
      </c>
      <c r="S1113">
        <v>0.2</v>
      </c>
      <c r="T1113">
        <v>10.8864</v>
      </c>
    </row>
    <row r="1114" spans="1:20" x14ac:dyDescent="0.3">
      <c r="A1114" s="1">
        <v>44002</v>
      </c>
      <c r="B1114" s="1" t="str">
        <f t="shared" si="17"/>
        <v>Jun</v>
      </c>
      <c r="C1114">
        <v>1437</v>
      </c>
      <c r="D1114" t="s">
        <v>2927</v>
      </c>
      <c r="E1114" t="s">
        <v>20</v>
      </c>
      <c r="F1114" t="s">
        <v>2928</v>
      </c>
      <c r="G1114" t="s">
        <v>22</v>
      </c>
      <c r="H1114" t="s">
        <v>23</v>
      </c>
      <c r="I1114" t="s">
        <v>2929</v>
      </c>
      <c r="J1114" t="s">
        <v>25</v>
      </c>
      <c r="K1114">
        <v>44134</v>
      </c>
      <c r="L1114" t="s">
        <v>26</v>
      </c>
      <c r="M1114" t="s">
        <v>2930</v>
      </c>
      <c r="N1114" t="s">
        <v>46</v>
      </c>
      <c r="O1114" t="s">
        <v>62</v>
      </c>
      <c r="P1114" t="s">
        <v>2931</v>
      </c>
      <c r="Q1114">
        <v>5.2480000000000002</v>
      </c>
      <c r="R1114">
        <v>2</v>
      </c>
      <c r="S1114">
        <v>0.2</v>
      </c>
      <c r="T1114">
        <v>0.59040000000000004</v>
      </c>
    </row>
    <row r="1115" spans="1:20" x14ac:dyDescent="0.3">
      <c r="A1115" s="1">
        <v>44002</v>
      </c>
      <c r="B1115" s="1" t="str">
        <f t="shared" si="17"/>
        <v>Jun</v>
      </c>
      <c r="C1115">
        <v>5293</v>
      </c>
      <c r="D1115" t="s">
        <v>2932</v>
      </c>
      <c r="E1115" t="s">
        <v>39</v>
      </c>
      <c r="F1115" t="s">
        <v>2245</v>
      </c>
      <c r="G1115" t="s">
        <v>22</v>
      </c>
      <c r="H1115" t="s">
        <v>23</v>
      </c>
      <c r="I1115" t="s">
        <v>539</v>
      </c>
      <c r="J1115" t="s">
        <v>130</v>
      </c>
      <c r="K1115">
        <v>33180</v>
      </c>
      <c r="L1115" t="s">
        <v>76</v>
      </c>
      <c r="M1115" t="s">
        <v>2315</v>
      </c>
      <c r="N1115" t="s">
        <v>46</v>
      </c>
      <c r="O1115" t="s">
        <v>54</v>
      </c>
      <c r="P1115" t="s">
        <v>2316</v>
      </c>
      <c r="Q1115">
        <v>4.4640000000000004</v>
      </c>
      <c r="R1115">
        <v>1</v>
      </c>
      <c r="S1115">
        <v>0.2</v>
      </c>
      <c r="T1115">
        <v>0.33479999999999999</v>
      </c>
    </row>
    <row r="1116" spans="1:20" x14ac:dyDescent="0.3">
      <c r="A1116" s="1">
        <v>44002</v>
      </c>
      <c r="B1116" s="1" t="str">
        <f t="shared" si="17"/>
        <v>Jun</v>
      </c>
      <c r="C1116">
        <v>9689</v>
      </c>
      <c r="D1116" t="s">
        <v>2933</v>
      </c>
      <c r="E1116" t="s">
        <v>20</v>
      </c>
      <c r="F1116" t="s">
        <v>2795</v>
      </c>
      <c r="G1116" t="s">
        <v>22</v>
      </c>
      <c r="H1116" t="s">
        <v>23</v>
      </c>
      <c r="I1116" t="s">
        <v>223</v>
      </c>
      <c r="J1116" t="s">
        <v>621</v>
      </c>
      <c r="K1116">
        <v>23223</v>
      </c>
      <c r="L1116" t="s">
        <v>76</v>
      </c>
      <c r="M1116" t="s">
        <v>1107</v>
      </c>
      <c r="N1116" t="s">
        <v>46</v>
      </c>
      <c r="O1116" t="s">
        <v>107</v>
      </c>
      <c r="P1116" t="s">
        <v>1108</v>
      </c>
      <c r="Q1116">
        <v>32.4</v>
      </c>
      <c r="R1116">
        <v>5</v>
      </c>
      <c r="S1116">
        <v>0</v>
      </c>
      <c r="T1116">
        <v>15.552</v>
      </c>
    </row>
    <row r="1117" spans="1:20" x14ac:dyDescent="0.3">
      <c r="A1117" s="1">
        <v>44002</v>
      </c>
      <c r="B1117" s="1" t="str">
        <f t="shared" si="17"/>
        <v>Jun</v>
      </c>
      <c r="C1117">
        <v>9690</v>
      </c>
      <c r="D1117" t="s">
        <v>2933</v>
      </c>
      <c r="E1117" t="s">
        <v>20</v>
      </c>
      <c r="F1117" t="s">
        <v>2795</v>
      </c>
      <c r="G1117" t="s">
        <v>22</v>
      </c>
      <c r="H1117" t="s">
        <v>23</v>
      </c>
      <c r="I1117" t="s">
        <v>223</v>
      </c>
      <c r="J1117" t="s">
        <v>621</v>
      </c>
      <c r="K1117">
        <v>23223</v>
      </c>
      <c r="L1117" t="s">
        <v>76</v>
      </c>
      <c r="M1117" t="s">
        <v>2934</v>
      </c>
      <c r="N1117" t="s">
        <v>78</v>
      </c>
      <c r="O1117" t="s">
        <v>193</v>
      </c>
      <c r="P1117" t="s">
        <v>2935</v>
      </c>
      <c r="Q1117">
        <v>503.96</v>
      </c>
      <c r="R1117">
        <v>4</v>
      </c>
      <c r="S1117">
        <v>0</v>
      </c>
      <c r="T1117">
        <v>125.99</v>
      </c>
    </row>
    <row r="1118" spans="1:20" x14ac:dyDescent="0.3">
      <c r="A1118" s="1">
        <v>44003</v>
      </c>
      <c r="B1118" s="1" t="str">
        <f t="shared" si="17"/>
        <v>Jun</v>
      </c>
      <c r="C1118">
        <v>1629</v>
      </c>
      <c r="D1118" t="s">
        <v>2936</v>
      </c>
      <c r="E1118" t="s">
        <v>86</v>
      </c>
      <c r="F1118" t="s">
        <v>2937</v>
      </c>
      <c r="G1118" t="s">
        <v>22</v>
      </c>
      <c r="H1118" t="s">
        <v>23</v>
      </c>
      <c r="I1118" t="s">
        <v>1825</v>
      </c>
      <c r="J1118" t="s">
        <v>25</v>
      </c>
      <c r="K1118">
        <v>44105</v>
      </c>
      <c r="L1118" t="s">
        <v>26</v>
      </c>
      <c r="M1118" t="s">
        <v>2938</v>
      </c>
      <c r="N1118" t="s">
        <v>28</v>
      </c>
      <c r="O1118" t="s">
        <v>29</v>
      </c>
      <c r="P1118" t="s">
        <v>2939</v>
      </c>
      <c r="Q1118">
        <v>17.920000000000002</v>
      </c>
      <c r="R1118">
        <v>5</v>
      </c>
      <c r="S1118">
        <v>0.2</v>
      </c>
      <c r="T1118">
        <v>2.464</v>
      </c>
    </row>
    <row r="1119" spans="1:20" x14ac:dyDescent="0.3">
      <c r="A1119" s="1">
        <v>44003</v>
      </c>
      <c r="B1119" s="1" t="str">
        <f t="shared" si="17"/>
        <v>Jun</v>
      </c>
      <c r="C1119">
        <v>1630</v>
      </c>
      <c r="D1119" t="s">
        <v>2936</v>
      </c>
      <c r="E1119" t="s">
        <v>86</v>
      </c>
      <c r="F1119" t="s">
        <v>2937</v>
      </c>
      <c r="G1119" t="s">
        <v>22</v>
      </c>
      <c r="H1119" t="s">
        <v>23</v>
      </c>
      <c r="I1119" t="s">
        <v>1825</v>
      </c>
      <c r="J1119" t="s">
        <v>25</v>
      </c>
      <c r="K1119">
        <v>44105</v>
      </c>
      <c r="L1119" t="s">
        <v>26</v>
      </c>
      <c r="M1119" t="s">
        <v>2940</v>
      </c>
      <c r="N1119" t="s">
        <v>46</v>
      </c>
      <c r="O1119" t="s">
        <v>47</v>
      </c>
      <c r="P1119" t="s">
        <v>2941</v>
      </c>
      <c r="Q1119">
        <v>41.256</v>
      </c>
      <c r="R1119">
        <v>6</v>
      </c>
      <c r="S1119">
        <v>0.7</v>
      </c>
      <c r="T1119">
        <v>-34.380000000000003</v>
      </c>
    </row>
    <row r="1120" spans="1:20" x14ac:dyDescent="0.3">
      <c r="A1120" s="1">
        <v>44003</v>
      </c>
      <c r="B1120" s="1" t="str">
        <f t="shared" si="17"/>
        <v>Jun</v>
      </c>
      <c r="C1120">
        <v>7895</v>
      </c>
      <c r="D1120" t="s">
        <v>2942</v>
      </c>
      <c r="E1120" t="s">
        <v>20</v>
      </c>
      <c r="F1120" t="s">
        <v>530</v>
      </c>
      <c r="G1120" t="s">
        <v>41</v>
      </c>
      <c r="H1120" t="s">
        <v>23</v>
      </c>
      <c r="I1120" t="s">
        <v>2943</v>
      </c>
      <c r="J1120" t="s">
        <v>2944</v>
      </c>
      <c r="K1120">
        <v>26003</v>
      </c>
      <c r="L1120" t="s">
        <v>26</v>
      </c>
      <c r="M1120" t="s">
        <v>2945</v>
      </c>
      <c r="N1120" t="s">
        <v>46</v>
      </c>
      <c r="O1120" t="s">
        <v>47</v>
      </c>
      <c r="P1120" t="s">
        <v>2946</v>
      </c>
      <c r="Q1120">
        <v>82.4</v>
      </c>
      <c r="R1120">
        <v>5</v>
      </c>
      <c r="S1120">
        <v>0</v>
      </c>
      <c r="T1120">
        <v>40.375999999999998</v>
      </c>
    </row>
    <row r="1121" spans="1:20" x14ac:dyDescent="0.3">
      <c r="A1121" s="1">
        <v>44003</v>
      </c>
      <c r="B1121" s="1" t="str">
        <f t="shared" si="17"/>
        <v>Jun</v>
      </c>
      <c r="C1121">
        <v>7896</v>
      </c>
      <c r="D1121" t="s">
        <v>2942</v>
      </c>
      <c r="E1121" t="s">
        <v>20</v>
      </c>
      <c r="F1121" t="s">
        <v>530</v>
      </c>
      <c r="G1121" t="s">
        <v>41</v>
      </c>
      <c r="H1121" t="s">
        <v>23</v>
      </c>
      <c r="I1121" t="s">
        <v>2943</v>
      </c>
      <c r="J1121" t="s">
        <v>2944</v>
      </c>
      <c r="K1121">
        <v>26003</v>
      </c>
      <c r="L1121" t="s">
        <v>26</v>
      </c>
      <c r="M1121" t="s">
        <v>131</v>
      </c>
      <c r="N1121" t="s">
        <v>46</v>
      </c>
      <c r="O1121" t="s">
        <v>47</v>
      </c>
      <c r="P1121" t="s">
        <v>132</v>
      </c>
      <c r="Q1121">
        <v>6.24</v>
      </c>
      <c r="R1121">
        <v>2</v>
      </c>
      <c r="S1121">
        <v>0</v>
      </c>
      <c r="T1121">
        <v>3.0575999999999999</v>
      </c>
    </row>
    <row r="1122" spans="1:20" x14ac:dyDescent="0.3">
      <c r="A1122" s="1">
        <v>44003</v>
      </c>
      <c r="B1122" s="1" t="str">
        <f t="shared" si="17"/>
        <v>Jun</v>
      </c>
      <c r="C1122">
        <v>7897</v>
      </c>
      <c r="D1122" t="s">
        <v>2942</v>
      </c>
      <c r="E1122" t="s">
        <v>20</v>
      </c>
      <c r="F1122" t="s">
        <v>530</v>
      </c>
      <c r="G1122" t="s">
        <v>41</v>
      </c>
      <c r="H1122" t="s">
        <v>23</v>
      </c>
      <c r="I1122" t="s">
        <v>2943</v>
      </c>
      <c r="J1122" t="s">
        <v>2944</v>
      </c>
      <c r="K1122">
        <v>26003</v>
      </c>
      <c r="L1122" t="s">
        <v>26</v>
      </c>
      <c r="M1122" t="s">
        <v>306</v>
      </c>
      <c r="N1122" t="s">
        <v>46</v>
      </c>
      <c r="O1122" t="s">
        <v>107</v>
      </c>
      <c r="P1122" t="s">
        <v>858</v>
      </c>
      <c r="Q1122">
        <v>447.84</v>
      </c>
      <c r="R1122">
        <v>8</v>
      </c>
      <c r="S1122">
        <v>0</v>
      </c>
      <c r="T1122">
        <v>219.44159999999999</v>
      </c>
    </row>
    <row r="1123" spans="1:20" x14ac:dyDescent="0.3">
      <c r="A1123" s="1">
        <v>44004</v>
      </c>
      <c r="B1123" s="1" t="str">
        <f t="shared" si="17"/>
        <v>Jun</v>
      </c>
      <c r="C1123">
        <v>2500</v>
      </c>
      <c r="D1123" t="s">
        <v>2947</v>
      </c>
      <c r="E1123" t="s">
        <v>39</v>
      </c>
      <c r="F1123" t="s">
        <v>2640</v>
      </c>
      <c r="G1123" t="s">
        <v>22</v>
      </c>
      <c r="H1123" t="s">
        <v>23</v>
      </c>
      <c r="I1123" t="s">
        <v>539</v>
      </c>
      <c r="J1123" t="s">
        <v>130</v>
      </c>
      <c r="K1123">
        <v>33178</v>
      </c>
      <c r="L1123" t="s">
        <v>76</v>
      </c>
      <c r="M1123" t="s">
        <v>1339</v>
      </c>
      <c r="N1123" t="s">
        <v>46</v>
      </c>
      <c r="O1123" t="s">
        <v>168</v>
      </c>
      <c r="P1123" t="s">
        <v>1340</v>
      </c>
      <c r="Q1123">
        <v>37.607999999999997</v>
      </c>
      <c r="R1123">
        <v>3</v>
      </c>
      <c r="S1123">
        <v>0.2</v>
      </c>
      <c r="T1123">
        <v>12.6927</v>
      </c>
    </row>
    <row r="1124" spans="1:20" x14ac:dyDescent="0.3">
      <c r="A1124" s="1">
        <v>44004</v>
      </c>
      <c r="B1124" s="1" t="str">
        <f t="shared" si="17"/>
        <v>Jun</v>
      </c>
      <c r="C1124">
        <v>2764</v>
      </c>
      <c r="D1124" t="s">
        <v>2948</v>
      </c>
      <c r="E1124" t="s">
        <v>20</v>
      </c>
      <c r="F1124" t="s">
        <v>1754</v>
      </c>
      <c r="G1124" t="s">
        <v>41</v>
      </c>
      <c r="H1124" t="s">
        <v>23</v>
      </c>
      <c r="I1124" t="s">
        <v>154</v>
      </c>
      <c r="J1124" t="s">
        <v>155</v>
      </c>
      <c r="K1124">
        <v>19140</v>
      </c>
      <c r="L1124" t="s">
        <v>26</v>
      </c>
      <c r="M1124" t="s">
        <v>1192</v>
      </c>
      <c r="N1124" t="s">
        <v>46</v>
      </c>
      <c r="O1124" t="s">
        <v>47</v>
      </c>
      <c r="P1124" t="s">
        <v>1193</v>
      </c>
      <c r="Q1124">
        <v>10.332000000000001</v>
      </c>
      <c r="R1124">
        <v>3</v>
      </c>
      <c r="S1124">
        <v>0.7</v>
      </c>
      <c r="T1124">
        <v>-7.5768000000000004</v>
      </c>
    </row>
    <row r="1125" spans="1:20" x14ac:dyDescent="0.3">
      <c r="A1125" s="1">
        <v>44004</v>
      </c>
      <c r="B1125" s="1" t="str">
        <f t="shared" si="17"/>
        <v>Jun</v>
      </c>
      <c r="C1125">
        <v>2765</v>
      </c>
      <c r="D1125" t="s">
        <v>2948</v>
      </c>
      <c r="E1125" t="s">
        <v>20</v>
      </c>
      <c r="F1125" t="s">
        <v>1754</v>
      </c>
      <c r="G1125" t="s">
        <v>41</v>
      </c>
      <c r="H1125" t="s">
        <v>23</v>
      </c>
      <c r="I1125" t="s">
        <v>154</v>
      </c>
      <c r="J1125" t="s">
        <v>155</v>
      </c>
      <c r="K1125">
        <v>19140</v>
      </c>
      <c r="L1125" t="s">
        <v>26</v>
      </c>
      <c r="M1125" t="s">
        <v>346</v>
      </c>
      <c r="N1125" t="s">
        <v>46</v>
      </c>
      <c r="O1125" t="s">
        <v>47</v>
      </c>
      <c r="P1125" t="s">
        <v>347</v>
      </c>
      <c r="Q1125">
        <v>31.155000000000001</v>
      </c>
      <c r="R1125">
        <v>5</v>
      </c>
      <c r="S1125">
        <v>0.7</v>
      </c>
      <c r="T1125">
        <v>-23.8855</v>
      </c>
    </row>
    <row r="1126" spans="1:20" x14ac:dyDescent="0.3">
      <c r="A1126" s="1">
        <v>44004</v>
      </c>
      <c r="B1126" s="1" t="str">
        <f t="shared" si="17"/>
        <v>Jun</v>
      </c>
      <c r="C1126">
        <v>2766</v>
      </c>
      <c r="D1126" t="s">
        <v>2948</v>
      </c>
      <c r="E1126" t="s">
        <v>20</v>
      </c>
      <c r="F1126" t="s">
        <v>1754</v>
      </c>
      <c r="G1126" t="s">
        <v>41</v>
      </c>
      <c r="H1126" t="s">
        <v>23</v>
      </c>
      <c r="I1126" t="s">
        <v>154</v>
      </c>
      <c r="J1126" t="s">
        <v>155</v>
      </c>
      <c r="K1126">
        <v>19140</v>
      </c>
      <c r="L1126" t="s">
        <v>26</v>
      </c>
      <c r="M1126" t="s">
        <v>2315</v>
      </c>
      <c r="N1126" t="s">
        <v>46</v>
      </c>
      <c r="O1126" t="s">
        <v>54</v>
      </c>
      <c r="P1126" t="s">
        <v>2316</v>
      </c>
      <c r="Q1126">
        <v>8.9280000000000008</v>
      </c>
      <c r="R1126">
        <v>2</v>
      </c>
      <c r="S1126">
        <v>0.2</v>
      </c>
      <c r="T1126">
        <v>0.66959999999999997</v>
      </c>
    </row>
    <row r="1127" spans="1:20" x14ac:dyDescent="0.3">
      <c r="A1127" s="1">
        <v>44004</v>
      </c>
      <c r="B1127" s="1" t="str">
        <f t="shared" si="17"/>
        <v>Jun</v>
      </c>
      <c r="C1127">
        <v>7283</v>
      </c>
      <c r="D1127" t="s">
        <v>2949</v>
      </c>
      <c r="E1127" t="s">
        <v>20</v>
      </c>
      <c r="F1127" t="s">
        <v>2950</v>
      </c>
      <c r="G1127" t="s">
        <v>22</v>
      </c>
      <c r="H1127" t="s">
        <v>23</v>
      </c>
      <c r="I1127" t="s">
        <v>336</v>
      </c>
      <c r="J1127" t="s">
        <v>337</v>
      </c>
      <c r="K1127">
        <v>60653</v>
      </c>
      <c r="L1127" t="s">
        <v>44</v>
      </c>
      <c r="M1127" t="s">
        <v>2618</v>
      </c>
      <c r="N1127" t="s">
        <v>46</v>
      </c>
      <c r="O1127" t="s">
        <v>47</v>
      </c>
      <c r="P1127" t="s">
        <v>2619</v>
      </c>
      <c r="Q1127">
        <v>3.036</v>
      </c>
      <c r="R1127">
        <v>3</v>
      </c>
      <c r="S1127">
        <v>0.8</v>
      </c>
      <c r="T1127">
        <v>-5.0094000000000003</v>
      </c>
    </row>
    <row r="1128" spans="1:20" x14ac:dyDescent="0.3">
      <c r="A1128" s="1">
        <v>44004</v>
      </c>
      <c r="B1128" s="1" t="str">
        <f t="shared" si="17"/>
        <v>Jun</v>
      </c>
      <c r="C1128">
        <v>9033</v>
      </c>
      <c r="D1128" t="s">
        <v>2951</v>
      </c>
      <c r="E1128" t="s">
        <v>20</v>
      </c>
      <c r="F1128" t="s">
        <v>2952</v>
      </c>
      <c r="G1128" t="s">
        <v>41</v>
      </c>
      <c r="H1128" t="s">
        <v>23</v>
      </c>
      <c r="I1128" t="s">
        <v>123</v>
      </c>
      <c r="J1128" t="s">
        <v>124</v>
      </c>
      <c r="K1128">
        <v>48227</v>
      </c>
      <c r="L1128" t="s">
        <v>44</v>
      </c>
      <c r="M1128" t="s">
        <v>2953</v>
      </c>
      <c r="N1128" t="s">
        <v>28</v>
      </c>
      <c r="O1128" t="s">
        <v>59</v>
      </c>
      <c r="P1128" t="s">
        <v>2954</v>
      </c>
      <c r="Q1128">
        <v>487.96</v>
      </c>
      <c r="R1128">
        <v>2</v>
      </c>
      <c r="S1128">
        <v>0</v>
      </c>
      <c r="T1128">
        <v>146.38800000000001</v>
      </c>
    </row>
    <row r="1129" spans="1:20" x14ac:dyDescent="0.3">
      <c r="A1129" s="1">
        <v>44006</v>
      </c>
      <c r="B1129" s="1" t="str">
        <f t="shared" si="17"/>
        <v>Jun</v>
      </c>
      <c r="C1129">
        <v>201</v>
      </c>
      <c r="D1129" t="s">
        <v>2955</v>
      </c>
      <c r="E1129" t="s">
        <v>20</v>
      </c>
      <c r="F1129" t="s">
        <v>2956</v>
      </c>
      <c r="G1129" t="s">
        <v>22</v>
      </c>
      <c r="H1129" t="s">
        <v>23</v>
      </c>
      <c r="I1129" t="s">
        <v>2302</v>
      </c>
      <c r="J1129" t="s">
        <v>25</v>
      </c>
      <c r="K1129">
        <v>44312</v>
      </c>
      <c r="L1129" t="s">
        <v>26</v>
      </c>
      <c r="M1129" t="s">
        <v>2957</v>
      </c>
      <c r="N1129" t="s">
        <v>46</v>
      </c>
      <c r="O1129" t="s">
        <v>107</v>
      </c>
      <c r="P1129" t="s">
        <v>2958</v>
      </c>
      <c r="Q1129">
        <v>21.744</v>
      </c>
      <c r="R1129">
        <v>3</v>
      </c>
      <c r="S1129">
        <v>0.2</v>
      </c>
      <c r="T1129">
        <v>6.7949999999999999</v>
      </c>
    </row>
    <row r="1130" spans="1:20" x14ac:dyDescent="0.3">
      <c r="A1130" s="1">
        <v>44006</v>
      </c>
      <c r="B1130" s="1" t="str">
        <f t="shared" si="17"/>
        <v>Jun</v>
      </c>
      <c r="C1130">
        <v>417</v>
      </c>
      <c r="D1130" t="s">
        <v>2959</v>
      </c>
      <c r="E1130" t="s">
        <v>20</v>
      </c>
      <c r="F1130" t="s">
        <v>445</v>
      </c>
      <c r="G1130" t="s">
        <v>22</v>
      </c>
      <c r="H1130" t="s">
        <v>23</v>
      </c>
      <c r="I1130" t="s">
        <v>2960</v>
      </c>
      <c r="J1130" t="s">
        <v>34</v>
      </c>
      <c r="K1130">
        <v>92646</v>
      </c>
      <c r="L1130" t="s">
        <v>35</v>
      </c>
      <c r="M1130" t="s">
        <v>1625</v>
      </c>
      <c r="N1130" t="s">
        <v>46</v>
      </c>
      <c r="O1130" t="s">
        <v>62</v>
      </c>
      <c r="P1130" t="s">
        <v>1626</v>
      </c>
      <c r="Q1130">
        <v>95.92</v>
      </c>
      <c r="R1130">
        <v>8</v>
      </c>
      <c r="S1130">
        <v>0</v>
      </c>
      <c r="T1130">
        <v>25.898399999999999</v>
      </c>
    </row>
    <row r="1131" spans="1:20" x14ac:dyDescent="0.3">
      <c r="A1131" s="1">
        <v>44006</v>
      </c>
      <c r="B1131" s="1" t="str">
        <f t="shared" si="17"/>
        <v>Jun</v>
      </c>
      <c r="C1131">
        <v>1511</v>
      </c>
      <c r="D1131" t="s">
        <v>2961</v>
      </c>
      <c r="E1131" t="s">
        <v>20</v>
      </c>
      <c r="F1131" t="s">
        <v>770</v>
      </c>
      <c r="G1131" t="s">
        <v>73</v>
      </c>
      <c r="H1131" t="s">
        <v>23</v>
      </c>
      <c r="I1131" t="s">
        <v>2962</v>
      </c>
      <c r="J1131" t="s">
        <v>34</v>
      </c>
      <c r="K1131">
        <v>91767</v>
      </c>
      <c r="L1131" t="s">
        <v>35</v>
      </c>
      <c r="M1131" t="s">
        <v>2963</v>
      </c>
      <c r="N1131" t="s">
        <v>46</v>
      </c>
      <c r="O1131" t="s">
        <v>62</v>
      </c>
      <c r="P1131" t="s">
        <v>2964</v>
      </c>
      <c r="Q1131">
        <v>385.6</v>
      </c>
      <c r="R1131">
        <v>8</v>
      </c>
      <c r="S1131">
        <v>0</v>
      </c>
      <c r="T1131">
        <v>111.824</v>
      </c>
    </row>
    <row r="1132" spans="1:20" x14ac:dyDescent="0.3">
      <c r="A1132" s="1">
        <v>44006</v>
      </c>
      <c r="B1132" s="1" t="str">
        <f t="shared" si="17"/>
        <v>Jun</v>
      </c>
      <c r="C1132">
        <v>1512</v>
      </c>
      <c r="D1132" t="s">
        <v>2961</v>
      </c>
      <c r="E1132" t="s">
        <v>20</v>
      </c>
      <c r="F1132" t="s">
        <v>770</v>
      </c>
      <c r="G1132" t="s">
        <v>73</v>
      </c>
      <c r="H1132" t="s">
        <v>23</v>
      </c>
      <c r="I1132" t="s">
        <v>2962</v>
      </c>
      <c r="J1132" t="s">
        <v>34</v>
      </c>
      <c r="K1132">
        <v>91767</v>
      </c>
      <c r="L1132" t="s">
        <v>35</v>
      </c>
      <c r="M1132" t="s">
        <v>2965</v>
      </c>
      <c r="N1132" t="s">
        <v>46</v>
      </c>
      <c r="O1132" t="s">
        <v>62</v>
      </c>
      <c r="P1132" t="s">
        <v>2966</v>
      </c>
      <c r="Q1132">
        <v>35.82</v>
      </c>
      <c r="R1132">
        <v>9</v>
      </c>
      <c r="S1132">
        <v>0</v>
      </c>
      <c r="T1132">
        <v>11.820600000000001</v>
      </c>
    </row>
    <row r="1133" spans="1:20" x14ac:dyDescent="0.3">
      <c r="A1133" s="1">
        <v>44006</v>
      </c>
      <c r="B1133" s="1" t="str">
        <f t="shared" si="17"/>
        <v>Jun</v>
      </c>
      <c r="C1133">
        <v>4050</v>
      </c>
      <c r="D1133" t="s">
        <v>2967</v>
      </c>
      <c r="E1133" t="s">
        <v>86</v>
      </c>
      <c r="F1133" t="s">
        <v>2914</v>
      </c>
      <c r="G1133" t="s">
        <v>22</v>
      </c>
      <c r="H1133" t="s">
        <v>23</v>
      </c>
      <c r="I1133" t="s">
        <v>314</v>
      </c>
      <c r="J1133" t="s">
        <v>315</v>
      </c>
      <c r="K1133">
        <v>10011</v>
      </c>
      <c r="L1133" t="s">
        <v>26</v>
      </c>
      <c r="M1133" t="s">
        <v>678</v>
      </c>
      <c r="N1133" t="s">
        <v>28</v>
      </c>
      <c r="O1133" t="s">
        <v>29</v>
      </c>
      <c r="P1133" t="s">
        <v>679</v>
      </c>
      <c r="Q1133">
        <v>276.69</v>
      </c>
      <c r="R1133">
        <v>3</v>
      </c>
      <c r="S1133">
        <v>0</v>
      </c>
      <c r="T1133">
        <v>49.804200000000002</v>
      </c>
    </row>
    <row r="1134" spans="1:20" x14ac:dyDescent="0.3">
      <c r="A1134" s="1">
        <v>44006</v>
      </c>
      <c r="B1134" s="1" t="str">
        <f t="shared" si="17"/>
        <v>Jun</v>
      </c>
      <c r="C1134">
        <v>4051</v>
      </c>
      <c r="D1134" t="s">
        <v>2967</v>
      </c>
      <c r="E1134" t="s">
        <v>86</v>
      </c>
      <c r="F1134" t="s">
        <v>2914</v>
      </c>
      <c r="G1134" t="s">
        <v>22</v>
      </c>
      <c r="H1134" t="s">
        <v>23</v>
      </c>
      <c r="I1134" t="s">
        <v>314</v>
      </c>
      <c r="J1134" t="s">
        <v>315</v>
      </c>
      <c r="K1134">
        <v>10011</v>
      </c>
      <c r="L1134" t="s">
        <v>26</v>
      </c>
      <c r="M1134" t="s">
        <v>2968</v>
      </c>
      <c r="N1134" t="s">
        <v>28</v>
      </c>
      <c r="O1134" t="s">
        <v>59</v>
      </c>
      <c r="P1134" t="s">
        <v>2969</v>
      </c>
      <c r="Q1134">
        <v>172.76400000000001</v>
      </c>
      <c r="R1134">
        <v>2</v>
      </c>
      <c r="S1134">
        <v>0.1</v>
      </c>
      <c r="T1134">
        <v>32.633200000000002</v>
      </c>
    </row>
    <row r="1135" spans="1:20" x14ac:dyDescent="0.3">
      <c r="A1135" s="1">
        <v>44006</v>
      </c>
      <c r="B1135" s="1" t="str">
        <f t="shared" si="17"/>
        <v>Jun</v>
      </c>
      <c r="C1135">
        <v>4083</v>
      </c>
      <c r="D1135" t="s">
        <v>2970</v>
      </c>
      <c r="E1135" t="s">
        <v>20</v>
      </c>
      <c r="F1135" t="s">
        <v>2971</v>
      </c>
      <c r="G1135" t="s">
        <v>73</v>
      </c>
      <c r="H1135" t="s">
        <v>23</v>
      </c>
      <c r="I1135" t="s">
        <v>716</v>
      </c>
      <c r="J1135" t="s">
        <v>337</v>
      </c>
      <c r="K1135">
        <v>62521</v>
      </c>
      <c r="L1135" t="s">
        <v>44</v>
      </c>
      <c r="M1135" t="s">
        <v>156</v>
      </c>
      <c r="N1135" t="s">
        <v>46</v>
      </c>
      <c r="O1135" t="s">
        <v>47</v>
      </c>
      <c r="P1135" t="s">
        <v>157</v>
      </c>
      <c r="Q1135">
        <v>182.994</v>
      </c>
      <c r="R1135">
        <v>3</v>
      </c>
      <c r="S1135">
        <v>0.8</v>
      </c>
      <c r="T1135">
        <v>-320.23950000000002</v>
      </c>
    </row>
    <row r="1136" spans="1:20" x14ac:dyDescent="0.3">
      <c r="A1136" s="1">
        <v>44006</v>
      </c>
      <c r="B1136" s="1" t="str">
        <f t="shared" si="17"/>
        <v>Jun</v>
      </c>
      <c r="C1136">
        <v>4084</v>
      </c>
      <c r="D1136" t="s">
        <v>2970</v>
      </c>
      <c r="E1136" t="s">
        <v>20</v>
      </c>
      <c r="F1136" t="s">
        <v>2971</v>
      </c>
      <c r="G1136" t="s">
        <v>73</v>
      </c>
      <c r="H1136" t="s">
        <v>23</v>
      </c>
      <c r="I1136" t="s">
        <v>716</v>
      </c>
      <c r="J1136" t="s">
        <v>337</v>
      </c>
      <c r="K1136">
        <v>62521</v>
      </c>
      <c r="L1136" t="s">
        <v>44</v>
      </c>
      <c r="M1136" t="s">
        <v>2972</v>
      </c>
      <c r="N1136" t="s">
        <v>46</v>
      </c>
      <c r="O1136" t="s">
        <v>107</v>
      </c>
      <c r="P1136" t="s">
        <v>2973</v>
      </c>
      <c r="Q1136">
        <v>10.272</v>
      </c>
      <c r="R1136">
        <v>3</v>
      </c>
      <c r="S1136">
        <v>0.2</v>
      </c>
      <c r="T1136">
        <v>3.21</v>
      </c>
    </row>
    <row r="1137" spans="1:20" x14ac:dyDescent="0.3">
      <c r="A1137" s="1">
        <v>44006</v>
      </c>
      <c r="B1137" s="1" t="str">
        <f t="shared" si="17"/>
        <v>Jun</v>
      </c>
      <c r="C1137">
        <v>4655</v>
      </c>
      <c r="D1137" t="s">
        <v>2974</v>
      </c>
      <c r="E1137" t="s">
        <v>86</v>
      </c>
      <c r="F1137" t="s">
        <v>1975</v>
      </c>
      <c r="G1137" t="s">
        <v>22</v>
      </c>
      <c r="H1137" t="s">
        <v>23</v>
      </c>
      <c r="I1137" t="s">
        <v>111</v>
      </c>
      <c r="J1137" t="s">
        <v>34</v>
      </c>
      <c r="K1137">
        <v>94110</v>
      </c>
      <c r="L1137" t="s">
        <v>35</v>
      </c>
      <c r="M1137" t="s">
        <v>2975</v>
      </c>
      <c r="N1137" t="s">
        <v>46</v>
      </c>
      <c r="O1137" t="s">
        <v>144</v>
      </c>
      <c r="P1137" t="s">
        <v>2976</v>
      </c>
      <c r="Q1137">
        <v>2.88</v>
      </c>
      <c r="R1137">
        <v>1</v>
      </c>
      <c r="S1137">
        <v>0</v>
      </c>
      <c r="T1137">
        <v>1.3535999999999999</v>
      </c>
    </row>
    <row r="1138" spans="1:20" x14ac:dyDescent="0.3">
      <c r="A1138" s="1">
        <v>44006</v>
      </c>
      <c r="B1138" s="1" t="str">
        <f t="shared" si="17"/>
        <v>Jun</v>
      </c>
      <c r="C1138">
        <v>9937</v>
      </c>
      <c r="D1138" t="s">
        <v>2977</v>
      </c>
      <c r="E1138" t="s">
        <v>20</v>
      </c>
      <c r="F1138" t="s">
        <v>2978</v>
      </c>
      <c r="G1138" t="s">
        <v>22</v>
      </c>
      <c r="H1138" t="s">
        <v>23</v>
      </c>
      <c r="I1138" t="s">
        <v>2979</v>
      </c>
      <c r="J1138" t="s">
        <v>1696</v>
      </c>
      <c r="K1138">
        <v>2920</v>
      </c>
      <c r="L1138" t="s">
        <v>26</v>
      </c>
      <c r="M1138" t="s">
        <v>2980</v>
      </c>
      <c r="N1138" t="s">
        <v>46</v>
      </c>
      <c r="O1138" t="s">
        <v>47</v>
      </c>
      <c r="P1138" t="s">
        <v>2981</v>
      </c>
      <c r="Q1138">
        <v>102.93</v>
      </c>
      <c r="R1138">
        <v>3</v>
      </c>
      <c r="S1138">
        <v>0</v>
      </c>
      <c r="T1138">
        <v>48.377099999999999</v>
      </c>
    </row>
    <row r="1139" spans="1:20" x14ac:dyDescent="0.3">
      <c r="A1139" s="1">
        <v>44007</v>
      </c>
      <c r="B1139" s="1" t="str">
        <f t="shared" si="17"/>
        <v>Jun</v>
      </c>
      <c r="C1139">
        <v>1993</v>
      </c>
      <c r="D1139" t="s">
        <v>2982</v>
      </c>
      <c r="E1139" t="s">
        <v>20</v>
      </c>
      <c r="F1139" t="s">
        <v>1581</v>
      </c>
      <c r="G1139" t="s">
        <v>41</v>
      </c>
      <c r="H1139" t="s">
        <v>23</v>
      </c>
      <c r="I1139" t="s">
        <v>177</v>
      </c>
      <c r="J1139" t="s">
        <v>2329</v>
      </c>
      <c r="K1139">
        <v>97477</v>
      </c>
      <c r="L1139" t="s">
        <v>35</v>
      </c>
      <c r="M1139" t="s">
        <v>2714</v>
      </c>
      <c r="N1139" t="s">
        <v>46</v>
      </c>
      <c r="O1139" t="s">
        <v>288</v>
      </c>
      <c r="P1139" t="s">
        <v>2715</v>
      </c>
      <c r="Q1139">
        <v>71.040000000000006</v>
      </c>
      <c r="R1139">
        <v>6</v>
      </c>
      <c r="S1139">
        <v>0.2</v>
      </c>
      <c r="T1139">
        <v>26.64</v>
      </c>
    </row>
    <row r="1140" spans="1:20" x14ac:dyDescent="0.3">
      <c r="A1140" s="1">
        <v>44007</v>
      </c>
      <c r="B1140" s="1" t="str">
        <f t="shared" si="17"/>
        <v>Jun</v>
      </c>
      <c r="C1140">
        <v>1994</v>
      </c>
      <c r="D1140" t="s">
        <v>2982</v>
      </c>
      <c r="E1140" t="s">
        <v>20</v>
      </c>
      <c r="F1140" t="s">
        <v>1581</v>
      </c>
      <c r="G1140" t="s">
        <v>41</v>
      </c>
      <c r="H1140" t="s">
        <v>23</v>
      </c>
      <c r="I1140" t="s">
        <v>177</v>
      </c>
      <c r="J1140" t="s">
        <v>2329</v>
      </c>
      <c r="K1140">
        <v>97477</v>
      </c>
      <c r="L1140" t="s">
        <v>35</v>
      </c>
      <c r="M1140" t="s">
        <v>2983</v>
      </c>
      <c r="N1140" t="s">
        <v>46</v>
      </c>
      <c r="O1140" t="s">
        <v>62</v>
      </c>
      <c r="P1140" t="s">
        <v>2984</v>
      </c>
      <c r="Q1140">
        <v>5.3440000000000003</v>
      </c>
      <c r="R1140">
        <v>2</v>
      </c>
      <c r="S1140">
        <v>0.2</v>
      </c>
      <c r="T1140">
        <v>0.73480000000000001</v>
      </c>
    </row>
    <row r="1141" spans="1:20" x14ac:dyDescent="0.3">
      <c r="A1141" s="1">
        <v>44007</v>
      </c>
      <c r="B1141" s="1" t="str">
        <f t="shared" si="17"/>
        <v>Jun</v>
      </c>
      <c r="C1141">
        <v>1995</v>
      </c>
      <c r="D1141" t="s">
        <v>2982</v>
      </c>
      <c r="E1141" t="s">
        <v>20</v>
      </c>
      <c r="F1141" t="s">
        <v>1581</v>
      </c>
      <c r="G1141" t="s">
        <v>41</v>
      </c>
      <c r="H1141" t="s">
        <v>23</v>
      </c>
      <c r="I1141" t="s">
        <v>177</v>
      </c>
      <c r="J1141" t="s">
        <v>2329</v>
      </c>
      <c r="K1141">
        <v>97477</v>
      </c>
      <c r="L1141" t="s">
        <v>35</v>
      </c>
      <c r="M1141" t="s">
        <v>2544</v>
      </c>
      <c r="N1141" t="s">
        <v>46</v>
      </c>
      <c r="O1141" t="s">
        <v>144</v>
      </c>
      <c r="P1141" t="s">
        <v>2545</v>
      </c>
      <c r="Q1141">
        <v>11.304</v>
      </c>
      <c r="R1141">
        <v>3</v>
      </c>
      <c r="S1141">
        <v>0.2</v>
      </c>
      <c r="T1141">
        <v>-2.1194999999999999</v>
      </c>
    </row>
    <row r="1142" spans="1:20" x14ac:dyDescent="0.3">
      <c r="A1142" s="1">
        <v>44007</v>
      </c>
      <c r="B1142" s="1" t="str">
        <f t="shared" si="17"/>
        <v>Jun</v>
      </c>
      <c r="C1142">
        <v>4270</v>
      </c>
      <c r="D1142" t="s">
        <v>2985</v>
      </c>
      <c r="E1142" t="s">
        <v>86</v>
      </c>
      <c r="F1142" t="s">
        <v>1566</v>
      </c>
      <c r="G1142" t="s">
        <v>22</v>
      </c>
      <c r="H1142" t="s">
        <v>23</v>
      </c>
      <c r="I1142" t="s">
        <v>148</v>
      </c>
      <c r="J1142" t="s">
        <v>149</v>
      </c>
      <c r="K1142">
        <v>98115</v>
      </c>
      <c r="L1142" t="s">
        <v>35</v>
      </c>
      <c r="M1142" t="s">
        <v>2702</v>
      </c>
      <c r="N1142" t="s">
        <v>28</v>
      </c>
      <c r="O1142" t="s">
        <v>94</v>
      </c>
      <c r="P1142" t="s">
        <v>2703</v>
      </c>
      <c r="Q1142">
        <v>871.4</v>
      </c>
      <c r="R1142">
        <v>4</v>
      </c>
      <c r="S1142">
        <v>0</v>
      </c>
      <c r="T1142">
        <v>148.13800000000001</v>
      </c>
    </row>
    <row r="1143" spans="1:20" x14ac:dyDescent="0.3">
      <c r="A1143" s="1">
        <v>44007</v>
      </c>
      <c r="B1143" s="1" t="str">
        <f t="shared" si="17"/>
        <v>Jun</v>
      </c>
      <c r="C1143">
        <v>7454</v>
      </c>
      <c r="D1143" t="s">
        <v>2986</v>
      </c>
      <c r="E1143" t="s">
        <v>20</v>
      </c>
      <c r="F1143" t="s">
        <v>2987</v>
      </c>
      <c r="G1143" t="s">
        <v>22</v>
      </c>
      <c r="H1143" t="s">
        <v>23</v>
      </c>
      <c r="I1143" t="s">
        <v>2988</v>
      </c>
      <c r="J1143" t="s">
        <v>337</v>
      </c>
      <c r="K1143">
        <v>60440</v>
      </c>
      <c r="L1143" t="s">
        <v>44</v>
      </c>
      <c r="M1143" t="s">
        <v>616</v>
      </c>
      <c r="N1143" t="s">
        <v>78</v>
      </c>
      <c r="O1143" t="s">
        <v>193</v>
      </c>
      <c r="P1143" t="s">
        <v>617</v>
      </c>
      <c r="Q1143">
        <v>148.47999999999999</v>
      </c>
      <c r="R1143">
        <v>2</v>
      </c>
      <c r="S1143">
        <v>0.2</v>
      </c>
      <c r="T1143">
        <v>16.704000000000001</v>
      </c>
    </row>
    <row r="1144" spans="1:20" x14ac:dyDescent="0.3">
      <c r="A1144" s="1">
        <v>44007</v>
      </c>
      <c r="B1144" s="1" t="str">
        <f t="shared" si="17"/>
        <v>Jun</v>
      </c>
      <c r="C1144">
        <v>9584</v>
      </c>
      <c r="D1144" t="s">
        <v>2989</v>
      </c>
      <c r="E1144" t="s">
        <v>86</v>
      </c>
      <c r="F1144" t="s">
        <v>2784</v>
      </c>
      <c r="G1144" t="s">
        <v>22</v>
      </c>
      <c r="H1144" t="s">
        <v>23</v>
      </c>
      <c r="I1144" t="s">
        <v>314</v>
      </c>
      <c r="J1144" t="s">
        <v>315</v>
      </c>
      <c r="K1144">
        <v>10024</v>
      </c>
      <c r="L1144" t="s">
        <v>26</v>
      </c>
      <c r="M1144" t="s">
        <v>2990</v>
      </c>
      <c r="N1144" t="s">
        <v>28</v>
      </c>
      <c r="O1144" t="s">
        <v>186</v>
      </c>
      <c r="P1144" t="s">
        <v>2991</v>
      </c>
      <c r="Q1144">
        <v>400.78399999999999</v>
      </c>
      <c r="R1144">
        <v>1</v>
      </c>
      <c r="S1144">
        <v>0.2</v>
      </c>
      <c r="T1144">
        <v>-5.0098000000000003</v>
      </c>
    </row>
    <row r="1145" spans="1:20" x14ac:dyDescent="0.3">
      <c r="A1145" s="1">
        <v>44008</v>
      </c>
      <c r="B1145" s="1" t="str">
        <f t="shared" si="17"/>
        <v>Jun</v>
      </c>
      <c r="C1145">
        <v>887</v>
      </c>
      <c r="D1145" t="s">
        <v>2992</v>
      </c>
      <c r="E1145" t="s">
        <v>20</v>
      </c>
      <c r="F1145" t="s">
        <v>2993</v>
      </c>
      <c r="G1145" t="s">
        <v>22</v>
      </c>
      <c r="H1145" t="s">
        <v>23</v>
      </c>
      <c r="I1145" t="s">
        <v>573</v>
      </c>
      <c r="J1145" t="s">
        <v>34</v>
      </c>
      <c r="K1145">
        <v>92105</v>
      </c>
      <c r="L1145" t="s">
        <v>35</v>
      </c>
      <c r="M1145" t="s">
        <v>2994</v>
      </c>
      <c r="N1145" t="s">
        <v>46</v>
      </c>
      <c r="O1145" t="s">
        <v>54</v>
      </c>
      <c r="P1145" t="s">
        <v>2995</v>
      </c>
      <c r="Q1145">
        <v>83.76</v>
      </c>
      <c r="R1145">
        <v>12</v>
      </c>
      <c r="S1145">
        <v>0</v>
      </c>
      <c r="T1145">
        <v>1.6752</v>
      </c>
    </row>
    <row r="1146" spans="1:20" x14ac:dyDescent="0.3">
      <c r="A1146" s="1">
        <v>44008</v>
      </c>
      <c r="B1146" s="1" t="str">
        <f t="shared" si="17"/>
        <v>Jun</v>
      </c>
      <c r="C1146">
        <v>892</v>
      </c>
      <c r="D1146" t="s">
        <v>2996</v>
      </c>
      <c r="E1146" t="s">
        <v>39</v>
      </c>
      <c r="F1146" t="s">
        <v>2997</v>
      </c>
      <c r="G1146" t="s">
        <v>41</v>
      </c>
      <c r="H1146" t="s">
        <v>23</v>
      </c>
      <c r="I1146" t="s">
        <v>123</v>
      </c>
      <c r="J1146" t="s">
        <v>124</v>
      </c>
      <c r="K1146">
        <v>48227</v>
      </c>
      <c r="L1146" t="s">
        <v>44</v>
      </c>
      <c r="M1146" t="s">
        <v>2998</v>
      </c>
      <c r="N1146" t="s">
        <v>46</v>
      </c>
      <c r="O1146" t="s">
        <v>107</v>
      </c>
      <c r="P1146" t="s">
        <v>2999</v>
      </c>
      <c r="Q1146">
        <v>4.54</v>
      </c>
      <c r="R1146">
        <v>1</v>
      </c>
      <c r="S1146">
        <v>0</v>
      </c>
      <c r="T1146">
        <v>2.0430000000000001</v>
      </c>
    </row>
    <row r="1147" spans="1:20" x14ac:dyDescent="0.3">
      <c r="A1147" s="1">
        <v>44008</v>
      </c>
      <c r="B1147" s="1" t="str">
        <f t="shared" si="17"/>
        <v>Jun</v>
      </c>
      <c r="C1147">
        <v>893</v>
      </c>
      <c r="D1147" t="s">
        <v>2996</v>
      </c>
      <c r="E1147" t="s">
        <v>39</v>
      </c>
      <c r="F1147" t="s">
        <v>2997</v>
      </c>
      <c r="G1147" t="s">
        <v>41</v>
      </c>
      <c r="H1147" t="s">
        <v>23</v>
      </c>
      <c r="I1147" t="s">
        <v>123</v>
      </c>
      <c r="J1147" t="s">
        <v>124</v>
      </c>
      <c r="K1147">
        <v>48227</v>
      </c>
      <c r="L1147" t="s">
        <v>44</v>
      </c>
      <c r="M1147" t="s">
        <v>61</v>
      </c>
      <c r="N1147" t="s">
        <v>46</v>
      </c>
      <c r="O1147" t="s">
        <v>62</v>
      </c>
      <c r="P1147" t="s">
        <v>63</v>
      </c>
      <c r="Q1147">
        <v>15.92</v>
      </c>
      <c r="R1147">
        <v>4</v>
      </c>
      <c r="S1147">
        <v>0</v>
      </c>
      <c r="T1147">
        <v>5.4127999999999998</v>
      </c>
    </row>
    <row r="1148" spans="1:20" x14ac:dyDescent="0.3">
      <c r="A1148" s="1">
        <v>44008</v>
      </c>
      <c r="B1148" s="1" t="str">
        <f t="shared" si="17"/>
        <v>Jun</v>
      </c>
      <c r="C1148">
        <v>894</v>
      </c>
      <c r="D1148" t="s">
        <v>2996</v>
      </c>
      <c r="E1148" t="s">
        <v>39</v>
      </c>
      <c r="F1148" t="s">
        <v>2997</v>
      </c>
      <c r="G1148" t="s">
        <v>41</v>
      </c>
      <c r="H1148" t="s">
        <v>23</v>
      </c>
      <c r="I1148" t="s">
        <v>123</v>
      </c>
      <c r="J1148" t="s">
        <v>124</v>
      </c>
      <c r="K1148">
        <v>48227</v>
      </c>
      <c r="L1148" t="s">
        <v>44</v>
      </c>
      <c r="M1148" t="s">
        <v>3000</v>
      </c>
      <c r="N1148" t="s">
        <v>78</v>
      </c>
      <c r="O1148" t="s">
        <v>193</v>
      </c>
      <c r="P1148" t="s">
        <v>3001</v>
      </c>
      <c r="Q1148">
        <v>543.91999999999996</v>
      </c>
      <c r="R1148">
        <v>8</v>
      </c>
      <c r="S1148">
        <v>0</v>
      </c>
      <c r="T1148">
        <v>135.97999999999999</v>
      </c>
    </row>
    <row r="1149" spans="1:20" x14ac:dyDescent="0.3">
      <c r="A1149" s="1">
        <v>44008</v>
      </c>
      <c r="B1149" s="1" t="str">
        <f t="shared" si="17"/>
        <v>Jun</v>
      </c>
      <c r="C1149">
        <v>2232</v>
      </c>
      <c r="D1149" t="s">
        <v>3002</v>
      </c>
      <c r="E1149" t="s">
        <v>20</v>
      </c>
      <c r="F1149" t="s">
        <v>1173</v>
      </c>
      <c r="G1149" t="s">
        <v>22</v>
      </c>
      <c r="H1149" t="s">
        <v>23</v>
      </c>
      <c r="I1149" t="s">
        <v>3003</v>
      </c>
      <c r="J1149" t="s">
        <v>224</v>
      </c>
      <c r="K1149">
        <v>46350</v>
      </c>
      <c r="L1149" t="s">
        <v>44</v>
      </c>
      <c r="M1149" t="s">
        <v>574</v>
      </c>
      <c r="N1149" t="s">
        <v>28</v>
      </c>
      <c r="O1149" t="s">
        <v>29</v>
      </c>
      <c r="P1149" t="s">
        <v>575</v>
      </c>
      <c r="Q1149">
        <v>526.45000000000005</v>
      </c>
      <c r="R1149">
        <v>5</v>
      </c>
      <c r="S1149">
        <v>0</v>
      </c>
      <c r="T1149">
        <v>31.587</v>
      </c>
    </row>
    <row r="1150" spans="1:20" x14ac:dyDescent="0.3">
      <c r="A1150" s="1">
        <v>44008</v>
      </c>
      <c r="B1150" s="1" t="str">
        <f t="shared" si="17"/>
        <v>Jun</v>
      </c>
      <c r="C1150">
        <v>3601</v>
      </c>
      <c r="D1150" t="s">
        <v>3004</v>
      </c>
      <c r="E1150" t="s">
        <v>20</v>
      </c>
      <c r="F1150" t="s">
        <v>3005</v>
      </c>
      <c r="G1150" t="s">
        <v>22</v>
      </c>
      <c r="H1150" t="s">
        <v>23</v>
      </c>
      <c r="I1150" t="s">
        <v>1113</v>
      </c>
      <c r="J1150" t="s">
        <v>198</v>
      </c>
      <c r="K1150">
        <v>80219</v>
      </c>
      <c r="L1150" t="s">
        <v>35</v>
      </c>
      <c r="M1150" t="s">
        <v>2128</v>
      </c>
      <c r="N1150" t="s">
        <v>78</v>
      </c>
      <c r="O1150" t="s">
        <v>101</v>
      </c>
      <c r="P1150" t="s">
        <v>2129</v>
      </c>
      <c r="Q1150">
        <v>431.928</v>
      </c>
      <c r="R1150">
        <v>9</v>
      </c>
      <c r="S1150">
        <v>0.2</v>
      </c>
      <c r="T1150">
        <v>64.789199999999994</v>
      </c>
    </row>
    <row r="1151" spans="1:20" x14ac:dyDescent="0.3">
      <c r="A1151" s="1">
        <v>44008</v>
      </c>
      <c r="B1151" s="1" t="str">
        <f t="shared" si="17"/>
        <v>Jun</v>
      </c>
      <c r="C1151">
        <v>4865</v>
      </c>
      <c r="D1151" t="s">
        <v>3006</v>
      </c>
      <c r="E1151" t="s">
        <v>20</v>
      </c>
      <c r="F1151" t="s">
        <v>32</v>
      </c>
      <c r="G1151" t="s">
        <v>22</v>
      </c>
      <c r="H1151" t="s">
        <v>23</v>
      </c>
      <c r="I1151" t="s">
        <v>314</v>
      </c>
      <c r="J1151" t="s">
        <v>315</v>
      </c>
      <c r="K1151">
        <v>10024</v>
      </c>
      <c r="L1151" t="s">
        <v>26</v>
      </c>
      <c r="M1151" t="s">
        <v>3007</v>
      </c>
      <c r="N1151" t="s">
        <v>78</v>
      </c>
      <c r="O1151" t="s">
        <v>193</v>
      </c>
      <c r="P1151" t="s">
        <v>3008</v>
      </c>
      <c r="Q1151">
        <v>239.97</v>
      </c>
      <c r="R1151">
        <v>3</v>
      </c>
      <c r="S1151">
        <v>0</v>
      </c>
      <c r="T1151">
        <v>67.191599999999994</v>
      </c>
    </row>
    <row r="1152" spans="1:20" x14ac:dyDescent="0.3">
      <c r="A1152" s="1">
        <v>44008</v>
      </c>
      <c r="B1152" s="1" t="str">
        <f t="shared" si="17"/>
        <v>Jun</v>
      </c>
      <c r="C1152">
        <v>5385</v>
      </c>
      <c r="D1152" t="s">
        <v>3009</v>
      </c>
      <c r="E1152" t="s">
        <v>20</v>
      </c>
      <c r="F1152" t="s">
        <v>2082</v>
      </c>
      <c r="G1152" t="s">
        <v>22</v>
      </c>
      <c r="H1152" t="s">
        <v>23</v>
      </c>
      <c r="I1152" t="s">
        <v>154</v>
      </c>
      <c r="J1152" t="s">
        <v>155</v>
      </c>
      <c r="K1152">
        <v>19143</v>
      </c>
      <c r="L1152" t="s">
        <v>26</v>
      </c>
      <c r="M1152" t="s">
        <v>3010</v>
      </c>
      <c r="N1152" t="s">
        <v>78</v>
      </c>
      <c r="O1152" t="s">
        <v>193</v>
      </c>
      <c r="P1152" t="s">
        <v>3011</v>
      </c>
      <c r="Q1152">
        <v>358.2</v>
      </c>
      <c r="R1152">
        <v>3</v>
      </c>
      <c r="S1152">
        <v>0.4</v>
      </c>
      <c r="T1152">
        <v>41.79</v>
      </c>
    </row>
    <row r="1153" spans="1:20" x14ac:dyDescent="0.3">
      <c r="A1153" s="1">
        <v>44008</v>
      </c>
      <c r="B1153" s="1" t="str">
        <f t="shared" si="17"/>
        <v>Jun</v>
      </c>
      <c r="C1153">
        <v>5386</v>
      </c>
      <c r="D1153" t="s">
        <v>3009</v>
      </c>
      <c r="E1153" t="s">
        <v>20</v>
      </c>
      <c r="F1153" t="s">
        <v>2082</v>
      </c>
      <c r="G1153" t="s">
        <v>22</v>
      </c>
      <c r="H1153" t="s">
        <v>23</v>
      </c>
      <c r="I1153" t="s">
        <v>154</v>
      </c>
      <c r="J1153" t="s">
        <v>155</v>
      </c>
      <c r="K1153">
        <v>19143</v>
      </c>
      <c r="L1153" t="s">
        <v>26</v>
      </c>
      <c r="M1153" t="s">
        <v>3012</v>
      </c>
      <c r="N1153" t="s">
        <v>78</v>
      </c>
      <c r="O1153" t="s">
        <v>193</v>
      </c>
      <c r="P1153" t="s">
        <v>3013</v>
      </c>
      <c r="Q1153">
        <v>545.91600000000005</v>
      </c>
      <c r="R1153">
        <v>14</v>
      </c>
      <c r="S1153">
        <v>0.4</v>
      </c>
      <c r="T1153">
        <v>72.788799999999995</v>
      </c>
    </row>
    <row r="1154" spans="1:20" x14ac:dyDescent="0.3">
      <c r="A1154" s="1">
        <v>44008</v>
      </c>
      <c r="B1154" s="1" t="str">
        <f t="shared" si="17"/>
        <v>Jun</v>
      </c>
      <c r="C1154">
        <v>5628</v>
      </c>
      <c r="D1154" t="s">
        <v>3014</v>
      </c>
      <c r="E1154" t="s">
        <v>20</v>
      </c>
      <c r="F1154" t="s">
        <v>3015</v>
      </c>
      <c r="G1154" t="s">
        <v>73</v>
      </c>
      <c r="H1154" t="s">
        <v>23</v>
      </c>
      <c r="I1154" t="s">
        <v>539</v>
      </c>
      <c r="J1154" t="s">
        <v>130</v>
      </c>
      <c r="K1154">
        <v>33180</v>
      </c>
      <c r="L1154" t="s">
        <v>76</v>
      </c>
      <c r="M1154" t="s">
        <v>2732</v>
      </c>
      <c r="N1154" t="s">
        <v>46</v>
      </c>
      <c r="O1154" t="s">
        <v>288</v>
      </c>
      <c r="P1154" t="s">
        <v>2733</v>
      </c>
      <c r="Q1154">
        <v>13.872</v>
      </c>
      <c r="R1154">
        <v>6</v>
      </c>
      <c r="S1154">
        <v>0.2</v>
      </c>
      <c r="T1154">
        <v>4.6818</v>
      </c>
    </row>
    <row r="1155" spans="1:20" x14ac:dyDescent="0.3">
      <c r="A1155" s="1">
        <v>44008</v>
      </c>
      <c r="B1155" s="1" t="str">
        <f t="shared" ref="B1155:B1218" si="18">TEXT(A1155,"mmm")</f>
        <v>Jun</v>
      </c>
      <c r="C1155">
        <v>5629</v>
      </c>
      <c r="D1155" t="s">
        <v>3014</v>
      </c>
      <c r="E1155" t="s">
        <v>20</v>
      </c>
      <c r="F1155" t="s">
        <v>3015</v>
      </c>
      <c r="G1155" t="s">
        <v>73</v>
      </c>
      <c r="H1155" t="s">
        <v>23</v>
      </c>
      <c r="I1155" t="s">
        <v>539</v>
      </c>
      <c r="J1155" t="s">
        <v>130</v>
      </c>
      <c r="K1155">
        <v>33180</v>
      </c>
      <c r="L1155" t="s">
        <v>76</v>
      </c>
      <c r="M1155" t="s">
        <v>3016</v>
      </c>
      <c r="N1155" t="s">
        <v>28</v>
      </c>
      <c r="O1155" t="s">
        <v>59</v>
      </c>
      <c r="P1155" t="s">
        <v>3017</v>
      </c>
      <c r="Q1155">
        <v>273.55200000000002</v>
      </c>
      <c r="R1155">
        <v>3</v>
      </c>
      <c r="S1155">
        <v>0.2</v>
      </c>
      <c r="T1155">
        <v>-13.6776</v>
      </c>
    </row>
    <row r="1156" spans="1:20" x14ac:dyDescent="0.3">
      <c r="A1156" s="1">
        <v>44008</v>
      </c>
      <c r="B1156" s="1" t="str">
        <f t="shared" si="18"/>
        <v>Jun</v>
      </c>
      <c r="C1156">
        <v>6761</v>
      </c>
      <c r="D1156" t="s">
        <v>3018</v>
      </c>
      <c r="E1156" t="s">
        <v>20</v>
      </c>
      <c r="F1156" t="s">
        <v>1483</v>
      </c>
      <c r="G1156" t="s">
        <v>22</v>
      </c>
      <c r="H1156" t="s">
        <v>23</v>
      </c>
      <c r="I1156" t="s">
        <v>314</v>
      </c>
      <c r="J1156" t="s">
        <v>315</v>
      </c>
      <c r="K1156">
        <v>10035</v>
      </c>
      <c r="L1156" t="s">
        <v>26</v>
      </c>
      <c r="M1156" t="s">
        <v>1924</v>
      </c>
      <c r="N1156" t="s">
        <v>46</v>
      </c>
      <c r="O1156" t="s">
        <v>54</v>
      </c>
      <c r="P1156" t="s">
        <v>1925</v>
      </c>
      <c r="Q1156">
        <v>272.94</v>
      </c>
      <c r="R1156">
        <v>3</v>
      </c>
      <c r="S1156">
        <v>0</v>
      </c>
      <c r="T1156">
        <v>0</v>
      </c>
    </row>
    <row r="1157" spans="1:20" x14ac:dyDescent="0.3">
      <c r="A1157" s="1">
        <v>44008</v>
      </c>
      <c r="B1157" s="1" t="str">
        <f t="shared" si="18"/>
        <v>Jun</v>
      </c>
      <c r="C1157">
        <v>6940</v>
      </c>
      <c r="D1157" t="s">
        <v>3019</v>
      </c>
      <c r="E1157" t="s">
        <v>20</v>
      </c>
      <c r="F1157" t="s">
        <v>1501</v>
      </c>
      <c r="G1157" t="s">
        <v>73</v>
      </c>
      <c r="H1157" t="s">
        <v>23</v>
      </c>
      <c r="I1157" t="s">
        <v>314</v>
      </c>
      <c r="J1157" t="s">
        <v>315</v>
      </c>
      <c r="K1157">
        <v>10009</v>
      </c>
      <c r="L1157" t="s">
        <v>26</v>
      </c>
      <c r="M1157" t="s">
        <v>961</v>
      </c>
      <c r="N1157" t="s">
        <v>46</v>
      </c>
      <c r="O1157" t="s">
        <v>47</v>
      </c>
      <c r="P1157" t="s">
        <v>962</v>
      </c>
      <c r="Q1157">
        <v>102.36799999999999</v>
      </c>
      <c r="R1157">
        <v>2</v>
      </c>
      <c r="S1157">
        <v>0.2</v>
      </c>
      <c r="T1157">
        <v>37.108400000000003</v>
      </c>
    </row>
    <row r="1158" spans="1:20" x14ac:dyDescent="0.3">
      <c r="A1158" s="1">
        <v>44008</v>
      </c>
      <c r="B1158" s="1" t="str">
        <f t="shared" si="18"/>
        <v>Jun</v>
      </c>
      <c r="C1158">
        <v>6941</v>
      </c>
      <c r="D1158" t="s">
        <v>3019</v>
      </c>
      <c r="E1158" t="s">
        <v>20</v>
      </c>
      <c r="F1158" t="s">
        <v>1501</v>
      </c>
      <c r="G1158" t="s">
        <v>73</v>
      </c>
      <c r="H1158" t="s">
        <v>23</v>
      </c>
      <c r="I1158" t="s">
        <v>314</v>
      </c>
      <c r="J1158" t="s">
        <v>315</v>
      </c>
      <c r="K1158">
        <v>10009</v>
      </c>
      <c r="L1158" t="s">
        <v>26</v>
      </c>
      <c r="M1158" t="s">
        <v>3020</v>
      </c>
      <c r="N1158" t="s">
        <v>46</v>
      </c>
      <c r="O1158" t="s">
        <v>141</v>
      </c>
      <c r="P1158" t="s">
        <v>3021</v>
      </c>
      <c r="Q1158">
        <v>28.4</v>
      </c>
      <c r="R1158">
        <v>5</v>
      </c>
      <c r="S1158">
        <v>0</v>
      </c>
      <c r="T1158">
        <v>8.2360000000000007</v>
      </c>
    </row>
    <row r="1159" spans="1:20" x14ac:dyDescent="0.3">
      <c r="A1159" s="1">
        <v>44008</v>
      </c>
      <c r="B1159" s="1" t="str">
        <f t="shared" si="18"/>
        <v>Jun</v>
      </c>
      <c r="C1159">
        <v>6942</v>
      </c>
      <c r="D1159" t="s">
        <v>3019</v>
      </c>
      <c r="E1159" t="s">
        <v>20</v>
      </c>
      <c r="F1159" t="s">
        <v>1501</v>
      </c>
      <c r="G1159" t="s">
        <v>73</v>
      </c>
      <c r="H1159" t="s">
        <v>23</v>
      </c>
      <c r="I1159" t="s">
        <v>314</v>
      </c>
      <c r="J1159" t="s">
        <v>315</v>
      </c>
      <c r="K1159">
        <v>10009</v>
      </c>
      <c r="L1159" t="s">
        <v>26</v>
      </c>
      <c r="M1159" t="s">
        <v>585</v>
      </c>
      <c r="N1159" t="s">
        <v>46</v>
      </c>
      <c r="O1159" t="s">
        <v>54</v>
      </c>
      <c r="P1159" t="s">
        <v>586</v>
      </c>
      <c r="Q1159">
        <v>713.88</v>
      </c>
      <c r="R1159">
        <v>4</v>
      </c>
      <c r="S1159">
        <v>0</v>
      </c>
      <c r="T1159">
        <v>214.16399999999999</v>
      </c>
    </row>
    <row r="1160" spans="1:20" x14ac:dyDescent="0.3">
      <c r="A1160" s="1">
        <v>44008</v>
      </c>
      <c r="B1160" s="1" t="str">
        <f t="shared" si="18"/>
        <v>Jun</v>
      </c>
      <c r="C1160">
        <v>6943</v>
      </c>
      <c r="D1160" t="s">
        <v>3019</v>
      </c>
      <c r="E1160" t="s">
        <v>20</v>
      </c>
      <c r="F1160" t="s">
        <v>1501</v>
      </c>
      <c r="G1160" t="s">
        <v>73</v>
      </c>
      <c r="H1160" t="s">
        <v>23</v>
      </c>
      <c r="I1160" t="s">
        <v>314</v>
      </c>
      <c r="J1160" t="s">
        <v>315</v>
      </c>
      <c r="K1160">
        <v>10009</v>
      </c>
      <c r="L1160" t="s">
        <v>26</v>
      </c>
      <c r="M1160" t="s">
        <v>3022</v>
      </c>
      <c r="N1160" t="s">
        <v>46</v>
      </c>
      <c r="O1160" t="s">
        <v>107</v>
      </c>
      <c r="P1160" t="s">
        <v>3023</v>
      </c>
      <c r="Q1160">
        <v>68.52</v>
      </c>
      <c r="R1160">
        <v>3</v>
      </c>
      <c r="S1160">
        <v>0</v>
      </c>
      <c r="T1160">
        <v>31.519200000000001</v>
      </c>
    </row>
    <row r="1161" spans="1:20" x14ac:dyDescent="0.3">
      <c r="A1161" s="1">
        <v>44009</v>
      </c>
      <c r="B1161" s="1" t="str">
        <f t="shared" si="18"/>
        <v>Jun</v>
      </c>
      <c r="C1161">
        <v>2957</v>
      </c>
      <c r="D1161" t="s">
        <v>3024</v>
      </c>
      <c r="E1161" t="s">
        <v>20</v>
      </c>
      <c r="F1161" t="s">
        <v>3025</v>
      </c>
      <c r="G1161" t="s">
        <v>41</v>
      </c>
      <c r="H1161" t="s">
        <v>23</v>
      </c>
      <c r="I1161" t="s">
        <v>3026</v>
      </c>
      <c r="J1161" t="s">
        <v>315</v>
      </c>
      <c r="K1161">
        <v>13601</v>
      </c>
      <c r="L1161" t="s">
        <v>26</v>
      </c>
      <c r="M1161" t="s">
        <v>2360</v>
      </c>
      <c r="N1161" t="s">
        <v>28</v>
      </c>
      <c r="O1161" t="s">
        <v>59</v>
      </c>
      <c r="P1161" t="s">
        <v>2361</v>
      </c>
      <c r="Q1161">
        <v>191.64599999999999</v>
      </c>
      <c r="R1161">
        <v>3</v>
      </c>
      <c r="S1161">
        <v>0.1</v>
      </c>
      <c r="T1161">
        <v>31.940999999999999</v>
      </c>
    </row>
    <row r="1162" spans="1:20" x14ac:dyDescent="0.3">
      <c r="A1162" s="1">
        <v>44009</v>
      </c>
      <c r="B1162" s="1" t="str">
        <f t="shared" si="18"/>
        <v>Jun</v>
      </c>
      <c r="C1162">
        <v>6145</v>
      </c>
      <c r="D1162" t="s">
        <v>3027</v>
      </c>
      <c r="E1162" t="s">
        <v>20</v>
      </c>
      <c r="F1162" t="s">
        <v>2263</v>
      </c>
      <c r="G1162" t="s">
        <v>22</v>
      </c>
      <c r="H1162" t="s">
        <v>23</v>
      </c>
      <c r="I1162" t="s">
        <v>2542</v>
      </c>
      <c r="J1162" t="s">
        <v>2543</v>
      </c>
      <c r="K1162">
        <v>68104</v>
      </c>
      <c r="L1162" t="s">
        <v>44</v>
      </c>
      <c r="M1162" t="s">
        <v>3028</v>
      </c>
      <c r="N1162" t="s">
        <v>46</v>
      </c>
      <c r="O1162" t="s">
        <v>107</v>
      </c>
      <c r="P1162" t="s">
        <v>3029</v>
      </c>
      <c r="Q1162">
        <v>20.07</v>
      </c>
      <c r="R1162">
        <v>3</v>
      </c>
      <c r="S1162">
        <v>0</v>
      </c>
      <c r="T1162">
        <v>9.2322000000000006</v>
      </c>
    </row>
    <row r="1163" spans="1:20" x14ac:dyDescent="0.3">
      <c r="A1163" s="1">
        <v>44009</v>
      </c>
      <c r="B1163" s="1" t="str">
        <f t="shared" si="18"/>
        <v>Jun</v>
      </c>
      <c r="C1163">
        <v>8733</v>
      </c>
      <c r="D1163" t="s">
        <v>3030</v>
      </c>
      <c r="E1163" t="s">
        <v>86</v>
      </c>
      <c r="F1163" t="s">
        <v>1286</v>
      </c>
      <c r="G1163" t="s">
        <v>73</v>
      </c>
      <c r="H1163" t="s">
        <v>23</v>
      </c>
      <c r="I1163" t="s">
        <v>148</v>
      </c>
      <c r="J1163" t="s">
        <v>149</v>
      </c>
      <c r="K1163">
        <v>98105</v>
      </c>
      <c r="L1163" t="s">
        <v>35</v>
      </c>
      <c r="M1163" t="s">
        <v>506</v>
      </c>
      <c r="N1163" t="s">
        <v>46</v>
      </c>
      <c r="O1163" t="s">
        <v>107</v>
      </c>
      <c r="P1163" t="s">
        <v>507</v>
      </c>
      <c r="Q1163">
        <v>19.440000000000001</v>
      </c>
      <c r="R1163">
        <v>3</v>
      </c>
      <c r="S1163">
        <v>0</v>
      </c>
      <c r="T1163">
        <v>9.3312000000000008</v>
      </c>
    </row>
    <row r="1164" spans="1:20" x14ac:dyDescent="0.3">
      <c r="A1164" s="1">
        <v>44009</v>
      </c>
      <c r="B1164" s="1" t="str">
        <f t="shared" si="18"/>
        <v>Jun</v>
      </c>
      <c r="C1164">
        <v>8734</v>
      </c>
      <c r="D1164" t="s">
        <v>3030</v>
      </c>
      <c r="E1164" t="s">
        <v>86</v>
      </c>
      <c r="F1164" t="s">
        <v>1286</v>
      </c>
      <c r="G1164" t="s">
        <v>73</v>
      </c>
      <c r="H1164" t="s">
        <v>23</v>
      </c>
      <c r="I1164" t="s">
        <v>148</v>
      </c>
      <c r="J1164" t="s">
        <v>149</v>
      </c>
      <c r="K1164">
        <v>98105</v>
      </c>
      <c r="L1164" t="s">
        <v>35</v>
      </c>
      <c r="M1164" t="s">
        <v>3031</v>
      </c>
      <c r="N1164" t="s">
        <v>28</v>
      </c>
      <c r="O1164" t="s">
        <v>29</v>
      </c>
      <c r="P1164" t="s">
        <v>3032</v>
      </c>
      <c r="Q1164">
        <v>126.3</v>
      </c>
      <c r="R1164">
        <v>3</v>
      </c>
      <c r="S1164">
        <v>0</v>
      </c>
      <c r="T1164">
        <v>40.415999999999997</v>
      </c>
    </row>
    <row r="1165" spans="1:20" x14ac:dyDescent="0.3">
      <c r="A1165" s="1">
        <v>44009</v>
      </c>
      <c r="B1165" s="1" t="str">
        <f t="shared" si="18"/>
        <v>Jun</v>
      </c>
      <c r="C1165">
        <v>8735</v>
      </c>
      <c r="D1165" t="s">
        <v>3030</v>
      </c>
      <c r="E1165" t="s">
        <v>86</v>
      </c>
      <c r="F1165" t="s">
        <v>1286</v>
      </c>
      <c r="G1165" t="s">
        <v>73</v>
      </c>
      <c r="H1165" t="s">
        <v>23</v>
      </c>
      <c r="I1165" t="s">
        <v>148</v>
      </c>
      <c r="J1165" t="s">
        <v>149</v>
      </c>
      <c r="K1165">
        <v>98105</v>
      </c>
      <c r="L1165" t="s">
        <v>35</v>
      </c>
      <c r="M1165" t="s">
        <v>1592</v>
      </c>
      <c r="N1165" t="s">
        <v>78</v>
      </c>
      <c r="O1165" t="s">
        <v>101</v>
      </c>
      <c r="P1165" t="s">
        <v>1593</v>
      </c>
      <c r="Q1165">
        <v>1287.45</v>
      </c>
      <c r="R1165">
        <v>5</v>
      </c>
      <c r="S1165">
        <v>0</v>
      </c>
      <c r="T1165">
        <v>244.6155</v>
      </c>
    </row>
    <row r="1166" spans="1:20" x14ac:dyDescent="0.3">
      <c r="A1166" s="1">
        <v>44011</v>
      </c>
      <c r="B1166" s="1" t="str">
        <f t="shared" si="18"/>
        <v>Jun</v>
      </c>
      <c r="C1166">
        <v>555</v>
      </c>
      <c r="D1166" t="s">
        <v>3033</v>
      </c>
      <c r="E1166" t="s">
        <v>86</v>
      </c>
      <c r="F1166" t="s">
        <v>3034</v>
      </c>
      <c r="G1166" t="s">
        <v>73</v>
      </c>
      <c r="H1166" t="s">
        <v>23</v>
      </c>
      <c r="I1166" t="s">
        <v>1021</v>
      </c>
      <c r="J1166" t="s">
        <v>34</v>
      </c>
      <c r="K1166">
        <v>92804</v>
      </c>
      <c r="L1166" t="s">
        <v>35</v>
      </c>
      <c r="M1166" t="s">
        <v>1605</v>
      </c>
      <c r="N1166" t="s">
        <v>46</v>
      </c>
      <c r="O1166" t="s">
        <v>54</v>
      </c>
      <c r="P1166" t="s">
        <v>1606</v>
      </c>
      <c r="Q1166">
        <v>1295.78</v>
      </c>
      <c r="R1166">
        <v>2</v>
      </c>
      <c r="S1166">
        <v>0</v>
      </c>
      <c r="T1166">
        <v>310.98719999999997</v>
      </c>
    </row>
    <row r="1167" spans="1:20" x14ac:dyDescent="0.3">
      <c r="A1167" s="1">
        <v>44011</v>
      </c>
      <c r="B1167" s="1" t="str">
        <f t="shared" si="18"/>
        <v>Jun</v>
      </c>
      <c r="C1167">
        <v>1160</v>
      </c>
      <c r="D1167" t="s">
        <v>3035</v>
      </c>
      <c r="E1167" t="s">
        <v>20</v>
      </c>
      <c r="F1167" t="s">
        <v>3036</v>
      </c>
      <c r="G1167" t="s">
        <v>22</v>
      </c>
      <c r="H1167" t="s">
        <v>23</v>
      </c>
      <c r="I1167" t="s">
        <v>699</v>
      </c>
      <c r="J1167" t="s">
        <v>700</v>
      </c>
      <c r="K1167">
        <v>55407</v>
      </c>
      <c r="L1167" t="s">
        <v>44</v>
      </c>
      <c r="M1167" t="s">
        <v>3037</v>
      </c>
      <c r="N1167" t="s">
        <v>46</v>
      </c>
      <c r="O1167" t="s">
        <v>69</v>
      </c>
      <c r="P1167" t="s">
        <v>3038</v>
      </c>
      <c r="Q1167">
        <v>362.94</v>
      </c>
      <c r="R1167">
        <v>3</v>
      </c>
      <c r="S1167">
        <v>0</v>
      </c>
      <c r="T1167">
        <v>90.734999999999999</v>
      </c>
    </row>
    <row r="1168" spans="1:20" x14ac:dyDescent="0.3">
      <c r="A1168" s="1">
        <v>44011</v>
      </c>
      <c r="B1168" s="1" t="str">
        <f t="shared" si="18"/>
        <v>Jun</v>
      </c>
      <c r="C1168">
        <v>1161</v>
      </c>
      <c r="D1168" t="s">
        <v>3035</v>
      </c>
      <c r="E1168" t="s">
        <v>20</v>
      </c>
      <c r="F1168" t="s">
        <v>3036</v>
      </c>
      <c r="G1168" t="s">
        <v>22</v>
      </c>
      <c r="H1168" t="s">
        <v>23</v>
      </c>
      <c r="I1168" t="s">
        <v>699</v>
      </c>
      <c r="J1168" t="s">
        <v>700</v>
      </c>
      <c r="K1168">
        <v>55407</v>
      </c>
      <c r="L1168" t="s">
        <v>44</v>
      </c>
      <c r="M1168" t="s">
        <v>1162</v>
      </c>
      <c r="N1168" t="s">
        <v>46</v>
      </c>
      <c r="O1168" t="s">
        <v>47</v>
      </c>
      <c r="P1168" t="s">
        <v>1163</v>
      </c>
      <c r="Q1168">
        <v>11.54</v>
      </c>
      <c r="R1168">
        <v>2</v>
      </c>
      <c r="S1168">
        <v>0</v>
      </c>
      <c r="T1168">
        <v>5.77</v>
      </c>
    </row>
    <row r="1169" spans="1:20" x14ac:dyDescent="0.3">
      <c r="A1169" s="1">
        <v>44011</v>
      </c>
      <c r="B1169" s="1" t="str">
        <f t="shared" si="18"/>
        <v>Jun</v>
      </c>
      <c r="C1169">
        <v>2685</v>
      </c>
      <c r="D1169" t="s">
        <v>3039</v>
      </c>
      <c r="E1169" t="s">
        <v>20</v>
      </c>
      <c r="F1169" t="s">
        <v>2642</v>
      </c>
      <c r="G1169" t="s">
        <v>22</v>
      </c>
      <c r="H1169" t="s">
        <v>23</v>
      </c>
      <c r="I1169" t="s">
        <v>33</v>
      </c>
      <c r="J1169" t="s">
        <v>34</v>
      </c>
      <c r="K1169">
        <v>90004</v>
      </c>
      <c r="L1169" t="s">
        <v>35</v>
      </c>
      <c r="M1169" t="s">
        <v>1772</v>
      </c>
      <c r="N1169" t="s">
        <v>46</v>
      </c>
      <c r="O1169" t="s">
        <v>47</v>
      </c>
      <c r="P1169" t="s">
        <v>1773</v>
      </c>
      <c r="Q1169">
        <v>312.55200000000002</v>
      </c>
      <c r="R1169">
        <v>9</v>
      </c>
      <c r="S1169">
        <v>0.2</v>
      </c>
      <c r="T1169">
        <v>101.57940000000001</v>
      </c>
    </row>
    <row r="1170" spans="1:20" x14ac:dyDescent="0.3">
      <c r="A1170" s="1">
        <v>44011</v>
      </c>
      <c r="B1170" s="1" t="str">
        <f t="shared" si="18"/>
        <v>Jun</v>
      </c>
      <c r="C1170">
        <v>3573</v>
      </c>
      <c r="D1170" t="s">
        <v>3040</v>
      </c>
      <c r="E1170" t="s">
        <v>20</v>
      </c>
      <c r="F1170" t="s">
        <v>612</v>
      </c>
      <c r="G1170" t="s">
        <v>73</v>
      </c>
      <c r="H1170" t="s">
        <v>23</v>
      </c>
      <c r="I1170" t="s">
        <v>3041</v>
      </c>
      <c r="J1170" t="s">
        <v>52</v>
      </c>
      <c r="K1170">
        <v>75150</v>
      </c>
      <c r="L1170" t="s">
        <v>44</v>
      </c>
      <c r="M1170" t="s">
        <v>3042</v>
      </c>
      <c r="N1170" t="s">
        <v>46</v>
      </c>
      <c r="O1170" t="s">
        <v>107</v>
      </c>
      <c r="P1170" t="s">
        <v>3043</v>
      </c>
      <c r="Q1170">
        <v>5.1840000000000002</v>
      </c>
      <c r="R1170">
        <v>1</v>
      </c>
      <c r="S1170">
        <v>0.2</v>
      </c>
      <c r="T1170">
        <v>1.8144</v>
      </c>
    </row>
    <row r="1171" spans="1:20" x14ac:dyDescent="0.3">
      <c r="A1171" s="1">
        <v>44011</v>
      </c>
      <c r="B1171" s="1" t="str">
        <f t="shared" si="18"/>
        <v>Jun</v>
      </c>
      <c r="C1171">
        <v>4708</v>
      </c>
      <c r="D1171" t="s">
        <v>3044</v>
      </c>
      <c r="E1171" t="s">
        <v>39</v>
      </c>
      <c r="F1171" t="s">
        <v>3045</v>
      </c>
      <c r="G1171" t="s">
        <v>22</v>
      </c>
      <c r="H1171" t="s">
        <v>23</v>
      </c>
      <c r="I1171" t="s">
        <v>33</v>
      </c>
      <c r="J1171" t="s">
        <v>34</v>
      </c>
      <c r="K1171">
        <v>90049</v>
      </c>
      <c r="L1171" t="s">
        <v>35</v>
      </c>
      <c r="M1171" t="s">
        <v>1064</v>
      </c>
      <c r="N1171" t="s">
        <v>46</v>
      </c>
      <c r="O1171" t="s">
        <v>47</v>
      </c>
      <c r="P1171" t="s">
        <v>1065</v>
      </c>
      <c r="Q1171">
        <v>895.92</v>
      </c>
      <c r="R1171">
        <v>5</v>
      </c>
      <c r="S1171">
        <v>0.2</v>
      </c>
      <c r="T1171">
        <v>302.37299999999999</v>
      </c>
    </row>
    <row r="1172" spans="1:20" x14ac:dyDescent="0.3">
      <c r="A1172" s="1">
        <v>44011</v>
      </c>
      <c r="B1172" s="1" t="str">
        <f t="shared" si="18"/>
        <v>Jun</v>
      </c>
      <c r="C1172">
        <v>4709</v>
      </c>
      <c r="D1172" t="s">
        <v>3044</v>
      </c>
      <c r="E1172" t="s">
        <v>39</v>
      </c>
      <c r="F1172" t="s">
        <v>3045</v>
      </c>
      <c r="G1172" t="s">
        <v>22</v>
      </c>
      <c r="H1172" t="s">
        <v>23</v>
      </c>
      <c r="I1172" t="s">
        <v>33</v>
      </c>
      <c r="J1172" t="s">
        <v>34</v>
      </c>
      <c r="K1172">
        <v>90049</v>
      </c>
      <c r="L1172" t="s">
        <v>35</v>
      </c>
      <c r="M1172" t="s">
        <v>3046</v>
      </c>
      <c r="N1172" t="s">
        <v>46</v>
      </c>
      <c r="O1172" t="s">
        <v>54</v>
      </c>
      <c r="P1172" t="s">
        <v>3047</v>
      </c>
      <c r="Q1172">
        <v>130.71</v>
      </c>
      <c r="R1172">
        <v>3</v>
      </c>
      <c r="S1172">
        <v>0</v>
      </c>
      <c r="T1172">
        <v>39.213000000000001</v>
      </c>
    </row>
    <row r="1173" spans="1:20" x14ac:dyDescent="0.3">
      <c r="A1173" s="1">
        <v>44011</v>
      </c>
      <c r="B1173" s="1" t="str">
        <f t="shared" si="18"/>
        <v>Jun</v>
      </c>
      <c r="C1173">
        <v>4710</v>
      </c>
      <c r="D1173" t="s">
        <v>3044</v>
      </c>
      <c r="E1173" t="s">
        <v>39</v>
      </c>
      <c r="F1173" t="s">
        <v>3045</v>
      </c>
      <c r="G1173" t="s">
        <v>22</v>
      </c>
      <c r="H1173" t="s">
        <v>23</v>
      </c>
      <c r="I1173" t="s">
        <v>33</v>
      </c>
      <c r="J1173" t="s">
        <v>34</v>
      </c>
      <c r="K1173">
        <v>90049</v>
      </c>
      <c r="L1173" t="s">
        <v>35</v>
      </c>
      <c r="M1173" t="s">
        <v>3048</v>
      </c>
      <c r="N1173" t="s">
        <v>46</v>
      </c>
      <c r="O1173" t="s">
        <v>62</v>
      </c>
      <c r="P1173" t="s">
        <v>3049</v>
      </c>
      <c r="Q1173">
        <v>11.68</v>
      </c>
      <c r="R1173">
        <v>2</v>
      </c>
      <c r="S1173">
        <v>0</v>
      </c>
      <c r="T1173">
        <v>3.0367999999999999</v>
      </c>
    </row>
    <row r="1174" spans="1:20" x14ac:dyDescent="0.3">
      <c r="A1174" s="1">
        <v>44011</v>
      </c>
      <c r="B1174" s="1" t="str">
        <f t="shared" si="18"/>
        <v>Jun</v>
      </c>
      <c r="C1174">
        <v>4711</v>
      </c>
      <c r="D1174" t="s">
        <v>3044</v>
      </c>
      <c r="E1174" t="s">
        <v>39</v>
      </c>
      <c r="F1174" t="s">
        <v>3045</v>
      </c>
      <c r="G1174" t="s">
        <v>22</v>
      </c>
      <c r="H1174" t="s">
        <v>23</v>
      </c>
      <c r="I1174" t="s">
        <v>33</v>
      </c>
      <c r="J1174" t="s">
        <v>34</v>
      </c>
      <c r="K1174">
        <v>90049</v>
      </c>
      <c r="L1174" t="s">
        <v>35</v>
      </c>
      <c r="M1174" t="s">
        <v>3050</v>
      </c>
      <c r="N1174" t="s">
        <v>78</v>
      </c>
      <c r="O1174" t="s">
        <v>101</v>
      </c>
      <c r="P1174" t="s">
        <v>3051</v>
      </c>
      <c r="Q1174">
        <v>62.31</v>
      </c>
      <c r="R1174">
        <v>3</v>
      </c>
      <c r="S1174">
        <v>0</v>
      </c>
      <c r="T1174">
        <v>22.4316</v>
      </c>
    </row>
    <row r="1175" spans="1:20" x14ac:dyDescent="0.3">
      <c r="A1175" s="1">
        <v>44011</v>
      </c>
      <c r="B1175" s="1" t="str">
        <f t="shared" si="18"/>
        <v>Jun</v>
      </c>
      <c r="C1175">
        <v>5733</v>
      </c>
      <c r="D1175" t="s">
        <v>3052</v>
      </c>
      <c r="E1175" t="s">
        <v>39</v>
      </c>
      <c r="F1175" t="s">
        <v>3015</v>
      </c>
      <c r="G1175" t="s">
        <v>73</v>
      </c>
      <c r="H1175" t="s">
        <v>23</v>
      </c>
      <c r="I1175" t="s">
        <v>3053</v>
      </c>
      <c r="J1175" t="s">
        <v>331</v>
      </c>
      <c r="K1175">
        <v>6460</v>
      </c>
      <c r="L1175" t="s">
        <v>26</v>
      </c>
      <c r="M1175" t="s">
        <v>3054</v>
      </c>
      <c r="N1175" t="s">
        <v>28</v>
      </c>
      <c r="O1175" t="s">
        <v>186</v>
      </c>
      <c r="P1175" t="s">
        <v>3055</v>
      </c>
      <c r="Q1175">
        <v>638.82000000000005</v>
      </c>
      <c r="R1175">
        <v>9</v>
      </c>
      <c r="S1175">
        <v>0</v>
      </c>
      <c r="T1175">
        <v>185.2578</v>
      </c>
    </row>
    <row r="1176" spans="1:20" x14ac:dyDescent="0.3">
      <c r="A1176" s="1">
        <v>44011</v>
      </c>
      <c r="B1176" s="1" t="str">
        <f t="shared" si="18"/>
        <v>Jun</v>
      </c>
      <c r="C1176">
        <v>5734</v>
      </c>
      <c r="D1176" t="s">
        <v>3052</v>
      </c>
      <c r="E1176" t="s">
        <v>39</v>
      </c>
      <c r="F1176" t="s">
        <v>3015</v>
      </c>
      <c r="G1176" t="s">
        <v>73</v>
      </c>
      <c r="H1176" t="s">
        <v>23</v>
      </c>
      <c r="I1176" t="s">
        <v>3053</v>
      </c>
      <c r="J1176" t="s">
        <v>331</v>
      </c>
      <c r="K1176">
        <v>6460</v>
      </c>
      <c r="L1176" t="s">
        <v>26</v>
      </c>
      <c r="M1176" t="s">
        <v>3056</v>
      </c>
      <c r="N1176" t="s">
        <v>46</v>
      </c>
      <c r="O1176" t="s">
        <v>141</v>
      </c>
      <c r="P1176" t="s">
        <v>3057</v>
      </c>
      <c r="Q1176">
        <v>30.69</v>
      </c>
      <c r="R1176">
        <v>3</v>
      </c>
      <c r="S1176">
        <v>0</v>
      </c>
      <c r="T1176">
        <v>7.9794</v>
      </c>
    </row>
    <row r="1177" spans="1:20" x14ac:dyDescent="0.3">
      <c r="A1177" s="1">
        <v>44011</v>
      </c>
      <c r="B1177" s="1" t="str">
        <f t="shared" si="18"/>
        <v>Jun</v>
      </c>
      <c r="C1177">
        <v>5735</v>
      </c>
      <c r="D1177" t="s">
        <v>3052</v>
      </c>
      <c r="E1177" t="s">
        <v>39</v>
      </c>
      <c r="F1177" t="s">
        <v>3015</v>
      </c>
      <c r="G1177" t="s">
        <v>73</v>
      </c>
      <c r="H1177" t="s">
        <v>23</v>
      </c>
      <c r="I1177" t="s">
        <v>3053</v>
      </c>
      <c r="J1177" t="s">
        <v>331</v>
      </c>
      <c r="K1177">
        <v>6460</v>
      </c>
      <c r="L1177" t="s">
        <v>26</v>
      </c>
      <c r="M1177" t="s">
        <v>471</v>
      </c>
      <c r="N1177" t="s">
        <v>28</v>
      </c>
      <c r="O1177" t="s">
        <v>29</v>
      </c>
      <c r="P1177" t="s">
        <v>472</v>
      </c>
      <c r="Q1177">
        <v>25.16</v>
      </c>
      <c r="R1177">
        <v>2</v>
      </c>
      <c r="S1177">
        <v>0</v>
      </c>
      <c r="T1177">
        <v>8.5543999999999993</v>
      </c>
    </row>
    <row r="1178" spans="1:20" x14ac:dyDescent="0.3">
      <c r="A1178" s="1">
        <v>44011</v>
      </c>
      <c r="B1178" s="1" t="str">
        <f t="shared" si="18"/>
        <v>Jun</v>
      </c>
      <c r="C1178">
        <v>9624</v>
      </c>
      <c r="D1178" t="s">
        <v>3058</v>
      </c>
      <c r="E1178" t="s">
        <v>39</v>
      </c>
      <c r="F1178" t="s">
        <v>775</v>
      </c>
      <c r="G1178" t="s">
        <v>22</v>
      </c>
      <c r="H1178" t="s">
        <v>23</v>
      </c>
      <c r="I1178" t="s">
        <v>172</v>
      </c>
      <c r="J1178" t="s">
        <v>52</v>
      </c>
      <c r="K1178">
        <v>75220</v>
      </c>
      <c r="L1178" t="s">
        <v>44</v>
      </c>
      <c r="M1178" t="s">
        <v>3059</v>
      </c>
      <c r="N1178" t="s">
        <v>46</v>
      </c>
      <c r="O1178" t="s">
        <v>69</v>
      </c>
      <c r="P1178" t="s">
        <v>3060</v>
      </c>
      <c r="Q1178">
        <v>21.391999999999999</v>
      </c>
      <c r="R1178">
        <v>2</v>
      </c>
      <c r="S1178">
        <v>0.8</v>
      </c>
      <c r="T1178">
        <v>-54.549599999999998</v>
      </c>
    </row>
    <row r="1179" spans="1:20" x14ac:dyDescent="0.3">
      <c r="A1179" s="1">
        <v>44011</v>
      </c>
      <c r="B1179" s="1" t="str">
        <f t="shared" si="18"/>
        <v>Jun</v>
      </c>
      <c r="C1179">
        <v>9625</v>
      </c>
      <c r="D1179" t="s">
        <v>3058</v>
      </c>
      <c r="E1179" t="s">
        <v>39</v>
      </c>
      <c r="F1179" t="s">
        <v>775</v>
      </c>
      <c r="G1179" t="s">
        <v>22</v>
      </c>
      <c r="H1179" t="s">
        <v>23</v>
      </c>
      <c r="I1179" t="s">
        <v>172</v>
      </c>
      <c r="J1179" t="s">
        <v>52</v>
      </c>
      <c r="K1179">
        <v>75220</v>
      </c>
      <c r="L1179" t="s">
        <v>44</v>
      </c>
      <c r="M1179" t="s">
        <v>3061</v>
      </c>
      <c r="N1179" t="s">
        <v>28</v>
      </c>
      <c r="O1179" t="s">
        <v>94</v>
      </c>
      <c r="P1179" t="s">
        <v>3062</v>
      </c>
      <c r="Q1179">
        <v>307.31400000000002</v>
      </c>
      <c r="R1179">
        <v>3</v>
      </c>
      <c r="S1179">
        <v>0.3</v>
      </c>
      <c r="T1179">
        <v>-39.511800000000001</v>
      </c>
    </row>
    <row r="1180" spans="1:20" x14ac:dyDescent="0.3">
      <c r="A1180" s="1">
        <v>44011</v>
      </c>
      <c r="B1180" s="1" t="str">
        <f t="shared" si="18"/>
        <v>Jun</v>
      </c>
      <c r="C1180">
        <v>9626</v>
      </c>
      <c r="D1180" t="s">
        <v>3058</v>
      </c>
      <c r="E1180" t="s">
        <v>39</v>
      </c>
      <c r="F1180" t="s">
        <v>775</v>
      </c>
      <c r="G1180" t="s">
        <v>22</v>
      </c>
      <c r="H1180" t="s">
        <v>23</v>
      </c>
      <c r="I1180" t="s">
        <v>172</v>
      </c>
      <c r="J1180" t="s">
        <v>52</v>
      </c>
      <c r="K1180">
        <v>75220</v>
      </c>
      <c r="L1180" t="s">
        <v>44</v>
      </c>
      <c r="M1180" t="s">
        <v>3063</v>
      </c>
      <c r="N1180" t="s">
        <v>28</v>
      </c>
      <c r="O1180" t="s">
        <v>186</v>
      </c>
      <c r="P1180" t="s">
        <v>3064</v>
      </c>
      <c r="Q1180">
        <v>409.99919999999997</v>
      </c>
      <c r="R1180">
        <v>3</v>
      </c>
      <c r="S1180">
        <v>0.32</v>
      </c>
      <c r="T1180">
        <v>-96.470399999999998</v>
      </c>
    </row>
    <row r="1181" spans="1:20" x14ac:dyDescent="0.3">
      <c r="A1181" s="1">
        <v>44012</v>
      </c>
      <c r="B1181" s="1" t="str">
        <f t="shared" si="18"/>
        <v>Jun</v>
      </c>
      <c r="C1181">
        <v>395</v>
      </c>
      <c r="D1181" t="s">
        <v>3065</v>
      </c>
      <c r="E1181" t="s">
        <v>20</v>
      </c>
      <c r="F1181" t="s">
        <v>3066</v>
      </c>
      <c r="G1181" t="s">
        <v>41</v>
      </c>
      <c r="H1181" t="s">
        <v>23</v>
      </c>
      <c r="I1181" t="s">
        <v>2418</v>
      </c>
      <c r="J1181" t="s">
        <v>1742</v>
      </c>
      <c r="K1181">
        <v>89115</v>
      </c>
      <c r="L1181" t="s">
        <v>35</v>
      </c>
      <c r="M1181" t="s">
        <v>1643</v>
      </c>
      <c r="N1181" t="s">
        <v>46</v>
      </c>
      <c r="O1181" t="s">
        <v>47</v>
      </c>
      <c r="P1181" t="s">
        <v>1644</v>
      </c>
      <c r="Q1181">
        <v>75.792000000000002</v>
      </c>
      <c r="R1181">
        <v>3</v>
      </c>
      <c r="S1181">
        <v>0.2</v>
      </c>
      <c r="T1181">
        <v>25.579799999999999</v>
      </c>
    </row>
    <row r="1182" spans="1:20" x14ac:dyDescent="0.3">
      <c r="A1182" s="1">
        <v>44012</v>
      </c>
      <c r="B1182" s="1" t="str">
        <f t="shared" si="18"/>
        <v>Jun</v>
      </c>
      <c r="C1182">
        <v>1563</v>
      </c>
      <c r="D1182" t="s">
        <v>3067</v>
      </c>
      <c r="E1182" t="s">
        <v>269</v>
      </c>
      <c r="F1182" t="s">
        <v>3068</v>
      </c>
      <c r="G1182" t="s">
        <v>22</v>
      </c>
      <c r="H1182" t="s">
        <v>23</v>
      </c>
      <c r="I1182" t="s">
        <v>314</v>
      </c>
      <c r="J1182" t="s">
        <v>315</v>
      </c>
      <c r="K1182">
        <v>10011</v>
      </c>
      <c r="L1182" t="s">
        <v>26</v>
      </c>
      <c r="M1182" t="s">
        <v>3069</v>
      </c>
      <c r="N1182" t="s">
        <v>28</v>
      </c>
      <c r="O1182" t="s">
        <v>94</v>
      </c>
      <c r="P1182" t="s">
        <v>3070</v>
      </c>
      <c r="Q1182">
        <v>1044.6300000000001</v>
      </c>
      <c r="R1182">
        <v>5</v>
      </c>
      <c r="S1182">
        <v>0.4</v>
      </c>
      <c r="T1182">
        <v>-295.9785</v>
      </c>
    </row>
    <row r="1183" spans="1:20" x14ac:dyDescent="0.3">
      <c r="A1183" s="1">
        <v>44012</v>
      </c>
      <c r="B1183" s="1" t="str">
        <f t="shared" si="18"/>
        <v>Jun</v>
      </c>
      <c r="C1183">
        <v>2587</v>
      </c>
      <c r="D1183" t="s">
        <v>3071</v>
      </c>
      <c r="E1183" t="s">
        <v>20</v>
      </c>
      <c r="F1183" t="s">
        <v>3072</v>
      </c>
      <c r="G1183" t="s">
        <v>22</v>
      </c>
      <c r="H1183" t="s">
        <v>23</v>
      </c>
      <c r="I1183" t="s">
        <v>314</v>
      </c>
      <c r="J1183" t="s">
        <v>315</v>
      </c>
      <c r="K1183">
        <v>10024</v>
      </c>
      <c r="L1183" t="s">
        <v>26</v>
      </c>
      <c r="M1183" t="s">
        <v>3073</v>
      </c>
      <c r="N1183" t="s">
        <v>46</v>
      </c>
      <c r="O1183" t="s">
        <v>54</v>
      </c>
      <c r="P1183" t="s">
        <v>3074</v>
      </c>
      <c r="Q1183">
        <v>248.57</v>
      </c>
      <c r="R1183">
        <v>7</v>
      </c>
      <c r="S1183">
        <v>0</v>
      </c>
      <c r="T1183">
        <v>67.113900000000001</v>
      </c>
    </row>
    <row r="1184" spans="1:20" x14ac:dyDescent="0.3">
      <c r="A1184" s="1">
        <v>44012</v>
      </c>
      <c r="B1184" s="1" t="str">
        <f t="shared" si="18"/>
        <v>Jun</v>
      </c>
      <c r="C1184">
        <v>2588</v>
      </c>
      <c r="D1184" t="s">
        <v>3071</v>
      </c>
      <c r="E1184" t="s">
        <v>20</v>
      </c>
      <c r="F1184" t="s">
        <v>3072</v>
      </c>
      <c r="G1184" t="s">
        <v>22</v>
      </c>
      <c r="H1184" t="s">
        <v>23</v>
      </c>
      <c r="I1184" t="s">
        <v>314</v>
      </c>
      <c r="J1184" t="s">
        <v>315</v>
      </c>
      <c r="K1184">
        <v>10024</v>
      </c>
      <c r="L1184" t="s">
        <v>26</v>
      </c>
      <c r="M1184" t="s">
        <v>3075</v>
      </c>
      <c r="N1184" t="s">
        <v>28</v>
      </c>
      <c r="O1184" t="s">
        <v>29</v>
      </c>
      <c r="P1184" t="s">
        <v>3076</v>
      </c>
      <c r="Q1184">
        <v>22.23</v>
      </c>
      <c r="R1184">
        <v>1</v>
      </c>
      <c r="S1184">
        <v>0</v>
      </c>
      <c r="T1184">
        <v>9.7812000000000001</v>
      </c>
    </row>
    <row r="1185" spans="1:20" x14ac:dyDescent="0.3">
      <c r="A1185" s="1">
        <v>44012</v>
      </c>
      <c r="B1185" s="1" t="str">
        <f t="shared" si="18"/>
        <v>Jun</v>
      </c>
      <c r="C1185">
        <v>5157</v>
      </c>
      <c r="D1185" t="s">
        <v>3077</v>
      </c>
      <c r="E1185" t="s">
        <v>86</v>
      </c>
      <c r="F1185" t="s">
        <v>738</v>
      </c>
      <c r="G1185" t="s">
        <v>41</v>
      </c>
      <c r="H1185" t="s">
        <v>23</v>
      </c>
      <c r="I1185" t="s">
        <v>336</v>
      </c>
      <c r="J1185" t="s">
        <v>337</v>
      </c>
      <c r="K1185">
        <v>60653</v>
      </c>
      <c r="L1185" t="s">
        <v>44</v>
      </c>
      <c r="M1185" t="s">
        <v>548</v>
      </c>
      <c r="N1185" t="s">
        <v>78</v>
      </c>
      <c r="O1185" t="s">
        <v>193</v>
      </c>
      <c r="P1185" t="s">
        <v>549</v>
      </c>
      <c r="Q1185">
        <v>1001.5839999999999</v>
      </c>
      <c r="R1185">
        <v>2</v>
      </c>
      <c r="S1185">
        <v>0.2</v>
      </c>
      <c r="T1185">
        <v>125.19799999999999</v>
      </c>
    </row>
    <row r="1186" spans="1:20" x14ac:dyDescent="0.3">
      <c r="A1186" s="1">
        <v>44012</v>
      </c>
      <c r="B1186" s="1" t="str">
        <f t="shared" si="18"/>
        <v>Jun</v>
      </c>
      <c r="C1186">
        <v>5158</v>
      </c>
      <c r="D1186" t="s">
        <v>3077</v>
      </c>
      <c r="E1186" t="s">
        <v>86</v>
      </c>
      <c r="F1186" t="s">
        <v>738</v>
      </c>
      <c r="G1186" t="s">
        <v>41</v>
      </c>
      <c r="H1186" t="s">
        <v>23</v>
      </c>
      <c r="I1186" t="s">
        <v>336</v>
      </c>
      <c r="J1186" t="s">
        <v>337</v>
      </c>
      <c r="K1186">
        <v>60653</v>
      </c>
      <c r="L1186" t="s">
        <v>44</v>
      </c>
      <c r="M1186" t="s">
        <v>3078</v>
      </c>
      <c r="N1186" t="s">
        <v>28</v>
      </c>
      <c r="O1186" t="s">
        <v>59</v>
      </c>
      <c r="P1186" t="s">
        <v>3079</v>
      </c>
      <c r="Q1186">
        <v>569.05799999999999</v>
      </c>
      <c r="R1186">
        <v>3</v>
      </c>
      <c r="S1186">
        <v>0.3</v>
      </c>
      <c r="T1186">
        <v>-178.8468</v>
      </c>
    </row>
    <row r="1187" spans="1:20" x14ac:dyDescent="0.3">
      <c r="A1187" s="1">
        <v>44012</v>
      </c>
      <c r="B1187" s="1" t="str">
        <f t="shared" si="18"/>
        <v>Jun</v>
      </c>
      <c r="C1187">
        <v>5159</v>
      </c>
      <c r="D1187" t="s">
        <v>3077</v>
      </c>
      <c r="E1187" t="s">
        <v>86</v>
      </c>
      <c r="F1187" t="s">
        <v>738</v>
      </c>
      <c r="G1187" t="s">
        <v>41</v>
      </c>
      <c r="H1187" t="s">
        <v>23</v>
      </c>
      <c r="I1187" t="s">
        <v>336</v>
      </c>
      <c r="J1187" t="s">
        <v>337</v>
      </c>
      <c r="K1187">
        <v>60653</v>
      </c>
      <c r="L1187" t="s">
        <v>44</v>
      </c>
      <c r="M1187" t="s">
        <v>3080</v>
      </c>
      <c r="N1187" t="s">
        <v>28</v>
      </c>
      <c r="O1187" t="s">
        <v>29</v>
      </c>
      <c r="P1187" t="s">
        <v>3081</v>
      </c>
      <c r="Q1187">
        <v>14.224</v>
      </c>
      <c r="R1187">
        <v>2</v>
      </c>
      <c r="S1187">
        <v>0.6</v>
      </c>
      <c r="T1187">
        <v>-10.3124</v>
      </c>
    </row>
    <row r="1188" spans="1:20" x14ac:dyDescent="0.3">
      <c r="A1188" s="1">
        <v>44012</v>
      </c>
      <c r="B1188" s="1" t="str">
        <f t="shared" si="18"/>
        <v>Jun</v>
      </c>
      <c r="C1188">
        <v>5618</v>
      </c>
      <c r="D1188" t="s">
        <v>3082</v>
      </c>
      <c r="E1188" t="s">
        <v>20</v>
      </c>
      <c r="F1188" t="s">
        <v>3083</v>
      </c>
      <c r="G1188" t="s">
        <v>73</v>
      </c>
      <c r="H1188" t="s">
        <v>23</v>
      </c>
      <c r="I1188" t="s">
        <v>2487</v>
      </c>
      <c r="J1188" t="s">
        <v>206</v>
      </c>
      <c r="K1188">
        <v>38109</v>
      </c>
      <c r="L1188" t="s">
        <v>76</v>
      </c>
      <c r="M1188" t="s">
        <v>1489</v>
      </c>
      <c r="N1188" t="s">
        <v>28</v>
      </c>
      <c r="O1188" t="s">
        <v>29</v>
      </c>
      <c r="P1188" t="s">
        <v>1490</v>
      </c>
      <c r="Q1188">
        <v>19.52</v>
      </c>
      <c r="R1188">
        <v>2</v>
      </c>
      <c r="S1188">
        <v>0.2</v>
      </c>
      <c r="T1188">
        <v>5.3680000000000003</v>
      </c>
    </row>
    <row r="1189" spans="1:20" x14ac:dyDescent="0.3">
      <c r="A1189" s="1">
        <v>44012</v>
      </c>
      <c r="B1189" s="1" t="str">
        <f t="shared" si="18"/>
        <v>Jun</v>
      </c>
      <c r="C1189">
        <v>8039</v>
      </c>
      <c r="D1189" t="s">
        <v>3084</v>
      </c>
      <c r="E1189" t="s">
        <v>86</v>
      </c>
      <c r="F1189" t="s">
        <v>1351</v>
      </c>
      <c r="G1189" t="s">
        <v>22</v>
      </c>
      <c r="H1189" t="s">
        <v>23</v>
      </c>
      <c r="I1189" t="s">
        <v>33</v>
      </c>
      <c r="J1189" t="s">
        <v>34</v>
      </c>
      <c r="K1189">
        <v>90032</v>
      </c>
      <c r="L1189" t="s">
        <v>35</v>
      </c>
      <c r="M1189" t="s">
        <v>3085</v>
      </c>
      <c r="N1189" t="s">
        <v>28</v>
      </c>
      <c r="O1189" t="s">
        <v>186</v>
      </c>
      <c r="P1189" t="s">
        <v>3086</v>
      </c>
      <c r="Q1189">
        <v>435.99900000000002</v>
      </c>
      <c r="R1189">
        <v>3</v>
      </c>
      <c r="S1189">
        <v>0.15</v>
      </c>
      <c r="T1189">
        <v>5.1294000000000004</v>
      </c>
    </row>
    <row r="1190" spans="1:20" x14ac:dyDescent="0.3">
      <c r="A1190" s="1">
        <v>44012</v>
      </c>
      <c r="B1190" s="1" t="str">
        <f t="shared" si="18"/>
        <v>Jun</v>
      </c>
      <c r="C1190">
        <v>8118</v>
      </c>
      <c r="D1190" t="s">
        <v>3087</v>
      </c>
      <c r="E1190" t="s">
        <v>20</v>
      </c>
      <c r="F1190" t="s">
        <v>1219</v>
      </c>
      <c r="G1190" t="s">
        <v>22</v>
      </c>
      <c r="H1190" t="s">
        <v>23</v>
      </c>
      <c r="I1190" t="s">
        <v>33</v>
      </c>
      <c r="J1190" t="s">
        <v>34</v>
      </c>
      <c r="K1190">
        <v>90045</v>
      </c>
      <c r="L1190" t="s">
        <v>35</v>
      </c>
      <c r="M1190" t="s">
        <v>2005</v>
      </c>
      <c r="N1190" t="s">
        <v>46</v>
      </c>
      <c r="O1190" t="s">
        <v>107</v>
      </c>
      <c r="P1190" t="s">
        <v>2006</v>
      </c>
      <c r="Q1190">
        <v>204.95</v>
      </c>
      <c r="R1190">
        <v>5</v>
      </c>
      <c r="S1190">
        <v>0</v>
      </c>
      <c r="T1190">
        <v>100.4255</v>
      </c>
    </row>
    <row r="1191" spans="1:20" x14ac:dyDescent="0.3">
      <c r="A1191" s="1">
        <v>44012</v>
      </c>
      <c r="B1191" s="1" t="str">
        <f t="shared" si="18"/>
        <v>Jun</v>
      </c>
      <c r="C1191">
        <v>8275</v>
      </c>
      <c r="D1191" t="s">
        <v>3088</v>
      </c>
      <c r="E1191" t="s">
        <v>20</v>
      </c>
      <c r="F1191" t="s">
        <v>2387</v>
      </c>
      <c r="G1191" t="s">
        <v>73</v>
      </c>
      <c r="H1191" t="s">
        <v>23</v>
      </c>
      <c r="I1191" t="s">
        <v>2346</v>
      </c>
      <c r="J1191" t="s">
        <v>315</v>
      </c>
      <c r="K1191">
        <v>10550</v>
      </c>
      <c r="L1191" t="s">
        <v>26</v>
      </c>
      <c r="M1191" t="s">
        <v>96</v>
      </c>
      <c r="N1191" t="s">
        <v>46</v>
      </c>
      <c r="O1191" t="s">
        <v>54</v>
      </c>
      <c r="P1191" t="s">
        <v>97</v>
      </c>
      <c r="Q1191">
        <v>1085.42</v>
      </c>
      <c r="R1191">
        <v>7</v>
      </c>
      <c r="S1191">
        <v>0</v>
      </c>
      <c r="T1191">
        <v>282.20920000000001</v>
      </c>
    </row>
    <row r="1192" spans="1:20" x14ac:dyDescent="0.3">
      <c r="A1192" s="1">
        <v>44013</v>
      </c>
      <c r="B1192" s="1" t="str">
        <f t="shared" si="18"/>
        <v>Jul</v>
      </c>
      <c r="C1192">
        <v>3396</v>
      </c>
      <c r="D1192" t="s">
        <v>3089</v>
      </c>
      <c r="E1192" t="s">
        <v>20</v>
      </c>
      <c r="F1192" t="s">
        <v>1095</v>
      </c>
      <c r="G1192" t="s">
        <v>41</v>
      </c>
      <c r="H1192" t="s">
        <v>23</v>
      </c>
      <c r="I1192" t="s">
        <v>2591</v>
      </c>
      <c r="J1192" t="s">
        <v>224</v>
      </c>
      <c r="K1192">
        <v>46203</v>
      </c>
      <c r="L1192" t="s">
        <v>44</v>
      </c>
      <c r="M1192" t="s">
        <v>1420</v>
      </c>
      <c r="N1192" t="s">
        <v>46</v>
      </c>
      <c r="O1192" t="s">
        <v>54</v>
      </c>
      <c r="P1192" t="s">
        <v>1421</v>
      </c>
      <c r="Q1192">
        <v>443.92</v>
      </c>
      <c r="R1192">
        <v>4</v>
      </c>
      <c r="S1192">
        <v>0</v>
      </c>
      <c r="T1192">
        <v>13.317600000000001</v>
      </c>
    </row>
    <row r="1193" spans="1:20" x14ac:dyDescent="0.3">
      <c r="A1193" s="1">
        <v>44013</v>
      </c>
      <c r="B1193" s="1" t="str">
        <f t="shared" si="18"/>
        <v>Jul</v>
      </c>
      <c r="C1193">
        <v>3397</v>
      </c>
      <c r="D1193" t="s">
        <v>3089</v>
      </c>
      <c r="E1193" t="s">
        <v>20</v>
      </c>
      <c r="F1193" t="s">
        <v>1095</v>
      </c>
      <c r="G1193" t="s">
        <v>41</v>
      </c>
      <c r="H1193" t="s">
        <v>23</v>
      </c>
      <c r="I1193" t="s">
        <v>2591</v>
      </c>
      <c r="J1193" t="s">
        <v>224</v>
      </c>
      <c r="K1193">
        <v>46203</v>
      </c>
      <c r="L1193" t="s">
        <v>44</v>
      </c>
      <c r="M1193" t="s">
        <v>3090</v>
      </c>
      <c r="N1193" t="s">
        <v>46</v>
      </c>
      <c r="O1193" t="s">
        <v>47</v>
      </c>
      <c r="P1193" t="s">
        <v>3091</v>
      </c>
      <c r="Q1193">
        <v>169.99</v>
      </c>
      <c r="R1193">
        <v>1</v>
      </c>
      <c r="S1193">
        <v>0</v>
      </c>
      <c r="T1193">
        <v>78.195400000000006</v>
      </c>
    </row>
    <row r="1194" spans="1:20" x14ac:dyDescent="0.3">
      <c r="A1194" s="1">
        <v>44013</v>
      </c>
      <c r="B1194" s="1" t="str">
        <f t="shared" si="18"/>
        <v>Jul</v>
      </c>
      <c r="C1194">
        <v>3398</v>
      </c>
      <c r="D1194" t="s">
        <v>3089</v>
      </c>
      <c r="E1194" t="s">
        <v>20</v>
      </c>
      <c r="F1194" t="s">
        <v>1095</v>
      </c>
      <c r="G1194" t="s">
        <v>41</v>
      </c>
      <c r="H1194" t="s">
        <v>23</v>
      </c>
      <c r="I1194" t="s">
        <v>2591</v>
      </c>
      <c r="J1194" t="s">
        <v>224</v>
      </c>
      <c r="K1194">
        <v>46203</v>
      </c>
      <c r="L1194" t="s">
        <v>44</v>
      </c>
      <c r="M1194" t="s">
        <v>3092</v>
      </c>
      <c r="N1194" t="s">
        <v>46</v>
      </c>
      <c r="O1194" t="s">
        <v>107</v>
      </c>
      <c r="P1194" t="s">
        <v>3093</v>
      </c>
      <c r="Q1194">
        <v>25.92</v>
      </c>
      <c r="R1194">
        <v>4</v>
      </c>
      <c r="S1194">
        <v>0</v>
      </c>
      <c r="T1194">
        <v>12.441599999999999</v>
      </c>
    </row>
    <row r="1195" spans="1:20" x14ac:dyDescent="0.3">
      <c r="A1195" s="1">
        <v>44014</v>
      </c>
      <c r="B1195" s="1" t="str">
        <f t="shared" si="18"/>
        <v>Jul</v>
      </c>
      <c r="C1195">
        <v>7696</v>
      </c>
      <c r="D1195" t="s">
        <v>3094</v>
      </c>
      <c r="E1195" t="s">
        <v>39</v>
      </c>
      <c r="F1195" t="s">
        <v>1610</v>
      </c>
      <c r="G1195" t="s">
        <v>41</v>
      </c>
      <c r="H1195" t="s">
        <v>23</v>
      </c>
      <c r="I1195" t="s">
        <v>441</v>
      </c>
      <c r="J1195" t="s">
        <v>52</v>
      </c>
      <c r="K1195">
        <v>77036</v>
      </c>
      <c r="L1195" t="s">
        <v>44</v>
      </c>
      <c r="M1195" t="s">
        <v>1333</v>
      </c>
      <c r="N1195" t="s">
        <v>46</v>
      </c>
      <c r="O1195" t="s">
        <v>107</v>
      </c>
      <c r="P1195" t="s">
        <v>2744</v>
      </c>
      <c r="Q1195">
        <v>163.96</v>
      </c>
      <c r="R1195">
        <v>5</v>
      </c>
      <c r="S1195">
        <v>0.2</v>
      </c>
      <c r="T1195">
        <v>59.435499999999998</v>
      </c>
    </row>
    <row r="1196" spans="1:20" x14ac:dyDescent="0.3">
      <c r="A1196" s="1">
        <v>44014</v>
      </c>
      <c r="B1196" s="1" t="str">
        <f t="shared" si="18"/>
        <v>Jul</v>
      </c>
      <c r="C1196">
        <v>7697</v>
      </c>
      <c r="D1196" t="s">
        <v>3094</v>
      </c>
      <c r="E1196" t="s">
        <v>39</v>
      </c>
      <c r="F1196" t="s">
        <v>1610</v>
      </c>
      <c r="G1196" t="s">
        <v>41</v>
      </c>
      <c r="H1196" t="s">
        <v>23</v>
      </c>
      <c r="I1196" t="s">
        <v>441</v>
      </c>
      <c r="J1196" t="s">
        <v>52</v>
      </c>
      <c r="K1196">
        <v>77036</v>
      </c>
      <c r="L1196" t="s">
        <v>44</v>
      </c>
      <c r="M1196" t="s">
        <v>2388</v>
      </c>
      <c r="N1196" t="s">
        <v>46</v>
      </c>
      <c r="O1196" t="s">
        <v>47</v>
      </c>
      <c r="P1196" t="s">
        <v>2389</v>
      </c>
      <c r="Q1196">
        <v>5.2320000000000002</v>
      </c>
      <c r="R1196">
        <v>4</v>
      </c>
      <c r="S1196">
        <v>0.8</v>
      </c>
      <c r="T1196">
        <v>-8.1096000000000004</v>
      </c>
    </row>
    <row r="1197" spans="1:20" x14ac:dyDescent="0.3">
      <c r="A1197" s="1">
        <v>44015</v>
      </c>
      <c r="B1197" s="1" t="str">
        <f t="shared" si="18"/>
        <v>Jul</v>
      </c>
      <c r="C1197">
        <v>1304</v>
      </c>
      <c r="D1197" t="s">
        <v>3095</v>
      </c>
      <c r="E1197" t="s">
        <v>20</v>
      </c>
      <c r="F1197" t="s">
        <v>3096</v>
      </c>
      <c r="G1197" t="s">
        <v>22</v>
      </c>
      <c r="H1197" t="s">
        <v>23</v>
      </c>
      <c r="I1197" t="s">
        <v>450</v>
      </c>
      <c r="J1197" t="s">
        <v>420</v>
      </c>
      <c r="K1197">
        <v>31907</v>
      </c>
      <c r="L1197" t="s">
        <v>76</v>
      </c>
      <c r="M1197" t="s">
        <v>981</v>
      </c>
      <c r="N1197" t="s">
        <v>28</v>
      </c>
      <c r="O1197" t="s">
        <v>29</v>
      </c>
      <c r="P1197" t="s">
        <v>982</v>
      </c>
      <c r="Q1197">
        <v>23.99</v>
      </c>
      <c r="R1197">
        <v>1</v>
      </c>
      <c r="S1197">
        <v>0</v>
      </c>
      <c r="T1197">
        <v>5.5176999999999996</v>
      </c>
    </row>
    <row r="1198" spans="1:20" x14ac:dyDescent="0.3">
      <c r="A1198" s="1">
        <v>44015</v>
      </c>
      <c r="B1198" s="1" t="str">
        <f t="shared" si="18"/>
        <v>Jul</v>
      </c>
      <c r="C1198">
        <v>1305</v>
      </c>
      <c r="D1198" t="s">
        <v>3095</v>
      </c>
      <c r="E1198" t="s">
        <v>20</v>
      </c>
      <c r="F1198" t="s">
        <v>3096</v>
      </c>
      <c r="G1198" t="s">
        <v>22</v>
      </c>
      <c r="H1198" t="s">
        <v>23</v>
      </c>
      <c r="I1198" t="s">
        <v>450</v>
      </c>
      <c r="J1198" t="s">
        <v>420</v>
      </c>
      <c r="K1198">
        <v>31907</v>
      </c>
      <c r="L1198" t="s">
        <v>76</v>
      </c>
      <c r="M1198" t="s">
        <v>1220</v>
      </c>
      <c r="N1198" t="s">
        <v>78</v>
      </c>
      <c r="O1198" t="s">
        <v>193</v>
      </c>
      <c r="P1198" t="s">
        <v>1221</v>
      </c>
      <c r="Q1198">
        <v>287.97000000000003</v>
      </c>
      <c r="R1198">
        <v>3</v>
      </c>
      <c r="S1198">
        <v>0</v>
      </c>
      <c r="T1198">
        <v>77.751900000000006</v>
      </c>
    </row>
    <row r="1199" spans="1:20" x14ac:dyDescent="0.3">
      <c r="A1199" s="1">
        <v>44015</v>
      </c>
      <c r="B1199" s="1" t="str">
        <f t="shared" si="18"/>
        <v>Jul</v>
      </c>
      <c r="C1199">
        <v>1394</v>
      </c>
      <c r="D1199" t="s">
        <v>3097</v>
      </c>
      <c r="E1199" t="s">
        <v>39</v>
      </c>
      <c r="F1199" t="s">
        <v>1706</v>
      </c>
      <c r="G1199" t="s">
        <v>73</v>
      </c>
      <c r="H1199" t="s">
        <v>23</v>
      </c>
      <c r="I1199" t="s">
        <v>302</v>
      </c>
      <c r="J1199" t="s">
        <v>75</v>
      </c>
      <c r="K1199">
        <v>27217</v>
      </c>
      <c r="L1199" t="s">
        <v>76</v>
      </c>
      <c r="M1199" t="s">
        <v>2965</v>
      </c>
      <c r="N1199" t="s">
        <v>46</v>
      </c>
      <c r="O1199" t="s">
        <v>62</v>
      </c>
      <c r="P1199" t="s">
        <v>2966</v>
      </c>
      <c r="Q1199">
        <v>9.5519999999999996</v>
      </c>
      <c r="R1199">
        <v>3</v>
      </c>
      <c r="S1199">
        <v>0.2</v>
      </c>
      <c r="T1199">
        <v>1.5522</v>
      </c>
    </row>
    <row r="1200" spans="1:20" x14ac:dyDescent="0.3">
      <c r="A1200" s="1">
        <v>44015</v>
      </c>
      <c r="B1200" s="1" t="str">
        <f t="shared" si="18"/>
        <v>Jul</v>
      </c>
      <c r="C1200">
        <v>1673</v>
      </c>
      <c r="D1200" t="s">
        <v>3098</v>
      </c>
      <c r="E1200" t="s">
        <v>20</v>
      </c>
      <c r="F1200" t="s">
        <v>496</v>
      </c>
      <c r="G1200" t="s">
        <v>22</v>
      </c>
      <c r="H1200" t="s">
        <v>23</v>
      </c>
      <c r="I1200" t="s">
        <v>2377</v>
      </c>
      <c r="J1200" t="s">
        <v>52</v>
      </c>
      <c r="K1200">
        <v>75023</v>
      </c>
      <c r="L1200" t="s">
        <v>44</v>
      </c>
      <c r="M1200" t="s">
        <v>3099</v>
      </c>
      <c r="N1200" t="s">
        <v>78</v>
      </c>
      <c r="O1200" t="s">
        <v>193</v>
      </c>
      <c r="P1200" t="s">
        <v>3100</v>
      </c>
      <c r="Q1200">
        <v>167.96799999999999</v>
      </c>
      <c r="R1200">
        <v>4</v>
      </c>
      <c r="S1200">
        <v>0.2</v>
      </c>
      <c r="T1200">
        <v>62.988</v>
      </c>
    </row>
    <row r="1201" spans="1:20" x14ac:dyDescent="0.3">
      <c r="A1201" s="1">
        <v>44015</v>
      </c>
      <c r="B1201" s="1" t="str">
        <f t="shared" si="18"/>
        <v>Jul</v>
      </c>
      <c r="C1201">
        <v>1912</v>
      </c>
      <c r="D1201" t="s">
        <v>3101</v>
      </c>
      <c r="E1201" t="s">
        <v>86</v>
      </c>
      <c r="F1201" t="s">
        <v>1140</v>
      </c>
      <c r="G1201" t="s">
        <v>73</v>
      </c>
      <c r="H1201" t="s">
        <v>23</v>
      </c>
      <c r="I1201" t="s">
        <v>441</v>
      </c>
      <c r="J1201" t="s">
        <v>52</v>
      </c>
      <c r="K1201">
        <v>77041</v>
      </c>
      <c r="L1201" t="s">
        <v>44</v>
      </c>
      <c r="M1201" t="s">
        <v>1611</v>
      </c>
      <c r="N1201" t="s">
        <v>46</v>
      </c>
      <c r="O1201" t="s">
        <v>107</v>
      </c>
      <c r="P1201" t="s">
        <v>1612</v>
      </c>
      <c r="Q1201">
        <v>273.89600000000002</v>
      </c>
      <c r="R1201">
        <v>7</v>
      </c>
      <c r="S1201">
        <v>0.2</v>
      </c>
      <c r="T1201">
        <v>92.439899999999994</v>
      </c>
    </row>
    <row r="1202" spans="1:20" x14ac:dyDescent="0.3">
      <c r="A1202" s="1">
        <v>44015</v>
      </c>
      <c r="B1202" s="1" t="str">
        <f t="shared" si="18"/>
        <v>Jul</v>
      </c>
      <c r="C1202">
        <v>1913</v>
      </c>
      <c r="D1202" t="s">
        <v>3101</v>
      </c>
      <c r="E1202" t="s">
        <v>86</v>
      </c>
      <c r="F1202" t="s">
        <v>1140</v>
      </c>
      <c r="G1202" t="s">
        <v>73</v>
      </c>
      <c r="H1202" t="s">
        <v>23</v>
      </c>
      <c r="I1202" t="s">
        <v>441</v>
      </c>
      <c r="J1202" t="s">
        <v>52</v>
      </c>
      <c r="K1202">
        <v>77041</v>
      </c>
      <c r="L1202" t="s">
        <v>44</v>
      </c>
      <c r="M1202" t="s">
        <v>3102</v>
      </c>
      <c r="N1202" t="s">
        <v>78</v>
      </c>
      <c r="O1202" t="s">
        <v>79</v>
      </c>
      <c r="P1202" t="s">
        <v>3103</v>
      </c>
      <c r="Q1202">
        <v>597.13199999999995</v>
      </c>
      <c r="R1202">
        <v>3</v>
      </c>
      <c r="S1202">
        <v>0.4</v>
      </c>
      <c r="T1202">
        <v>49.761000000000003</v>
      </c>
    </row>
    <row r="1203" spans="1:20" x14ac:dyDescent="0.3">
      <c r="A1203" s="1">
        <v>44015</v>
      </c>
      <c r="B1203" s="1" t="str">
        <f t="shared" si="18"/>
        <v>Jul</v>
      </c>
      <c r="C1203">
        <v>2437</v>
      </c>
      <c r="D1203" t="s">
        <v>3104</v>
      </c>
      <c r="E1203" t="s">
        <v>20</v>
      </c>
      <c r="F1203" t="s">
        <v>3105</v>
      </c>
      <c r="G1203" t="s">
        <v>22</v>
      </c>
      <c r="H1203" t="s">
        <v>23</v>
      </c>
      <c r="I1203" t="s">
        <v>3106</v>
      </c>
      <c r="J1203" t="s">
        <v>1102</v>
      </c>
      <c r="K1203">
        <v>87401</v>
      </c>
      <c r="L1203" t="s">
        <v>35</v>
      </c>
      <c r="M1203" t="s">
        <v>3107</v>
      </c>
      <c r="N1203" t="s">
        <v>28</v>
      </c>
      <c r="O1203" t="s">
        <v>29</v>
      </c>
      <c r="P1203" t="s">
        <v>3108</v>
      </c>
      <c r="Q1203">
        <v>545.85</v>
      </c>
      <c r="R1203">
        <v>9</v>
      </c>
      <c r="S1203">
        <v>0</v>
      </c>
      <c r="T1203">
        <v>114.6285</v>
      </c>
    </row>
    <row r="1204" spans="1:20" x14ac:dyDescent="0.3">
      <c r="A1204" s="1">
        <v>44015</v>
      </c>
      <c r="B1204" s="1" t="str">
        <f t="shared" si="18"/>
        <v>Jul</v>
      </c>
      <c r="C1204">
        <v>3428</v>
      </c>
      <c r="D1204" t="s">
        <v>3109</v>
      </c>
      <c r="E1204" t="s">
        <v>86</v>
      </c>
      <c r="F1204" t="s">
        <v>553</v>
      </c>
      <c r="G1204" t="s">
        <v>41</v>
      </c>
      <c r="H1204" t="s">
        <v>23</v>
      </c>
      <c r="I1204" t="s">
        <v>1171</v>
      </c>
      <c r="J1204" t="s">
        <v>25</v>
      </c>
      <c r="K1204">
        <v>43130</v>
      </c>
      <c r="L1204" t="s">
        <v>26</v>
      </c>
      <c r="M1204" t="s">
        <v>3110</v>
      </c>
      <c r="N1204" t="s">
        <v>46</v>
      </c>
      <c r="O1204" t="s">
        <v>107</v>
      </c>
      <c r="P1204" t="s">
        <v>3111</v>
      </c>
      <c r="Q1204">
        <v>32.896000000000001</v>
      </c>
      <c r="R1204">
        <v>4</v>
      </c>
      <c r="S1204">
        <v>0.2</v>
      </c>
      <c r="T1204">
        <v>11.102399999999999</v>
      </c>
    </row>
    <row r="1205" spans="1:20" x14ac:dyDescent="0.3">
      <c r="A1205" s="1">
        <v>44015</v>
      </c>
      <c r="B1205" s="1" t="str">
        <f t="shared" si="18"/>
        <v>Jul</v>
      </c>
      <c r="C1205">
        <v>3429</v>
      </c>
      <c r="D1205" t="s">
        <v>3109</v>
      </c>
      <c r="E1205" t="s">
        <v>86</v>
      </c>
      <c r="F1205" t="s">
        <v>553</v>
      </c>
      <c r="G1205" t="s">
        <v>41</v>
      </c>
      <c r="H1205" t="s">
        <v>23</v>
      </c>
      <c r="I1205" t="s">
        <v>1171</v>
      </c>
      <c r="J1205" t="s">
        <v>25</v>
      </c>
      <c r="K1205">
        <v>43130</v>
      </c>
      <c r="L1205" t="s">
        <v>26</v>
      </c>
      <c r="M1205" t="s">
        <v>3112</v>
      </c>
      <c r="N1205" t="s">
        <v>28</v>
      </c>
      <c r="O1205" t="s">
        <v>94</v>
      </c>
      <c r="P1205" t="s">
        <v>3113</v>
      </c>
      <c r="Q1205">
        <v>215.148</v>
      </c>
      <c r="R1205">
        <v>2</v>
      </c>
      <c r="S1205">
        <v>0.4</v>
      </c>
      <c r="T1205">
        <v>-103.98820000000001</v>
      </c>
    </row>
    <row r="1206" spans="1:20" x14ac:dyDescent="0.3">
      <c r="A1206" s="1">
        <v>44015</v>
      </c>
      <c r="B1206" s="1" t="str">
        <f t="shared" si="18"/>
        <v>Jul</v>
      </c>
      <c r="C1206">
        <v>3430</v>
      </c>
      <c r="D1206" t="s">
        <v>3109</v>
      </c>
      <c r="E1206" t="s">
        <v>86</v>
      </c>
      <c r="F1206" t="s">
        <v>553</v>
      </c>
      <c r="G1206" t="s">
        <v>41</v>
      </c>
      <c r="H1206" t="s">
        <v>23</v>
      </c>
      <c r="I1206" t="s">
        <v>1171</v>
      </c>
      <c r="J1206" t="s">
        <v>25</v>
      </c>
      <c r="K1206">
        <v>43130</v>
      </c>
      <c r="L1206" t="s">
        <v>26</v>
      </c>
      <c r="M1206" t="s">
        <v>3114</v>
      </c>
      <c r="N1206" t="s">
        <v>46</v>
      </c>
      <c r="O1206" t="s">
        <v>107</v>
      </c>
      <c r="P1206" t="s">
        <v>3115</v>
      </c>
      <c r="Q1206">
        <v>30.96</v>
      </c>
      <c r="R1206">
        <v>6</v>
      </c>
      <c r="S1206">
        <v>0.2</v>
      </c>
      <c r="T1206">
        <v>11.223000000000001</v>
      </c>
    </row>
    <row r="1207" spans="1:20" x14ac:dyDescent="0.3">
      <c r="A1207" s="1">
        <v>44015</v>
      </c>
      <c r="B1207" s="1" t="str">
        <f t="shared" si="18"/>
        <v>Jul</v>
      </c>
      <c r="C1207">
        <v>3569</v>
      </c>
      <c r="D1207" t="s">
        <v>3116</v>
      </c>
      <c r="E1207" t="s">
        <v>269</v>
      </c>
      <c r="F1207" t="s">
        <v>3117</v>
      </c>
      <c r="G1207" t="s">
        <v>41</v>
      </c>
      <c r="H1207" t="s">
        <v>23</v>
      </c>
      <c r="I1207" t="s">
        <v>148</v>
      </c>
      <c r="J1207" t="s">
        <v>149</v>
      </c>
      <c r="K1207">
        <v>98105</v>
      </c>
      <c r="L1207" t="s">
        <v>35</v>
      </c>
      <c r="M1207" t="s">
        <v>262</v>
      </c>
      <c r="N1207" t="s">
        <v>78</v>
      </c>
      <c r="O1207" t="s">
        <v>101</v>
      </c>
      <c r="P1207" t="s">
        <v>263</v>
      </c>
      <c r="Q1207">
        <v>59.98</v>
      </c>
      <c r="R1207">
        <v>2</v>
      </c>
      <c r="S1207">
        <v>0</v>
      </c>
      <c r="T1207">
        <v>26.391200000000001</v>
      </c>
    </row>
    <row r="1208" spans="1:20" x14ac:dyDescent="0.3">
      <c r="A1208" s="1">
        <v>44015</v>
      </c>
      <c r="B1208" s="1" t="str">
        <f t="shared" si="18"/>
        <v>Jul</v>
      </c>
      <c r="C1208">
        <v>3570</v>
      </c>
      <c r="D1208" t="s">
        <v>3116</v>
      </c>
      <c r="E1208" t="s">
        <v>269</v>
      </c>
      <c r="F1208" t="s">
        <v>3117</v>
      </c>
      <c r="G1208" t="s">
        <v>41</v>
      </c>
      <c r="H1208" t="s">
        <v>23</v>
      </c>
      <c r="I1208" t="s">
        <v>148</v>
      </c>
      <c r="J1208" t="s">
        <v>149</v>
      </c>
      <c r="K1208">
        <v>98105</v>
      </c>
      <c r="L1208" t="s">
        <v>35</v>
      </c>
      <c r="M1208" t="s">
        <v>3118</v>
      </c>
      <c r="N1208" t="s">
        <v>78</v>
      </c>
      <c r="O1208" t="s">
        <v>79</v>
      </c>
      <c r="P1208" t="s">
        <v>3119</v>
      </c>
      <c r="Q1208">
        <v>2395.1999999999998</v>
      </c>
      <c r="R1208">
        <v>6</v>
      </c>
      <c r="S1208">
        <v>0.2</v>
      </c>
      <c r="T1208">
        <v>209.58</v>
      </c>
    </row>
    <row r="1209" spans="1:20" x14ac:dyDescent="0.3">
      <c r="A1209" s="1">
        <v>44015</v>
      </c>
      <c r="B1209" s="1" t="str">
        <f t="shared" si="18"/>
        <v>Jul</v>
      </c>
      <c r="C1209">
        <v>3571</v>
      </c>
      <c r="D1209" t="s">
        <v>3116</v>
      </c>
      <c r="E1209" t="s">
        <v>269</v>
      </c>
      <c r="F1209" t="s">
        <v>3117</v>
      </c>
      <c r="G1209" t="s">
        <v>41</v>
      </c>
      <c r="H1209" t="s">
        <v>23</v>
      </c>
      <c r="I1209" t="s">
        <v>148</v>
      </c>
      <c r="J1209" t="s">
        <v>149</v>
      </c>
      <c r="K1209">
        <v>98105</v>
      </c>
      <c r="L1209" t="s">
        <v>35</v>
      </c>
      <c r="M1209" t="s">
        <v>365</v>
      </c>
      <c r="N1209" t="s">
        <v>78</v>
      </c>
      <c r="O1209" t="s">
        <v>101</v>
      </c>
      <c r="P1209" t="s">
        <v>3120</v>
      </c>
      <c r="Q1209">
        <v>1687.8</v>
      </c>
      <c r="R1209">
        <v>4</v>
      </c>
      <c r="S1209">
        <v>0</v>
      </c>
      <c r="T1209">
        <v>742.63199999999995</v>
      </c>
    </row>
    <row r="1210" spans="1:20" x14ac:dyDescent="0.3">
      <c r="A1210" s="1">
        <v>44015</v>
      </c>
      <c r="B1210" s="1" t="str">
        <f t="shared" si="18"/>
        <v>Jul</v>
      </c>
      <c r="C1210">
        <v>3572</v>
      </c>
      <c r="D1210" t="s">
        <v>3116</v>
      </c>
      <c r="E1210" t="s">
        <v>269</v>
      </c>
      <c r="F1210" t="s">
        <v>3117</v>
      </c>
      <c r="G1210" t="s">
        <v>41</v>
      </c>
      <c r="H1210" t="s">
        <v>23</v>
      </c>
      <c r="I1210" t="s">
        <v>148</v>
      </c>
      <c r="J1210" t="s">
        <v>149</v>
      </c>
      <c r="K1210">
        <v>98105</v>
      </c>
      <c r="L1210" t="s">
        <v>35</v>
      </c>
      <c r="M1210" t="s">
        <v>3121</v>
      </c>
      <c r="N1210" t="s">
        <v>78</v>
      </c>
      <c r="O1210" t="s">
        <v>193</v>
      </c>
      <c r="P1210" t="s">
        <v>3122</v>
      </c>
      <c r="Q1210">
        <v>7.992</v>
      </c>
      <c r="R1210">
        <v>1</v>
      </c>
      <c r="S1210">
        <v>0.2</v>
      </c>
      <c r="T1210">
        <v>2.6972999999999998</v>
      </c>
    </row>
    <row r="1211" spans="1:20" x14ac:dyDescent="0.3">
      <c r="A1211" s="1">
        <v>44015</v>
      </c>
      <c r="B1211" s="1" t="str">
        <f t="shared" si="18"/>
        <v>Jul</v>
      </c>
      <c r="C1211">
        <v>3663</v>
      </c>
      <c r="D1211" t="s">
        <v>3123</v>
      </c>
      <c r="E1211" t="s">
        <v>20</v>
      </c>
      <c r="F1211" t="s">
        <v>3124</v>
      </c>
      <c r="G1211" t="s">
        <v>41</v>
      </c>
      <c r="H1211" t="s">
        <v>23</v>
      </c>
      <c r="I1211" t="s">
        <v>249</v>
      </c>
      <c r="J1211" t="s">
        <v>250</v>
      </c>
      <c r="K1211">
        <v>2169</v>
      </c>
      <c r="L1211" t="s">
        <v>26</v>
      </c>
      <c r="M1211" t="s">
        <v>1872</v>
      </c>
      <c r="N1211" t="s">
        <v>78</v>
      </c>
      <c r="O1211" t="s">
        <v>101</v>
      </c>
      <c r="P1211" t="s">
        <v>1873</v>
      </c>
      <c r="Q1211">
        <v>258.89999999999998</v>
      </c>
      <c r="R1211">
        <v>10</v>
      </c>
      <c r="S1211">
        <v>0</v>
      </c>
      <c r="T1211">
        <v>93.203999999999994</v>
      </c>
    </row>
    <row r="1212" spans="1:20" x14ac:dyDescent="0.3">
      <c r="A1212" s="1">
        <v>44015</v>
      </c>
      <c r="B1212" s="1" t="str">
        <f t="shared" si="18"/>
        <v>Jul</v>
      </c>
      <c r="C1212">
        <v>3664</v>
      </c>
      <c r="D1212" t="s">
        <v>3123</v>
      </c>
      <c r="E1212" t="s">
        <v>20</v>
      </c>
      <c r="F1212" t="s">
        <v>3124</v>
      </c>
      <c r="G1212" t="s">
        <v>41</v>
      </c>
      <c r="H1212" t="s">
        <v>23</v>
      </c>
      <c r="I1212" t="s">
        <v>249</v>
      </c>
      <c r="J1212" t="s">
        <v>250</v>
      </c>
      <c r="K1212">
        <v>2169</v>
      </c>
      <c r="L1212" t="s">
        <v>26</v>
      </c>
      <c r="M1212" t="s">
        <v>306</v>
      </c>
      <c r="N1212" t="s">
        <v>46</v>
      </c>
      <c r="O1212" t="s">
        <v>107</v>
      </c>
      <c r="P1212" t="s">
        <v>307</v>
      </c>
      <c r="Q1212">
        <v>24.56</v>
      </c>
      <c r="R1212">
        <v>2</v>
      </c>
      <c r="S1212">
        <v>0</v>
      </c>
      <c r="T1212">
        <v>11.543200000000001</v>
      </c>
    </row>
    <row r="1213" spans="1:20" x14ac:dyDescent="0.3">
      <c r="A1213" s="1">
        <v>44015</v>
      </c>
      <c r="B1213" s="1" t="str">
        <f t="shared" si="18"/>
        <v>Jul</v>
      </c>
      <c r="C1213">
        <v>4296</v>
      </c>
      <c r="D1213" t="s">
        <v>3125</v>
      </c>
      <c r="E1213" t="s">
        <v>20</v>
      </c>
      <c r="F1213" t="s">
        <v>2956</v>
      </c>
      <c r="G1213" t="s">
        <v>22</v>
      </c>
      <c r="H1213" t="s">
        <v>23</v>
      </c>
      <c r="I1213" t="s">
        <v>3126</v>
      </c>
      <c r="J1213" t="s">
        <v>34</v>
      </c>
      <c r="K1213">
        <v>95610</v>
      </c>
      <c r="L1213" t="s">
        <v>35</v>
      </c>
      <c r="M1213" t="s">
        <v>36</v>
      </c>
      <c r="N1213" t="s">
        <v>28</v>
      </c>
      <c r="O1213" t="s">
        <v>29</v>
      </c>
      <c r="P1213" t="s">
        <v>37</v>
      </c>
      <c r="Q1213">
        <v>129.38999999999999</v>
      </c>
      <c r="R1213">
        <v>3</v>
      </c>
      <c r="S1213">
        <v>0</v>
      </c>
      <c r="T1213">
        <v>54.343800000000002</v>
      </c>
    </row>
    <row r="1214" spans="1:20" x14ac:dyDescent="0.3">
      <c r="A1214" s="1">
        <v>44015</v>
      </c>
      <c r="B1214" s="1" t="str">
        <f t="shared" si="18"/>
        <v>Jul</v>
      </c>
      <c r="C1214">
        <v>6153</v>
      </c>
      <c r="D1214" t="s">
        <v>3127</v>
      </c>
      <c r="E1214" t="s">
        <v>20</v>
      </c>
      <c r="F1214" t="s">
        <v>496</v>
      </c>
      <c r="G1214" t="s">
        <v>22</v>
      </c>
      <c r="H1214" t="s">
        <v>23</v>
      </c>
      <c r="I1214" t="s">
        <v>33</v>
      </c>
      <c r="J1214" t="s">
        <v>34</v>
      </c>
      <c r="K1214">
        <v>90004</v>
      </c>
      <c r="L1214" t="s">
        <v>35</v>
      </c>
      <c r="M1214" t="s">
        <v>2697</v>
      </c>
      <c r="N1214" t="s">
        <v>46</v>
      </c>
      <c r="O1214" t="s">
        <v>54</v>
      </c>
      <c r="P1214" t="s">
        <v>2698</v>
      </c>
      <c r="Q1214">
        <v>87.92</v>
      </c>
      <c r="R1214">
        <v>4</v>
      </c>
      <c r="S1214">
        <v>0</v>
      </c>
      <c r="T1214">
        <v>0.87919999999999998</v>
      </c>
    </row>
    <row r="1215" spans="1:20" x14ac:dyDescent="0.3">
      <c r="A1215" s="1">
        <v>44015</v>
      </c>
      <c r="B1215" s="1" t="str">
        <f t="shared" si="18"/>
        <v>Jul</v>
      </c>
      <c r="C1215">
        <v>7870</v>
      </c>
      <c r="D1215" t="s">
        <v>3128</v>
      </c>
      <c r="E1215" t="s">
        <v>20</v>
      </c>
      <c r="F1215" t="s">
        <v>3129</v>
      </c>
      <c r="G1215" t="s">
        <v>22</v>
      </c>
      <c r="H1215" t="s">
        <v>23</v>
      </c>
      <c r="I1215" t="s">
        <v>74</v>
      </c>
      <c r="J1215" t="s">
        <v>75</v>
      </c>
      <c r="K1215">
        <v>28540</v>
      </c>
      <c r="L1215" t="s">
        <v>76</v>
      </c>
      <c r="M1215" t="s">
        <v>2460</v>
      </c>
      <c r="N1215" t="s">
        <v>78</v>
      </c>
      <c r="O1215" t="s">
        <v>101</v>
      </c>
      <c r="P1215" t="s">
        <v>2461</v>
      </c>
      <c r="Q1215">
        <v>24</v>
      </c>
      <c r="R1215">
        <v>2</v>
      </c>
      <c r="S1215">
        <v>0.2</v>
      </c>
      <c r="T1215">
        <v>-2.7</v>
      </c>
    </row>
    <row r="1216" spans="1:20" x14ac:dyDescent="0.3">
      <c r="A1216" s="1">
        <v>44015</v>
      </c>
      <c r="B1216" s="1" t="str">
        <f t="shared" si="18"/>
        <v>Jul</v>
      </c>
      <c r="C1216">
        <v>8577</v>
      </c>
      <c r="D1216" t="s">
        <v>3130</v>
      </c>
      <c r="E1216" t="s">
        <v>39</v>
      </c>
      <c r="F1216" t="s">
        <v>3131</v>
      </c>
      <c r="G1216" t="s">
        <v>22</v>
      </c>
      <c r="H1216" t="s">
        <v>23</v>
      </c>
      <c r="I1216" t="s">
        <v>1734</v>
      </c>
      <c r="J1216" t="s">
        <v>2512</v>
      </c>
      <c r="K1216">
        <v>3301</v>
      </c>
      <c r="L1216" t="s">
        <v>26</v>
      </c>
      <c r="M1216" t="s">
        <v>1619</v>
      </c>
      <c r="N1216" t="s">
        <v>28</v>
      </c>
      <c r="O1216" t="s">
        <v>29</v>
      </c>
      <c r="P1216" t="s">
        <v>1620</v>
      </c>
      <c r="Q1216">
        <v>102.3</v>
      </c>
      <c r="R1216">
        <v>1</v>
      </c>
      <c r="S1216">
        <v>0</v>
      </c>
      <c r="T1216">
        <v>26.597999999999999</v>
      </c>
    </row>
    <row r="1217" spans="1:20" x14ac:dyDescent="0.3">
      <c r="A1217" s="1">
        <v>44017</v>
      </c>
      <c r="B1217" s="1" t="str">
        <f t="shared" si="18"/>
        <v>Jul</v>
      </c>
      <c r="C1217">
        <v>4230</v>
      </c>
      <c r="D1217" t="s">
        <v>3132</v>
      </c>
      <c r="E1217" t="s">
        <v>20</v>
      </c>
      <c r="F1217" t="s">
        <v>166</v>
      </c>
      <c r="G1217" t="s">
        <v>73</v>
      </c>
      <c r="H1217" t="s">
        <v>23</v>
      </c>
      <c r="I1217" t="s">
        <v>172</v>
      </c>
      <c r="J1217" t="s">
        <v>52</v>
      </c>
      <c r="K1217">
        <v>75220</v>
      </c>
      <c r="L1217" t="s">
        <v>44</v>
      </c>
      <c r="M1217" t="s">
        <v>678</v>
      </c>
      <c r="N1217" t="s">
        <v>28</v>
      </c>
      <c r="O1217" t="s">
        <v>29</v>
      </c>
      <c r="P1217" t="s">
        <v>679</v>
      </c>
      <c r="Q1217">
        <v>332.02800000000002</v>
      </c>
      <c r="R1217">
        <v>9</v>
      </c>
      <c r="S1217">
        <v>0.6</v>
      </c>
      <c r="T1217">
        <v>-348.62939999999998</v>
      </c>
    </row>
    <row r="1218" spans="1:20" x14ac:dyDescent="0.3">
      <c r="A1218" s="1">
        <v>44017</v>
      </c>
      <c r="B1218" s="1" t="str">
        <f t="shared" si="18"/>
        <v>Jul</v>
      </c>
      <c r="C1218">
        <v>4231</v>
      </c>
      <c r="D1218" t="s">
        <v>3132</v>
      </c>
      <c r="E1218" t="s">
        <v>20</v>
      </c>
      <c r="F1218" t="s">
        <v>166</v>
      </c>
      <c r="G1218" t="s">
        <v>73</v>
      </c>
      <c r="H1218" t="s">
        <v>23</v>
      </c>
      <c r="I1218" t="s">
        <v>172</v>
      </c>
      <c r="J1218" t="s">
        <v>52</v>
      </c>
      <c r="K1218">
        <v>75220</v>
      </c>
      <c r="L1218" t="s">
        <v>44</v>
      </c>
      <c r="M1218" t="s">
        <v>2578</v>
      </c>
      <c r="N1218" t="s">
        <v>46</v>
      </c>
      <c r="O1218" t="s">
        <v>47</v>
      </c>
      <c r="P1218" t="s">
        <v>2579</v>
      </c>
      <c r="Q1218">
        <v>11.394</v>
      </c>
      <c r="R1218">
        <v>9</v>
      </c>
      <c r="S1218">
        <v>0.8</v>
      </c>
      <c r="T1218">
        <v>-17.660699999999999</v>
      </c>
    </row>
    <row r="1219" spans="1:20" x14ac:dyDescent="0.3">
      <c r="A1219" s="1">
        <v>44017</v>
      </c>
      <c r="B1219" s="1" t="str">
        <f t="shared" ref="B1219:B1282" si="19">TEXT(A1219,"mmm")</f>
        <v>Jul</v>
      </c>
      <c r="C1219">
        <v>4232</v>
      </c>
      <c r="D1219" t="s">
        <v>3132</v>
      </c>
      <c r="E1219" t="s">
        <v>20</v>
      </c>
      <c r="F1219" t="s">
        <v>166</v>
      </c>
      <c r="G1219" t="s">
        <v>73</v>
      </c>
      <c r="H1219" t="s">
        <v>23</v>
      </c>
      <c r="I1219" t="s">
        <v>172</v>
      </c>
      <c r="J1219" t="s">
        <v>52</v>
      </c>
      <c r="K1219">
        <v>75220</v>
      </c>
      <c r="L1219" t="s">
        <v>44</v>
      </c>
      <c r="M1219" t="s">
        <v>1439</v>
      </c>
      <c r="N1219" t="s">
        <v>46</v>
      </c>
      <c r="O1219" t="s">
        <v>107</v>
      </c>
      <c r="P1219" t="s">
        <v>1440</v>
      </c>
      <c r="Q1219">
        <v>15.552</v>
      </c>
      <c r="R1219">
        <v>3</v>
      </c>
      <c r="S1219">
        <v>0.2</v>
      </c>
      <c r="T1219">
        <v>5.6375999999999999</v>
      </c>
    </row>
    <row r="1220" spans="1:20" x14ac:dyDescent="0.3">
      <c r="A1220" s="1">
        <v>44017</v>
      </c>
      <c r="B1220" s="1" t="str">
        <f t="shared" si="19"/>
        <v>Jul</v>
      </c>
      <c r="C1220">
        <v>4233</v>
      </c>
      <c r="D1220" t="s">
        <v>3132</v>
      </c>
      <c r="E1220" t="s">
        <v>20</v>
      </c>
      <c r="F1220" t="s">
        <v>166</v>
      </c>
      <c r="G1220" t="s">
        <v>73</v>
      </c>
      <c r="H1220" t="s">
        <v>23</v>
      </c>
      <c r="I1220" t="s">
        <v>172</v>
      </c>
      <c r="J1220" t="s">
        <v>52</v>
      </c>
      <c r="K1220">
        <v>75220</v>
      </c>
      <c r="L1220" t="s">
        <v>44</v>
      </c>
      <c r="M1220" t="s">
        <v>3133</v>
      </c>
      <c r="N1220" t="s">
        <v>46</v>
      </c>
      <c r="O1220" t="s">
        <v>107</v>
      </c>
      <c r="P1220" t="s">
        <v>3134</v>
      </c>
      <c r="Q1220">
        <v>31.103999999999999</v>
      </c>
      <c r="R1220">
        <v>6</v>
      </c>
      <c r="S1220">
        <v>0.2</v>
      </c>
      <c r="T1220">
        <v>11.2752</v>
      </c>
    </row>
    <row r="1221" spans="1:20" x14ac:dyDescent="0.3">
      <c r="A1221" s="1">
        <v>44017</v>
      </c>
      <c r="B1221" s="1" t="str">
        <f t="shared" si="19"/>
        <v>Jul</v>
      </c>
      <c r="C1221">
        <v>4234</v>
      </c>
      <c r="D1221" t="s">
        <v>3132</v>
      </c>
      <c r="E1221" t="s">
        <v>20</v>
      </c>
      <c r="F1221" t="s">
        <v>166</v>
      </c>
      <c r="G1221" t="s">
        <v>73</v>
      </c>
      <c r="H1221" t="s">
        <v>23</v>
      </c>
      <c r="I1221" t="s">
        <v>172</v>
      </c>
      <c r="J1221" t="s">
        <v>52</v>
      </c>
      <c r="K1221">
        <v>75220</v>
      </c>
      <c r="L1221" t="s">
        <v>44</v>
      </c>
      <c r="M1221" t="s">
        <v>1643</v>
      </c>
      <c r="N1221" t="s">
        <v>46</v>
      </c>
      <c r="O1221" t="s">
        <v>47</v>
      </c>
      <c r="P1221" t="s">
        <v>1644</v>
      </c>
      <c r="Q1221">
        <v>6.3159999999999998</v>
      </c>
      <c r="R1221">
        <v>1</v>
      </c>
      <c r="S1221">
        <v>0.8</v>
      </c>
      <c r="T1221">
        <v>-10.4214</v>
      </c>
    </row>
    <row r="1222" spans="1:20" x14ac:dyDescent="0.3">
      <c r="A1222" s="1">
        <v>44017</v>
      </c>
      <c r="B1222" s="1" t="str">
        <f t="shared" si="19"/>
        <v>Jul</v>
      </c>
      <c r="C1222">
        <v>9569</v>
      </c>
      <c r="D1222" t="s">
        <v>3135</v>
      </c>
      <c r="E1222" t="s">
        <v>39</v>
      </c>
      <c r="F1222" t="s">
        <v>1902</v>
      </c>
      <c r="G1222" t="s">
        <v>73</v>
      </c>
      <c r="H1222" t="s">
        <v>23</v>
      </c>
      <c r="I1222" t="s">
        <v>2583</v>
      </c>
      <c r="J1222" t="s">
        <v>2543</v>
      </c>
      <c r="K1222">
        <v>68025</v>
      </c>
      <c r="L1222" t="s">
        <v>44</v>
      </c>
      <c r="M1222" t="s">
        <v>558</v>
      </c>
      <c r="N1222" t="s">
        <v>78</v>
      </c>
      <c r="O1222" t="s">
        <v>193</v>
      </c>
      <c r="P1222" t="s">
        <v>559</v>
      </c>
      <c r="Q1222">
        <v>79.959999999999994</v>
      </c>
      <c r="R1222">
        <v>4</v>
      </c>
      <c r="S1222">
        <v>0</v>
      </c>
      <c r="T1222">
        <v>22.3888</v>
      </c>
    </row>
    <row r="1223" spans="1:20" x14ac:dyDescent="0.3">
      <c r="A1223" s="1">
        <v>44018</v>
      </c>
      <c r="B1223" s="1" t="str">
        <f t="shared" si="19"/>
        <v>Jul</v>
      </c>
      <c r="C1223">
        <v>199</v>
      </c>
      <c r="D1223" t="s">
        <v>3136</v>
      </c>
      <c r="E1223" t="s">
        <v>20</v>
      </c>
      <c r="F1223" t="s">
        <v>3137</v>
      </c>
      <c r="G1223" t="s">
        <v>73</v>
      </c>
      <c r="H1223" t="s">
        <v>23</v>
      </c>
      <c r="I1223" t="s">
        <v>154</v>
      </c>
      <c r="J1223" t="s">
        <v>155</v>
      </c>
      <c r="K1223">
        <v>19120</v>
      </c>
      <c r="L1223" t="s">
        <v>26</v>
      </c>
      <c r="M1223" t="s">
        <v>66</v>
      </c>
      <c r="N1223" t="s">
        <v>46</v>
      </c>
      <c r="O1223" t="s">
        <v>47</v>
      </c>
      <c r="P1223" t="s">
        <v>67</v>
      </c>
      <c r="Q1223">
        <v>2.9460000000000002</v>
      </c>
      <c r="R1223">
        <v>2</v>
      </c>
      <c r="S1223">
        <v>0.7</v>
      </c>
      <c r="T1223">
        <v>-2.2585999999999999</v>
      </c>
    </row>
    <row r="1224" spans="1:20" x14ac:dyDescent="0.3">
      <c r="A1224" s="1">
        <v>44018</v>
      </c>
      <c r="B1224" s="1" t="str">
        <f t="shared" si="19"/>
        <v>Jul</v>
      </c>
      <c r="C1224">
        <v>200</v>
      </c>
      <c r="D1224" t="s">
        <v>3136</v>
      </c>
      <c r="E1224" t="s">
        <v>20</v>
      </c>
      <c r="F1224" t="s">
        <v>3137</v>
      </c>
      <c r="G1224" t="s">
        <v>73</v>
      </c>
      <c r="H1224" t="s">
        <v>23</v>
      </c>
      <c r="I1224" t="s">
        <v>154</v>
      </c>
      <c r="J1224" t="s">
        <v>155</v>
      </c>
      <c r="K1224">
        <v>19120</v>
      </c>
      <c r="L1224" t="s">
        <v>26</v>
      </c>
      <c r="M1224" t="s">
        <v>3138</v>
      </c>
      <c r="N1224" t="s">
        <v>46</v>
      </c>
      <c r="O1224" t="s">
        <v>107</v>
      </c>
      <c r="P1224" t="s">
        <v>3139</v>
      </c>
      <c r="Q1224">
        <v>16.056000000000001</v>
      </c>
      <c r="R1224">
        <v>3</v>
      </c>
      <c r="S1224">
        <v>0.2</v>
      </c>
      <c r="T1224">
        <v>5.8202999999999996</v>
      </c>
    </row>
    <row r="1225" spans="1:20" x14ac:dyDescent="0.3">
      <c r="A1225" s="1">
        <v>44018</v>
      </c>
      <c r="B1225" s="1" t="str">
        <f t="shared" si="19"/>
        <v>Jul</v>
      </c>
      <c r="C1225">
        <v>6031</v>
      </c>
      <c r="D1225" t="s">
        <v>3140</v>
      </c>
      <c r="E1225" t="s">
        <v>269</v>
      </c>
      <c r="F1225" t="s">
        <v>3141</v>
      </c>
      <c r="G1225" t="s">
        <v>22</v>
      </c>
      <c r="H1225" t="s">
        <v>23</v>
      </c>
      <c r="I1225" t="s">
        <v>539</v>
      </c>
      <c r="J1225" t="s">
        <v>130</v>
      </c>
      <c r="K1225">
        <v>33142</v>
      </c>
      <c r="L1225" t="s">
        <v>76</v>
      </c>
      <c r="M1225" t="s">
        <v>3142</v>
      </c>
      <c r="N1225" t="s">
        <v>28</v>
      </c>
      <c r="O1225" t="s">
        <v>59</v>
      </c>
      <c r="P1225" t="s">
        <v>3143</v>
      </c>
      <c r="Q1225">
        <v>239.24</v>
      </c>
      <c r="R1225">
        <v>1</v>
      </c>
      <c r="S1225">
        <v>0.2</v>
      </c>
      <c r="T1225">
        <v>23.923999999999999</v>
      </c>
    </row>
    <row r="1226" spans="1:20" x14ac:dyDescent="0.3">
      <c r="A1226" s="1">
        <v>44018</v>
      </c>
      <c r="B1226" s="1" t="str">
        <f t="shared" si="19"/>
        <v>Jul</v>
      </c>
      <c r="C1226">
        <v>6743</v>
      </c>
      <c r="D1226" t="s">
        <v>3144</v>
      </c>
      <c r="E1226" t="s">
        <v>20</v>
      </c>
      <c r="F1226" t="s">
        <v>3145</v>
      </c>
      <c r="G1226" t="s">
        <v>22</v>
      </c>
      <c r="H1226" t="s">
        <v>23</v>
      </c>
      <c r="I1226" t="s">
        <v>33</v>
      </c>
      <c r="J1226" t="s">
        <v>34</v>
      </c>
      <c r="K1226">
        <v>90008</v>
      </c>
      <c r="L1226" t="s">
        <v>35</v>
      </c>
      <c r="M1226" t="s">
        <v>2515</v>
      </c>
      <c r="N1226" t="s">
        <v>28</v>
      </c>
      <c r="O1226" t="s">
        <v>59</v>
      </c>
      <c r="P1226" t="s">
        <v>2516</v>
      </c>
      <c r="Q1226">
        <v>122.136</v>
      </c>
      <c r="R1226">
        <v>3</v>
      </c>
      <c r="S1226">
        <v>0.2</v>
      </c>
      <c r="T1226">
        <v>-13.7403</v>
      </c>
    </row>
    <row r="1227" spans="1:20" x14ac:dyDescent="0.3">
      <c r="A1227" s="1">
        <v>44019</v>
      </c>
      <c r="B1227" s="1" t="str">
        <f t="shared" si="19"/>
        <v>Jul</v>
      </c>
      <c r="C1227">
        <v>1263</v>
      </c>
      <c r="D1227" t="s">
        <v>3146</v>
      </c>
      <c r="E1227" t="s">
        <v>86</v>
      </c>
      <c r="F1227" t="s">
        <v>1722</v>
      </c>
      <c r="G1227" t="s">
        <v>22</v>
      </c>
      <c r="H1227" t="s">
        <v>23</v>
      </c>
      <c r="I1227" t="s">
        <v>135</v>
      </c>
      <c r="J1227" t="s">
        <v>315</v>
      </c>
      <c r="K1227">
        <v>11561</v>
      </c>
      <c r="L1227" t="s">
        <v>26</v>
      </c>
      <c r="M1227" t="s">
        <v>3147</v>
      </c>
      <c r="N1227" t="s">
        <v>46</v>
      </c>
      <c r="O1227" t="s">
        <v>47</v>
      </c>
      <c r="P1227" t="s">
        <v>3148</v>
      </c>
      <c r="Q1227">
        <v>17.472000000000001</v>
      </c>
      <c r="R1227">
        <v>3</v>
      </c>
      <c r="S1227">
        <v>0.2</v>
      </c>
      <c r="T1227">
        <v>6.3335999999999997</v>
      </c>
    </row>
    <row r="1228" spans="1:20" x14ac:dyDescent="0.3">
      <c r="A1228" s="1">
        <v>44019</v>
      </c>
      <c r="B1228" s="1" t="str">
        <f t="shared" si="19"/>
        <v>Jul</v>
      </c>
      <c r="C1228">
        <v>2371</v>
      </c>
      <c r="D1228" t="s">
        <v>3149</v>
      </c>
      <c r="E1228" t="s">
        <v>86</v>
      </c>
      <c r="F1228" t="s">
        <v>3150</v>
      </c>
      <c r="G1228" t="s">
        <v>73</v>
      </c>
      <c r="H1228" t="s">
        <v>23</v>
      </c>
      <c r="I1228" t="s">
        <v>3151</v>
      </c>
      <c r="J1228" t="s">
        <v>1696</v>
      </c>
      <c r="K1228">
        <v>2886</v>
      </c>
      <c r="L1228" t="s">
        <v>26</v>
      </c>
      <c r="M1228" t="s">
        <v>3152</v>
      </c>
      <c r="N1228" t="s">
        <v>78</v>
      </c>
      <c r="O1228" t="s">
        <v>101</v>
      </c>
      <c r="P1228" t="s">
        <v>3153</v>
      </c>
      <c r="Q1228">
        <v>252</v>
      </c>
      <c r="R1228">
        <v>4</v>
      </c>
      <c r="S1228">
        <v>0</v>
      </c>
      <c r="T1228">
        <v>93.24</v>
      </c>
    </row>
    <row r="1229" spans="1:20" x14ac:dyDescent="0.3">
      <c r="A1229" s="1">
        <v>44019</v>
      </c>
      <c r="B1229" s="1" t="str">
        <f t="shared" si="19"/>
        <v>Jul</v>
      </c>
      <c r="C1229">
        <v>5930</v>
      </c>
      <c r="D1229" t="s">
        <v>3154</v>
      </c>
      <c r="E1229" t="s">
        <v>39</v>
      </c>
      <c r="F1229" t="s">
        <v>1941</v>
      </c>
      <c r="G1229" t="s">
        <v>22</v>
      </c>
      <c r="H1229" t="s">
        <v>23</v>
      </c>
      <c r="I1229" t="s">
        <v>154</v>
      </c>
      <c r="J1229" t="s">
        <v>155</v>
      </c>
      <c r="K1229">
        <v>19120</v>
      </c>
      <c r="L1229" t="s">
        <v>26</v>
      </c>
      <c r="M1229" t="s">
        <v>2758</v>
      </c>
      <c r="N1229" t="s">
        <v>28</v>
      </c>
      <c r="O1229" t="s">
        <v>186</v>
      </c>
      <c r="P1229" t="s">
        <v>2759</v>
      </c>
      <c r="Q1229">
        <v>87.21</v>
      </c>
      <c r="R1229">
        <v>3</v>
      </c>
      <c r="S1229">
        <v>0.5</v>
      </c>
      <c r="T1229">
        <v>-45.349200000000003</v>
      </c>
    </row>
    <row r="1230" spans="1:20" x14ac:dyDescent="0.3">
      <c r="A1230" s="1">
        <v>44019</v>
      </c>
      <c r="B1230" s="1" t="str">
        <f t="shared" si="19"/>
        <v>Jul</v>
      </c>
      <c r="C1230">
        <v>5931</v>
      </c>
      <c r="D1230" t="s">
        <v>3154</v>
      </c>
      <c r="E1230" t="s">
        <v>39</v>
      </c>
      <c r="F1230" t="s">
        <v>1941</v>
      </c>
      <c r="G1230" t="s">
        <v>22</v>
      </c>
      <c r="H1230" t="s">
        <v>23</v>
      </c>
      <c r="I1230" t="s">
        <v>154</v>
      </c>
      <c r="J1230" t="s">
        <v>155</v>
      </c>
      <c r="K1230">
        <v>19120</v>
      </c>
      <c r="L1230" t="s">
        <v>26</v>
      </c>
      <c r="M1230" t="s">
        <v>3155</v>
      </c>
      <c r="N1230" t="s">
        <v>46</v>
      </c>
      <c r="O1230" t="s">
        <v>107</v>
      </c>
      <c r="P1230" t="s">
        <v>3156</v>
      </c>
      <c r="Q1230">
        <v>15.552</v>
      </c>
      <c r="R1230">
        <v>3</v>
      </c>
      <c r="S1230">
        <v>0.2</v>
      </c>
      <c r="T1230">
        <v>5.4432</v>
      </c>
    </row>
    <row r="1231" spans="1:20" x14ac:dyDescent="0.3">
      <c r="A1231" s="1">
        <v>44019</v>
      </c>
      <c r="B1231" s="1" t="str">
        <f t="shared" si="19"/>
        <v>Jul</v>
      </c>
      <c r="C1231">
        <v>5932</v>
      </c>
      <c r="D1231" t="s">
        <v>3154</v>
      </c>
      <c r="E1231" t="s">
        <v>39</v>
      </c>
      <c r="F1231" t="s">
        <v>1941</v>
      </c>
      <c r="G1231" t="s">
        <v>22</v>
      </c>
      <c r="H1231" t="s">
        <v>23</v>
      </c>
      <c r="I1231" t="s">
        <v>154</v>
      </c>
      <c r="J1231" t="s">
        <v>155</v>
      </c>
      <c r="K1231">
        <v>19120</v>
      </c>
      <c r="L1231" t="s">
        <v>26</v>
      </c>
      <c r="M1231" t="s">
        <v>3157</v>
      </c>
      <c r="N1231" t="s">
        <v>78</v>
      </c>
      <c r="O1231" t="s">
        <v>193</v>
      </c>
      <c r="P1231" t="s">
        <v>3158</v>
      </c>
      <c r="Q1231">
        <v>683.98800000000006</v>
      </c>
      <c r="R1231">
        <v>2</v>
      </c>
      <c r="S1231">
        <v>0.4</v>
      </c>
      <c r="T1231">
        <v>-113.998</v>
      </c>
    </row>
    <row r="1232" spans="1:20" x14ac:dyDescent="0.3">
      <c r="A1232" s="1">
        <v>44019</v>
      </c>
      <c r="B1232" s="1" t="str">
        <f t="shared" si="19"/>
        <v>Jul</v>
      </c>
      <c r="C1232">
        <v>5933</v>
      </c>
      <c r="D1232" t="s">
        <v>3154</v>
      </c>
      <c r="E1232" t="s">
        <v>39</v>
      </c>
      <c r="F1232" t="s">
        <v>1941</v>
      </c>
      <c r="G1232" t="s">
        <v>22</v>
      </c>
      <c r="H1232" t="s">
        <v>23</v>
      </c>
      <c r="I1232" t="s">
        <v>154</v>
      </c>
      <c r="J1232" t="s">
        <v>155</v>
      </c>
      <c r="K1232">
        <v>19120</v>
      </c>
      <c r="L1232" t="s">
        <v>26</v>
      </c>
      <c r="M1232" t="s">
        <v>2315</v>
      </c>
      <c r="N1232" t="s">
        <v>46</v>
      </c>
      <c r="O1232" t="s">
        <v>54</v>
      </c>
      <c r="P1232" t="s">
        <v>2316</v>
      </c>
      <c r="Q1232">
        <v>13.391999999999999</v>
      </c>
      <c r="R1232">
        <v>3</v>
      </c>
      <c r="S1232">
        <v>0.2</v>
      </c>
      <c r="T1232">
        <v>1.0044</v>
      </c>
    </row>
    <row r="1233" spans="1:20" x14ac:dyDescent="0.3">
      <c r="A1233" s="1">
        <v>44019</v>
      </c>
      <c r="B1233" s="1" t="str">
        <f t="shared" si="19"/>
        <v>Jul</v>
      </c>
      <c r="C1233">
        <v>5934</v>
      </c>
      <c r="D1233" t="s">
        <v>3154</v>
      </c>
      <c r="E1233" t="s">
        <v>39</v>
      </c>
      <c r="F1233" t="s">
        <v>1941</v>
      </c>
      <c r="G1233" t="s">
        <v>22</v>
      </c>
      <c r="H1233" t="s">
        <v>23</v>
      </c>
      <c r="I1233" t="s">
        <v>154</v>
      </c>
      <c r="J1233" t="s">
        <v>155</v>
      </c>
      <c r="K1233">
        <v>19120</v>
      </c>
      <c r="L1233" t="s">
        <v>26</v>
      </c>
      <c r="M1233" t="s">
        <v>3159</v>
      </c>
      <c r="N1233" t="s">
        <v>78</v>
      </c>
      <c r="O1233" t="s">
        <v>101</v>
      </c>
      <c r="P1233" t="s">
        <v>3160</v>
      </c>
      <c r="Q1233">
        <v>16.776</v>
      </c>
      <c r="R1233">
        <v>3</v>
      </c>
      <c r="S1233">
        <v>0.2</v>
      </c>
      <c r="T1233">
        <v>4.8231000000000002</v>
      </c>
    </row>
    <row r="1234" spans="1:20" x14ac:dyDescent="0.3">
      <c r="A1234" s="1">
        <v>44019</v>
      </c>
      <c r="B1234" s="1" t="str">
        <f t="shared" si="19"/>
        <v>Jul</v>
      </c>
      <c r="C1234">
        <v>5935</v>
      </c>
      <c r="D1234" t="s">
        <v>3154</v>
      </c>
      <c r="E1234" t="s">
        <v>39</v>
      </c>
      <c r="F1234" t="s">
        <v>1941</v>
      </c>
      <c r="G1234" t="s">
        <v>22</v>
      </c>
      <c r="H1234" t="s">
        <v>23</v>
      </c>
      <c r="I1234" t="s">
        <v>154</v>
      </c>
      <c r="J1234" t="s">
        <v>155</v>
      </c>
      <c r="K1234">
        <v>19120</v>
      </c>
      <c r="L1234" t="s">
        <v>26</v>
      </c>
      <c r="M1234" t="s">
        <v>839</v>
      </c>
      <c r="N1234" t="s">
        <v>78</v>
      </c>
      <c r="O1234" t="s">
        <v>101</v>
      </c>
      <c r="P1234" t="s">
        <v>840</v>
      </c>
      <c r="Q1234">
        <v>527.91999999999996</v>
      </c>
      <c r="R1234">
        <v>2</v>
      </c>
      <c r="S1234">
        <v>0.2</v>
      </c>
      <c r="T1234">
        <v>85.787000000000006</v>
      </c>
    </row>
    <row r="1235" spans="1:20" x14ac:dyDescent="0.3">
      <c r="A1235" s="1">
        <v>44019</v>
      </c>
      <c r="B1235" s="1" t="str">
        <f t="shared" si="19"/>
        <v>Jul</v>
      </c>
      <c r="C1235">
        <v>8492</v>
      </c>
      <c r="D1235" t="s">
        <v>3161</v>
      </c>
      <c r="E1235" t="s">
        <v>20</v>
      </c>
      <c r="F1235" t="s">
        <v>2344</v>
      </c>
      <c r="G1235" t="s">
        <v>22</v>
      </c>
      <c r="H1235" t="s">
        <v>23</v>
      </c>
      <c r="I1235" t="s">
        <v>33</v>
      </c>
      <c r="J1235" t="s">
        <v>34</v>
      </c>
      <c r="K1235">
        <v>90049</v>
      </c>
      <c r="L1235" t="s">
        <v>35</v>
      </c>
      <c r="M1235" t="s">
        <v>3162</v>
      </c>
      <c r="N1235" t="s">
        <v>46</v>
      </c>
      <c r="O1235" t="s">
        <v>144</v>
      </c>
      <c r="P1235" t="s">
        <v>3163</v>
      </c>
      <c r="Q1235">
        <v>5.94</v>
      </c>
      <c r="R1235">
        <v>3</v>
      </c>
      <c r="S1235">
        <v>0</v>
      </c>
      <c r="T1235">
        <v>0.1188</v>
      </c>
    </row>
    <row r="1236" spans="1:20" x14ac:dyDescent="0.3">
      <c r="A1236" s="1">
        <v>44020</v>
      </c>
      <c r="B1236" s="1" t="str">
        <f t="shared" si="19"/>
        <v>Jul</v>
      </c>
      <c r="C1236">
        <v>347</v>
      </c>
      <c r="D1236" t="s">
        <v>3164</v>
      </c>
      <c r="E1236" t="s">
        <v>20</v>
      </c>
      <c r="F1236" t="s">
        <v>1875</v>
      </c>
      <c r="G1236" t="s">
        <v>22</v>
      </c>
      <c r="H1236" t="s">
        <v>23</v>
      </c>
      <c r="I1236" t="s">
        <v>1084</v>
      </c>
      <c r="J1236" t="s">
        <v>250</v>
      </c>
      <c r="K1236">
        <v>1852</v>
      </c>
      <c r="L1236" t="s">
        <v>26</v>
      </c>
      <c r="M1236" t="s">
        <v>3165</v>
      </c>
      <c r="N1236" t="s">
        <v>46</v>
      </c>
      <c r="O1236" t="s">
        <v>62</v>
      </c>
      <c r="P1236" t="s">
        <v>3166</v>
      </c>
      <c r="Q1236">
        <v>7.56</v>
      </c>
      <c r="R1236">
        <v>3</v>
      </c>
      <c r="S1236">
        <v>0</v>
      </c>
      <c r="T1236">
        <v>3.0996000000000001</v>
      </c>
    </row>
    <row r="1237" spans="1:20" x14ac:dyDescent="0.3">
      <c r="A1237" s="1">
        <v>44020</v>
      </c>
      <c r="B1237" s="1" t="str">
        <f t="shared" si="19"/>
        <v>Jul</v>
      </c>
      <c r="C1237">
        <v>348</v>
      </c>
      <c r="D1237" t="s">
        <v>3164</v>
      </c>
      <c r="E1237" t="s">
        <v>20</v>
      </c>
      <c r="F1237" t="s">
        <v>1875</v>
      </c>
      <c r="G1237" t="s">
        <v>22</v>
      </c>
      <c r="H1237" t="s">
        <v>23</v>
      </c>
      <c r="I1237" t="s">
        <v>1084</v>
      </c>
      <c r="J1237" t="s">
        <v>250</v>
      </c>
      <c r="K1237">
        <v>1852</v>
      </c>
      <c r="L1237" t="s">
        <v>26</v>
      </c>
      <c r="M1237" t="s">
        <v>2711</v>
      </c>
      <c r="N1237" t="s">
        <v>46</v>
      </c>
      <c r="O1237" t="s">
        <v>107</v>
      </c>
      <c r="P1237" t="s">
        <v>897</v>
      </c>
      <c r="Q1237">
        <v>24.56</v>
      </c>
      <c r="R1237">
        <v>2</v>
      </c>
      <c r="S1237">
        <v>0</v>
      </c>
      <c r="T1237">
        <v>11.543200000000001</v>
      </c>
    </row>
    <row r="1238" spans="1:20" x14ac:dyDescent="0.3">
      <c r="A1238" s="1">
        <v>44020</v>
      </c>
      <c r="B1238" s="1" t="str">
        <f t="shared" si="19"/>
        <v>Jul</v>
      </c>
      <c r="C1238">
        <v>349</v>
      </c>
      <c r="D1238" t="s">
        <v>3164</v>
      </c>
      <c r="E1238" t="s">
        <v>20</v>
      </c>
      <c r="F1238" t="s">
        <v>1875</v>
      </c>
      <c r="G1238" t="s">
        <v>22</v>
      </c>
      <c r="H1238" t="s">
        <v>23</v>
      </c>
      <c r="I1238" t="s">
        <v>1084</v>
      </c>
      <c r="J1238" t="s">
        <v>250</v>
      </c>
      <c r="K1238">
        <v>1852</v>
      </c>
      <c r="L1238" t="s">
        <v>26</v>
      </c>
      <c r="M1238" t="s">
        <v>2396</v>
      </c>
      <c r="N1238" t="s">
        <v>46</v>
      </c>
      <c r="O1238" t="s">
        <v>62</v>
      </c>
      <c r="P1238" t="s">
        <v>2397</v>
      </c>
      <c r="Q1238">
        <v>12.96</v>
      </c>
      <c r="R1238">
        <v>2</v>
      </c>
      <c r="S1238">
        <v>0</v>
      </c>
      <c r="T1238">
        <v>4.1471999999999998</v>
      </c>
    </row>
    <row r="1239" spans="1:20" x14ac:dyDescent="0.3">
      <c r="A1239" s="1">
        <v>44020</v>
      </c>
      <c r="B1239" s="1" t="str">
        <f t="shared" si="19"/>
        <v>Jul</v>
      </c>
      <c r="C1239">
        <v>1369</v>
      </c>
      <c r="D1239" t="s">
        <v>3167</v>
      </c>
      <c r="E1239" t="s">
        <v>39</v>
      </c>
      <c r="F1239" t="s">
        <v>553</v>
      </c>
      <c r="G1239" t="s">
        <v>41</v>
      </c>
      <c r="H1239" t="s">
        <v>23</v>
      </c>
      <c r="I1239" t="s">
        <v>3168</v>
      </c>
      <c r="J1239" t="s">
        <v>34</v>
      </c>
      <c r="K1239">
        <v>90660</v>
      </c>
      <c r="L1239" t="s">
        <v>35</v>
      </c>
      <c r="M1239" t="s">
        <v>3169</v>
      </c>
      <c r="N1239" t="s">
        <v>28</v>
      </c>
      <c r="O1239" t="s">
        <v>29</v>
      </c>
      <c r="P1239" t="s">
        <v>3170</v>
      </c>
      <c r="Q1239">
        <v>145.9</v>
      </c>
      <c r="R1239">
        <v>5</v>
      </c>
      <c r="S1239">
        <v>0</v>
      </c>
      <c r="T1239">
        <v>62.737000000000002</v>
      </c>
    </row>
    <row r="1240" spans="1:20" x14ac:dyDescent="0.3">
      <c r="A1240" s="1">
        <v>44020</v>
      </c>
      <c r="B1240" s="1" t="str">
        <f t="shared" si="19"/>
        <v>Jul</v>
      </c>
      <c r="C1240">
        <v>1621</v>
      </c>
      <c r="D1240" t="s">
        <v>3171</v>
      </c>
      <c r="E1240" t="s">
        <v>20</v>
      </c>
      <c r="F1240" t="s">
        <v>3172</v>
      </c>
      <c r="G1240" t="s">
        <v>22</v>
      </c>
      <c r="H1240" t="s">
        <v>23</v>
      </c>
      <c r="I1240" t="s">
        <v>457</v>
      </c>
      <c r="J1240" t="s">
        <v>149</v>
      </c>
      <c r="K1240">
        <v>98031</v>
      </c>
      <c r="L1240" t="s">
        <v>35</v>
      </c>
      <c r="M1240" t="s">
        <v>3173</v>
      </c>
      <c r="N1240" t="s">
        <v>28</v>
      </c>
      <c r="O1240" t="s">
        <v>29</v>
      </c>
      <c r="P1240" t="s">
        <v>3174</v>
      </c>
      <c r="Q1240">
        <v>198.46</v>
      </c>
      <c r="R1240">
        <v>2</v>
      </c>
      <c r="S1240">
        <v>0</v>
      </c>
      <c r="T1240">
        <v>99.23</v>
      </c>
    </row>
    <row r="1241" spans="1:20" x14ac:dyDescent="0.3">
      <c r="A1241" s="1">
        <v>44020</v>
      </c>
      <c r="B1241" s="1" t="str">
        <f t="shared" si="19"/>
        <v>Jul</v>
      </c>
      <c r="C1241">
        <v>1622</v>
      </c>
      <c r="D1241" t="s">
        <v>3171</v>
      </c>
      <c r="E1241" t="s">
        <v>20</v>
      </c>
      <c r="F1241" t="s">
        <v>3172</v>
      </c>
      <c r="G1241" t="s">
        <v>22</v>
      </c>
      <c r="H1241" t="s">
        <v>23</v>
      </c>
      <c r="I1241" t="s">
        <v>457</v>
      </c>
      <c r="J1241" t="s">
        <v>149</v>
      </c>
      <c r="K1241">
        <v>98031</v>
      </c>
      <c r="L1241" t="s">
        <v>35</v>
      </c>
      <c r="M1241" t="s">
        <v>3175</v>
      </c>
      <c r="N1241" t="s">
        <v>46</v>
      </c>
      <c r="O1241" t="s">
        <v>288</v>
      </c>
      <c r="P1241" t="s">
        <v>3176</v>
      </c>
      <c r="Q1241">
        <v>786.48</v>
      </c>
      <c r="R1241">
        <v>8</v>
      </c>
      <c r="S1241">
        <v>0</v>
      </c>
      <c r="T1241">
        <v>385.37520000000001</v>
      </c>
    </row>
    <row r="1242" spans="1:20" x14ac:dyDescent="0.3">
      <c r="A1242" s="1">
        <v>44020</v>
      </c>
      <c r="B1242" s="1" t="str">
        <f t="shared" si="19"/>
        <v>Jul</v>
      </c>
      <c r="C1242">
        <v>1623</v>
      </c>
      <c r="D1242" t="s">
        <v>3171</v>
      </c>
      <c r="E1242" t="s">
        <v>20</v>
      </c>
      <c r="F1242" t="s">
        <v>3172</v>
      </c>
      <c r="G1242" t="s">
        <v>22</v>
      </c>
      <c r="H1242" t="s">
        <v>23</v>
      </c>
      <c r="I1242" t="s">
        <v>457</v>
      </c>
      <c r="J1242" t="s">
        <v>149</v>
      </c>
      <c r="K1242">
        <v>98031</v>
      </c>
      <c r="L1242" t="s">
        <v>35</v>
      </c>
      <c r="M1242" t="s">
        <v>1774</v>
      </c>
      <c r="N1242" t="s">
        <v>46</v>
      </c>
      <c r="O1242" t="s">
        <v>47</v>
      </c>
      <c r="P1242" t="s">
        <v>1775</v>
      </c>
      <c r="Q1242">
        <v>23.167999999999999</v>
      </c>
      <c r="R1242">
        <v>2</v>
      </c>
      <c r="S1242">
        <v>0.2</v>
      </c>
      <c r="T1242">
        <v>7.8192000000000004</v>
      </c>
    </row>
    <row r="1243" spans="1:20" x14ac:dyDescent="0.3">
      <c r="A1243" s="1">
        <v>44020</v>
      </c>
      <c r="B1243" s="1" t="str">
        <f t="shared" si="19"/>
        <v>Jul</v>
      </c>
      <c r="C1243">
        <v>1624</v>
      </c>
      <c r="D1243" t="s">
        <v>3171</v>
      </c>
      <c r="E1243" t="s">
        <v>20</v>
      </c>
      <c r="F1243" t="s">
        <v>3172</v>
      </c>
      <c r="G1243" t="s">
        <v>22</v>
      </c>
      <c r="H1243" t="s">
        <v>23</v>
      </c>
      <c r="I1243" t="s">
        <v>457</v>
      </c>
      <c r="J1243" t="s">
        <v>149</v>
      </c>
      <c r="K1243">
        <v>98031</v>
      </c>
      <c r="L1243" t="s">
        <v>35</v>
      </c>
      <c r="M1243" t="s">
        <v>3177</v>
      </c>
      <c r="N1243" t="s">
        <v>78</v>
      </c>
      <c r="O1243" t="s">
        <v>101</v>
      </c>
      <c r="P1243" t="s">
        <v>3178</v>
      </c>
      <c r="Q1243">
        <v>50</v>
      </c>
      <c r="R1243">
        <v>2</v>
      </c>
      <c r="S1243">
        <v>0</v>
      </c>
      <c r="T1243">
        <v>10.5</v>
      </c>
    </row>
    <row r="1244" spans="1:20" x14ac:dyDescent="0.3">
      <c r="A1244" s="1">
        <v>44020</v>
      </c>
      <c r="B1244" s="1" t="str">
        <f t="shared" si="19"/>
        <v>Jul</v>
      </c>
      <c r="C1244">
        <v>3216</v>
      </c>
      <c r="D1244" t="s">
        <v>3179</v>
      </c>
      <c r="E1244" t="s">
        <v>39</v>
      </c>
      <c r="F1244" t="s">
        <v>488</v>
      </c>
      <c r="G1244" t="s">
        <v>22</v>
      </c>
      <c r="H1244" t="s">
        <v>23</v>
      </c>
      <c r="I1244" t="s">
        <v>3180</v>
      </c>
      <c r="J1244" t="s">
        <v>34</v>
      </c>
      <c r="K1244">
        <v>94403</v>
      </c>
      <c r="L1244" t="s">
        <v>35</v>
      </c>
      <c r="M1244" t="s">
        <v>3181</v>
      </c>
      <c r="N1244" t="s">
        <v>46</v>
      </c>
      <c r="O1244" t="s">
        <v>288</v>
      </c>
      <c r="P1244" t="s">
        <v>3182</v>
      </c>
      <c r="Q1244">
        <v>75.180000000000007</v>
      </c>
      <c r="R1244">
        <v>6</v>
      </c>
      <c r="S1244">
        <v>0</v>
      </c>
      <c r="T1244">
        <v>35.334600000000002</v>
      </c>
    </row>
    <row r="1245" spans="1:20" x14ac:dyDescent="0.3">
      <c r="A1245" s="1">
        <v>44020</v>
      </c>
      <c r="B1245" s="1" t="str">
        <f t="shared" si="19"/>
        <v>Jul</v>
      </c>
      <c r="C1245">
        <v>4536</v>
      </c>
      <c r="D1245" t="s">
        <v>3183</v>
      </c>
      <c r="E1245" t="s">
        <v>20</v>
      </c>
      <c r="F1245" t="s">
        <v>2442</v>
      </c>
      <c r="G1245" t="s">
        <v>41</v>
      </c>
      <c r="H1245" t="s">
        <v>23</v>
      </c>
      <c r="I1245" t="s">
        <v>148</v>
      </c>
      <c r="J1245" t="s">
        <v>149</v>
      </c>
      <c r="K1245">
        <v>98115</v>
      </c>
      <c r="L1245" t="s">
        <v>35</v>
      </c>
      <c r="M1245" t="s">
        <v>647</v>
      </c>
      <c r="N1245" t="s">
        <v>28</v>
      </c>
      <c r="O1245" t="s">
        <v>29</v>
      </c>
      <c r="P1245" t="s">
        <v>648</v>
      </c>
      <c r="Q1245">
        <v>15.84</v>
      </c>
      <c r="R1245">
        <v>3</v>
      </c>
      <c r="S1245">
        <v>0</v>
      </c>
      <c r="T1245">
        <v>4.9104000000000001</v>
      </c>
    </row>
    <row r="1246" spans="1:20" x14ac:dyDescent="0.3">
      <c r="A1246" s="1">
        <v>44020</v>
      </c>
      <c r="B1246" s="1" t="str">
        <f t="shared" si="19"/>
        <v>Jul</v>
      </c>
      <c r="C1246">
        <v>4537</v>
      </c>
      <c r="D1246" t="s">
        <v>3183</v>
      </c>
      <c r="E1246" t="s">
        <v>20</v>
      </c>
      <c r="F1246" t="s">
        <v>2442</v>
      </c>
      <c r="G1246" t="s">
        <v>41</v>
      </c>
      <c r="H1246" t="s">
        <v>23</v>
      </c>
      <c r="I1246" t="s">
        <v>148</v>
      </c>
      <c r="J1246" t="s">
        <v>149</v>
      </c>
      <c r="K1246">
        <v>98115</v>
      </c>
      <c r="L1246" t="s">
        <v>35</v>
      </c>
      <c r="M1246" t="s">
        <v>1782</v>
      </c>
      <c r="N1246" t="s">
        <v>46</v>
      </c>
      <c r="O1246" t="s">
        <v>47</v>
      </c>
      <c r="P1246" t="s">
        <v>1783</v>
      </c>
      <c r="Q1246">
        <v>86.376000000000005</v>
      </c>
      <c r="R1246">
        <v>3</v>
      </c>
      <c r="S1246">
        <v>0.2</v>
      </c>
      <c r="T1246">
        <v>30.2316</v>
      </c>
    </row>
    <row r="1247" spans="1:20" x14ac:dyDescent="0.3">
      <c r="A1247" s="1">
        <v>44020</v>
      </c>
      <c r="B1247" s="1" t="str">
        <f t="shared" si="19"/>
        <v>Jul</v>
      </c>
      <c r="C1247">
        <v>4538</v>
      </c>
      <c r="D1247" t="s">
        <v>3183</v>
      </c>
      <c r="E1247" t="s">
        <v>20</v>
      </c>
      <c r="F1247" t="s">
        <v>2442</v>
      </c>
      <c r="G1247" t="s">
        <v>41</v>
      </c>
      <c r="H1247" t="s">
        <v>23</v>
      </c>
      <c r="I1247" t="s">
        <v>148</v>
      </c>
      <c r="J1247" t="s">
        <v>149</v>
      </c>
      <c r="K1247">
        <v>98115</v>
      </c>
      <c r="L1247" t="s">
        <v>35</v>
      </c>
      <c r="M1247" t="s">
        <v>1714</v>
      </c>
      <c r="N1247" t="s">
        <v>46</v>
      </c>
      <c r="O1247" t="s">
        <v>62</v>
      </c>
      <c r="P1247" t="s">
        <v>1715</v>
      </c>
      <c r="Q1247">
        <v>18.239999999999998</v>
      </c>
      <c r="R1247">
        <v>3</v>
      </c>
      <c r="S1247">
        <v>0</v>
      </c>
      <c r="T1247">
        <v>6.2016</v>
      </c>
    </row>
    <row r="1248" spans="1:20" x14ac:dyDescent="0.3">
      <c r="A1248" s="1">
        <v>44020</v>
      </c>
      <c r="B1248" s="1" t="str">
        <f t="shared" si="19"/>
        <v>Jul</v>
      </c>
      <c r="C1248">
        <v>4539</v>
      </c>
      <c r="D1248" t="s">
        <v>3183</v>
      </c>
      <c r="E1248" t="s">
        <v>20</v>
      </c>
      <c r="F1248" t="s">
        <v>2442</v>
      </c>
      <c r="G1248" t="s">
        <v>41</v>
      </c>
      <c r="H1248" t="s">
        <v>23</v>
      </c>
      <c r="I1248" t="s">
        <v>148</v>
      </c>
      <c r="J1248" t="s">
        <v>149</v>
      </c>
      <c r="K1248">
        <v>98115</v>
      </c>
      <c r="L1248" t="s">
        <v>35</v>
      </c>
      <c r="M1248" t="s">
        <v>3184</v>
      </c>
      <c r="N1248" t="s">
        <v>46</v>
      </c>
      <c r="O1248" t="s">
        <v>62</v>
      </c>
      <c r="P1248" t="s">
        <v>3185</v>
      </c>
      <c r="Q1248">
        <v>13.12</v>
      </c>
      <c r="R1248">
        <v>4</v>
      </c>
      <c r="S1248">
        <v>0</v>
      </c>
      <c r="T1248">
        <v>4.3296000000000001</v>
      </c>
    </row>
    <row r="1249" spans="1:20" x14ac:dyDescent="0.3">
      <c r="A1249" s="1">
        <v>44020</v>
      </c>
      <c r="B1249" s="1" t="str">
        <f t="shared" si="19"/>
        <v>Jul</v>
      </c>
      <c r="C1249">
        <v>8405</v>
      </c>
      <c r="D1249" t="s">
        <v>3186</v>
      </c>
      <c r="E1249" t="s">
        <v>20</v>
      </c>
      <c r="F1249" t="s">
        <v>3187</v>
      </c>
      <c r="G1249" t="s">
        <v>73</v>
      </c>
      <c r="H1249" t="s">
        <v>23</v>
      </c>
      <c r="I1249" t="s">
        <v>889</v>
      </c>
      <c r="J1249" t="s">
        <v>890</v>
      </c>
      <c r="K1249">
        <v>19711</v>
      </c>
      <c r="L1249" t="s">
        <v>26</v>
      </c>
      <c r="M1249" t="s">
        <v>3188</v>
      </c>
      <c r="N1249" t="s">
        <v>28</v>
      </c>
      <c r="O1249" t="s">
        <v>29</v>
      </c>
      <c r="P1249" t="s">
        <v>3189</v>
      </c>
      <c r="Q1249">
        <v>83.92</v>
      </c>
      <c r="R1249">
        <v>4</v>
      </c>
      <c r="S1249">
        <v>0</v>
      </c>
      <c r="T1249">
        <v>5.8743999999999996</v>
      </c>
    </row>
    <row r="1250" spans="1:20" x14ac:dyDescent="0.3">
      <c r="A1250" s="1">
        <v>44020</v>
      </c>
      <c r="B1250" s="1" t="str">
        <f t="shared" si="19"/>
        <v>Jul</v>
      </c>
      <c r="C1250">
        <v>8406</v>
      </c>
      <c r="D1250" t="s">
        <v>3186</v>
      </c>
      <c r="E1250" t="s">
        <v>20</v>
      </c>
      <c r="F1250" t="s">
        <v>3187</v>
      </c>
      <c r="G1250" t="s">
        <v>73</v>
      </c>
      <c r="H1250" t="s">
        <v>23</v>
      </c>
      <c r="I1250" t="s">
        <v>889</v>
      </c>
      <c r="J1250" t="s">
        <v>890</v>
      </c>
      <c r="K1250">
        <v>19711</v>
      </c>
      <c r="L1250" t="s">
        <v>26</v>
      </c>
      <c r="M1250" t="s">
        <v>1892</v>
      </c>
      <c r="N1250" t="s">
        <v>78</v>
      </c>
      <c r="O1250" t="s">
        <v>101</v>
      </c>
      <c r="P1250" t="s">
        <v>1893</v>
      </c>
      <c r="Q1250">
        <v>141.9</v>
      </c>
      <c r="R1250">
        <v>5</v>
      </c>
      <c r="S1250">
        <v>0</v>
      </c>
      <c r="T1250">
        <v>58.179000000000002</v>
      </c>
    </row>
    <row r="1251" spans="1:20" x14ac:dyDescent="0.3">
      <c r="A1251" s="1">
        <v>44020</v>
      </c>
      <c r="B1251" s="1" t="str">
        <f t="shared" si="19"/>
        <v>Jul</v>
      </c>
      <c r="C1251">
        <v>8407</v>
      </c>
      <c r="D1251" t="s">
        <v>3186</v>
      </c>
      <c r="E1251" t="s">
        <v>20</v>
      </c>
      <c r="F1251" t="s">
        <v>3187</v>
      </c>
      <c r="G1251" t="s">
        <v>73</v>
      </c>
      <c r="H1251" t="s">
        <v>23</v>
      </c>
      <c r="I1251" t="s">
        <v>889</v>
      </c>
      <c r="J1251" t="s">
        <v>890</v>
      </c>
      <c r="K1251">
        <v>19711</v>
      </c>
      <c r="L1251" t="s">
        <v>26</v>
      </c>
      <c r="M1251" t="s">
        <v>3190</v>
      </c>
      <c r="N1251" t="s">
        <v>28</v>
      </c>
      <c r="O1251" t="s">
        <v>29</v>
      </c>
      <c r="P1251" t="s">
        <v>3191</v>
      </c>
      <c r="Q1251">
        <v>39.979999999999997</v>
      </c>
      <c r="R1251">
        <v>2</v>
      </c>
      <c r="S1251">
        <v>0</v>
      </c>
      <c r="T1251">
        <v>9.1953999999999994</v>
      </c>
    </row>
    <row r="1252" spans="1:20" x14ac:dyDescent="0.3">
      <c r="A1252" s="1">
        <v>44020</v>
      </c>
      <c r="B1252" s="1" t="str">
        <f t="shared" si="19"/>
        <v>Jul</v>
      </c>
      <c r="C1252">
        <v>8408</v>
      </c>
      <c r="D1252" t="s">
        <v>3186</v>
      </c>
      <c r="E1252" t="s">
        <v>20</v>
      </c>
      <c r="F1252" t="s">
        <v>3187</v>
      </c>
      <c r="G1252" t="s">
        <v>73</v>
      </c>
      <c r="H1252" t="s">
        <v>23</v>
      </c>
      <c r="I1252" t="s">
        <v>889</v>
      </c>
      <c r="J1252" t="s">
        <v>890</v>
      </c>
      <c r="K1252">
        <v>19711</v>
      </c>
      <c r="L1252" t="s">
        <v>26</v>
      </c>
      <c r="M1252" t="s">
        <v>1755</v>
      </c>
      <c r="N1252" t="s">
        <v>46</v>
      </c>
      <c r="O1252" t="s">
        <v>62</v>
      </c>
      <c r="P1252" t="s">
        <v>1756</v>
      </c>
      <c r="Q1252">
        <v>28.91</v>
      </c>
      <c r="R1252">
        <v>7</v>
      </c>
      <c r="S1252">
        <v>0</v>
      </c>
      <c r="T1252">
        <v>8.673</v>
      </c>
    </row>
    <row r="1253" spans="1:20" x14ac:dyDescent="0.3">
      <c r="A1253" s="1">
        <v>44020</v>
      </c>
      <c r="B1253" s="1" t="str">
        <f t="shared" si="19"/>
        <v>Jul</v>
      </c>
      <c r="C1253">
        <v>8409</v>
      </c>
      <c r="D1253" t="s">
        <v>3186</v>
      </c>
      <c r="E1253" t="s">
        <v>20</v>
      </c>
      <c r="F1253" t="s">
        <v>3187</v>
      </c>
      <c r="G1253" t="s">
        <v>73</v>
      </c>
      <c r="H1253" t="s">
        <v>23</v>
      </c>
      <c r="I1253" t="s">
        <v>889</v>
      </c>
      <c r="J1253" t="s">
        <v>890</v>
      </c>
      <c r="K1253">
        <v>19711</v>
      </c>
      <c r="L1253" t="s">
        <v>26</v>
      </c>
      <c r="M1253" t="s">
        <v>181</v>
      </c>
      <c r="N1253" t="s">
        <v>46</v>
      </c>
      <c r="O1253" t="s">
        <v>62</v>
      </c>
      <c r="P1253" t="s">
        <v>182</v>
      </c>
      <c r="Q1253">
        <v>174.95</v>
      </c>
      <c r="R1253">
        <v>5</v>
      </c>
      <c r="S1253">
        <v>0</v>
      </c>
      <c r="T1253">
        <v>45.487000000000002</v>
      </c>
    </row>
    <row r="1254" spans="1:20" x14ac:dyDescent="0.3">
      <c r="A1254" s="1">
        <v>44020</v>
      </c>
      <c r="B1254" s="1" t="str">
        <f t="shared" si="19"/>
        <v>Jul</v>
      </c>
      <c r="C1254">
        <v>9531</v>
      </c>
      <c r="D1254" t="s">
        <v>3192</v>
      </c>
      <c r="E1254" t="s">
        <v>20</v>
      </c>
      <c r="F1254" t="s">
        <v>3193</v>
      </c>
      <c r="G1254" t="s">
        <v>41</v>
      </c>
      <c r="H1254" t="s">
        <v>23</v>
      </c>
      <c r="I1254" t="s">
        <v>148</v>
      </c>
      <c r="J1254" t="s">
        <v>149</v>
      </c>
      <c r="K1254">
        <v>98103</v>
      </c>
      <c r="L1254" t="s">
        <v>35</v>
      </c>
      <c r="M1254" t="s">
        <v>3194</v>
      </c>
      <c r="N1254" t="s">
        <v>46</v>
      </c>
      <c r="O1254" t="s">
        <v>107</v>
      </c>
      <c r="P1254" t="s">
        <v>897</v>
      </c>
      <c r="Q1254">
        <v>52.76</v>
      </c>
      <c r="R1254">
        <v>2</v>
      </c>
      <c r="S1254">
        <v>0</v>
      </c>
      <c r="T1254">
        <v>24.269600000000001</v>
      </c>
    </row>
    <row r="1255" spans="1:20" x14ac:dyDescent="0.3">
      <c r="A1255" s="1">
        <v>44021</v>
      </c>
      <c r="B1255" s="1" t="str">
        <f t="shared" si="19"/>
        <v>Jul</v>
      </c>
      <c r="C1255">
        <v>977</v>
      </c>
      <c r="D1255" t="s">
        <v>3195</v>
      </c>
      <c r="E1255" t="s">
        <v>20</v>
      </c>
      <c r="F1255" t="s">
        <v>1875</v>
      </c>
      <c r="G1255" t="s">
        <v>22</v>
      </c>
      <c r="H1255" t="s">
        <v>23</v>
      </c>
      <c r="I1255" t="s">
        <v>2328</v>
      </c>
      <c r="J1255" t="s">
        <v>2329</v>
      </c>
      <c r="K1255">
        <v>97206</v>
      </c>
      <c r="L1255" t="s">
        <v>35</v>
      </c>
      <c r="M1255" t="s">
        <v>45</v>
      </c>
      <c r="N1255" t="s">
        <v>46</v>
      </c>
      <c r="O1255" t="s">
        <v>47</v>
      </c>
      <c r="P1255" t="s">
        <v>48</v>
      </c>
      <c r="Q1255">
        <v>1.08</v>
      </c>
      <c r="R1255">
        <v>2</v>
      </c>
      <c r="S1255">
        <v>0.7</v>
      </c>
      <c r="T1255">
        <v>-0.79200000000000004</v>
      </c>
    </row>
    <row r="1256" spans="1:20" x14ac:dyDescent="0.3">
      <c r="A1256" s="1">
        <v>44021</v>
      </c>
      <c r="B1256" s="1" t="str">
        <f t="shared" si="19"/>
        <v>Jul</v>
      </c>
      <c r="C1256">
        <v>1044</v>
      </c>
      <c r="D1256" t="s">
        <v>3196</v>
      </c>
      <c r="E1256" t="s">
        <v>39</v>
      </c>
      <c r="F1256" t="s">
        <v>1746</v>
      </c>
      <c r="G1256" t="s">
        <v>73</v>
      </c>
      <c r="H1256" t="s">
        <v>23</v>
      </c>
      <c r="I1256" t="s">
        <v>336</v>
      </c>
      <c r="J1256" t="s">
        <v>337</v>
      </c>
      <c r="K1256">
        <v>60610</v>
      </c>
      <c r="L1256" t="s">
        <v>44</v>
      </c>
      <c r="M1256" t="s">
        <v>3197</v>
      </c>
      <c r="N1256" t="s">
        <v>46</v>
      </c>
      <c r="O1256" t="s">
        <v>62</v>
      </c>
      <c r="P1256" t="s">
        <v>3198</v>
      </c>
      <c r="Q1256">
        <v>8.84</v>
      </c>
      <c r="R1256">
        <v>5</v>
      </c>
      <c r="S1256">
        <v>0.2</v>
      </c>
      <c r="T1256">
        <v>2.9834999999999998</v>
      </c>
    </row>
    <row r="1257" spans="1:20" x14ac:dyDescent="0.3">
      <c r="A1257" s="1">
        <v>44021</v>
      </c>
      <c r="B1257" s="1" t="str">
        <f t="shared" si="19"/>
        <v>Jul</v>
      </c>
      <c r="C1257">
        <v>1045</v>
      </c>
      <c r="D1257" t="s">
        <v>3196</v>
      </c>
      <c r="E1257" t="s">
        <v>39</v>
      </c>
      <c r="F1257" t="s">
        <v>1746</v>
      </c>
      <c r="G1257" t="s">
        <v>73</v>
      </c>
      <c r="H1257" t="s">
        <v>23</v>
      </c>
      <c r="I1257" t="s">
        <v>336</v>
      </c>
      <c r="J1257" t="s">
        <v>337</v>
      </c>
      <c r="K1257">
        <v>60610</v>
      </c>
      <c r="L1257" t="s">
        <v>44</v>
      </c>
      <c r="M1257" t="s">
        <v>643</v>
      </c>
      <c r="N1257" t="s">
        <v>46</v>
      </c>
      <c r="O1257" t="s">
        <v>69</v>
      </c>
      <c r="P1257" t="s">
        <v>644</v>
      </c>
      <c r="Q1257">
        <v>58.463999999999999</v>
      </c>
      <c r="R1257">
        <v>9</v>
      </c>
      <c r="S1257">
        <v>0.8</v>
      </c>
      <c r="T1257">
        <v>-146.16</v>
      </c>
    </row>
    <row r="1258" spans="1:20" x14ac:dyDescent="0.3">
      <c r="A1258" s="1">
        <v>44021</v>
      </c>
      <c r="B1258" s="1" t="str">
        <f t="shared" si="19"/>
        <v>Jul</v>
      </c>
      <c r="C1258">
        <v>2233</v>
      </c>
      <c r="D1258" t="s">
        <v>3199</v>
      </c>
      <c r="E1258" t="s">
        <v>20</v>
      </c>
      <c r="F1258" t="s">
        <v>456</v>
      </c>
      <c r="G1258" t="s">
        <v>22</v>
      </c>
      <c r="H1258" t="s">
        <v>23</v>
      </c>
      <c r="I1258" t="s">
        <v>336</v>
      </c>
      <c r="J1258" t="s">
        <v>337</v>
      </c>
      <c r="K1258">
        <v>60610</v>
      </c>
      <c r="L1258" t="s">
        <v>44</v>
      </c>
      <c r="M1258" t="s">
        <v>1663</v>
      </c>
      <c r="N1258" t="s">
        <v>46</v>
      </c>
      <c r="O1258" t="s">
        <v>54</v>
      </c>
      <c r="P1258" t="s">
        <v>1664</v>
      </c>
      <c r="Q1258">
        <v>228.92</v>
      </c>
      <c r="R1258">
        <v>5</v>
      </c>
      <c r="S1258">
        <v>0.2</v>
      </c>
      <c r="T1258">
        <v>14.307499999999999</v>
      </c>
    </row>
    <row r="1259" spans="1:20" x14ac:dyDescent="0.3">
      <c r="A1259" s="1">
        <v>44021</v>
      </c>
      <c r="B1259" s="1" t="str">
        <f t="shared" si="19"/>
        <v>Jul</v>
      </c>
      <c r="C1259">
        <v>2574</v>
      </c>
      <c r="D1259" t="s">
        <v>3200</v>
      </c>
      <c r="E1259" t="s">
        <v>20</v>
      </c>
      <c r="F1259" t="s">
        <v>3201</v>
      </c>
      <c r="G1259" t="s">
        <v>41</v>
      </c>
      <c r="H1259" t="s">
        <v>23</v>
      </c>
      <c r="I1259" t="s">
        <v>733</v>
      </c>
      <c r="J1259" t="s">
        <v>224</v>
      </c>
      <c r="K1259">
        <v>47905</v>
      </c>
      <c r="L1259" t="s">
        <v>44</v>
      </c>
      <c r="M1259" t="s">
        <v>574</v>
      </c>
      <c r="N1259" t="s">
        <v>28</v>
      </c>
      <c r="O1259" t="s">
        <v>29</v>
      </c>
      <c r="P1259" t="s">
        <v>575</v>
      </c>
      <c r="Q1259">
        <v>526.45000000000005</v>
      </c>
      <c r="R1259">
        <v>5</v>
      </c>
      <c r="S1259">
        <v>0</v>
      </c>
      <c r="T1259">
        <v>31.587</v>
      </c>
    </row>
    <row r="1260" spans="1:20" x14ac:dyDescent="0.3">
      <c r="A1260" s="1">
        <v>44021</v>
      </c>
      <c r="B1260" s="1" t="str">
        <f t="shared" si="19"/>
        <v>Jul</v>
      </c>
      <c r="C1260">
        <v>6141</v>
      </c>
      <c r="D1260" t="s">
        <v>3202</v>
      </c>
      <c r="E1260" t="s">
        <v>20</v>
      </c>
      <c r="F1260" t="s">
        <v>134</v>
      </c>
      <c r="G1260" t="s">
        <v>22</v>
      </c>
      <c r="H1260" t="s">
        <v>23</v>
      </c>
      <c r="I1260" t="s">
        <v>1997</v>
      </c>
      <c r="J1260" t="s">
        <v>331</v>
      </c>
      <c r="K1260">
        <v>6040</v>
      </c>
      <c r="L1260" t="s">
        <v>26</v>
      </c>
      <c r="M1260" t="s">
        <v>3203</v>
      </c>
      <c r="N1260" t="s">
        <v>46</v>
      </c>
      <c r="O1260" t="s">
        <v>107</v>
      </c>
      <c r="P1260" t="s">
        <v>3204</v>
      </c>
      <c r="Q1260">
        <v>274.8</v>
      </c>
      <c r="R1260">
        <v>5</v>
      </c>
      <c r="S1260">
        <v>0</v>
      </c>
      <c r="T1260">
        <v>134.65199999999999</v>
      </c>
    </row>
    <row r="1261" spans="1:20" x14ac:dyDescent="0.3">
      <c r="A1261" s="1">
        <v>44021</v>
      </c>
      <c r="B1261" s="1" t="str">
        <f t="shared" si="19"/>
        <v>Jul</v>
      </c>
      <c r="C1261">
        <v>6142</v>
      </c>
      <c r="D1261" t="s">
        <v>3202</v>
      </c>
      <c r="E1261" t="s">
        <v>20</v>
      </c>
      <c r="F1261" t="s">
        <v>134</v>
      </c>
      <c r="G1261" t="s">
        <v>22</v>
      </c>
      <c r="H1261" t="s">
        <v>23</v>
      </c>
      <c r="I1261" t="s">
        <v>1997</v>
      </c>
      <c r="J1261" t="s">
        <v>331</v>
      </c>
      <c r="K1261">
        <v>6040</v>
      </c>
      <c r="L1261" t="s">
        <v>26</v>
      </c>
      <c r="M1261" t="s">
        <v>3205</v>
      </c>
      <c r="N1261" t="s">
        <v>46</v>
      </c>
      <c r="O1261" t="s">
        <v>54</v>
      </c>
      <c r="P1261" t="s">
        <v>3206</v>
      </c>
      <c r="Q1261">
        <v>195.64</v>
      </c>
      <c r="R1261">
        <v>4</v>
      </c>
      <c r="S1261">
        <v>0</v>
      </c>
      <c r="T1261">
        <v>3.9127999999999998</v>
      </c>
    </row>
    <row r="1262" spans="1:20" x14ac:dyDescent="0.3">
      <c r="A1262" s="1">
        <v>44021</v>
      </c>
      <c r="B1262" s="1" t="str">
        <f t="shared" si="19"/>
        <v>Jul</v>
      </c>
      <c r="C1262">
        <v>6143</v>
      </c>
      <c r="D1262" t="s">
        <v>3202</v>
      </c>
      <c r="E1262" t="s">
        <v>20</v>
      </c>
      <c r="F1262" t="s">
        <v>134</v>
      </c>
      <c r="G1262" t="s">
        <v>22</v>
      </c>
      <c r="H1262" t="s">
        <v>23</v>
      </c>
      <c r="I1262" t="s">
        <v>1997</v>
      </c>
      <c r="J1262" t="s">
        <v>331</v>
      </c>
      <c r="K1262">
        <v>6040</v>
      </c>
      <c r="L1262" t="s">
        <v>26</v>
      </c>
      <c r="M1262" t="s">
        <v>995</v>
      </c>
      <c r="N1262" t="s">
        <v>78</v>
      </c>
      <c r="O1262" t="s">
        <v>193</v>
      </c>
      <c r="P1262" t="s">
        <v>996</v>
      </c>
      <c r="Q1262">
        <v>257.98</v>
      </c>
      <c r="R1262">
        <v>2</v>
      </c>
      <c r="S1262">
        <v>0</v>
      </c>
      <c r="T1262">
        <v>74.8142</v>
      </c>
    </row>
    <row r="1263" spans="1:20" x14ac:dyDescent="0.3">
      <c r="A1263" s="1">
        <v>44021</v>
      </c>
      <c r="B1263" s="1" t="str">
        <f t="shared" si="19"/>
        <v>Jul</v>
      </c>
      <c r="C1263">
        <v>6144</v>
      </c>
      <c r="D1263" t="s">
        <v>3202</v>
      </c>
      <c r="E1263" t="s">
        <v>20</v>
      </c>
      <c r="F1263" t="s">
        <v>134</v>
      </c>
      <c r="G1263" t="s">
        <v>22</v>
      </c>
      <c r="H1263" t="s">
        <v>23</v>
      </c>
      <c r="I1263" t="s">
        <v>1997</v>
      </c>
      <c r="J1263" t="s">
        <v>331</v>
      </c>
      <c r="K1263">
        <v>6040</v>
      </c>
      <c r="L1263" t="s">
        <v>26</v>
      </c>
      <c r="M1263" t="s">
        <v>3207</v>
      </c>
      <c r="N1263" t="s">
        <v>46</v>
      </c>
      <c r="O1263" t="s">
        <v>62</v>
      </c>
      <c r="P1263" t="s">
        <v>3208</v>
      </c>
      <c r="Q1263">
        <v>119.04</v>
      </c>
      <c r="R1263">
        <v>6</v>
      </c>
      <c r="S1263">
        <v>0</v>
      </c>
      <c r="T1263">
        <v>48.806399999999996</v>
      </c>
    </row>
    <row r="1264" spans="1:20" x14ac:dyDescent="0.3">
      <c r="A1264" s="1">
        <v>44022</v>
      </c>
      <c r="B1264" s="1" t="str">
        <f t="shared" si="19"/>
        <v>Jul</v>
      </c>
      <c r="C1264">
        <v>2927</v>
      </c>
      <c r="D1264" t="s">
        <v>3209</v>
      </c>
      <c r="E1264" t="s">
        <v>86</v>
      </c>
      <c r="F1264" t="s">
        <v>1460</v>
      </c>
      <c r="G1264" t="s">
        <v>22</v>
      </c>
      <c r="H1264" t="s">
        <v>23</v>
      </c>
      <c r="I1264" t="s">
        <v>450</v>
      </c>
      <c r="J1264" t="s">
        <v>420</v>
      </c>
      <c r="K1264">
        <v>31907</v>
      </c>
      <c r="L1264" t="s">
        <v>76</v>
      </c>
      <c r="M1264" t="s">
        <v>3210</v>
      </c>
      <c r="N1264" t="s">
        <v>28</v>
      </c>
      <c r="O1264" t="s">
        <v>29</v>
      </c>
      <c r="P1264" t="s">
        <v>3211</v>
      </c>
      <c r="Q1264">
        <v>18.84</v>
      </c>
      <c r="R1264">
        <v>3</v>
      </c>
      <c r="S1264">
        <v>0</v>
      </c>
      <c r="T1264">
        <v>7.9127999999999998</v>
      </c>
    </row>
    <row r="1265" spans="1:20" x14ac:dyDescent="0.3">
      <c r="A1265" s="1">
        <v>44022</v>
      </c>
      <c r="B1265" s="1" t="str">
        <f t="shared" si="19"/>
        <v>Jul</v>
      </c>
      <c r="C1265">
        <v>3107</v>
      </c>
      <c r="D1265" t="s">
        <v>3212</v>
      </c>
      <c r="E1265" t="s">
        <v>20</v>
      </c>
      <c r="F1265" t="s">
        <v>3213</v>
      </c>
      <c r="G1265" t="s">
        <v>41</v>
      </c>
      <c r="H1265" t="s">
        <v>23</v>
      </c>
      <c r="I1265" t="s">
        <v>197</v>
      </c>
      <c r="J1265" t="s">
        <v>337</v>
      </c>
      <c r="K1265">
        <v>60505</v>
      </c>
      <c r="L1265" t="s">
        <v>44</v>
      </c>
      <c r="M1265" t="s">
        <v>357</v>
      </c>
      <c r="N1265" t="s">
        <v>46</v>
      </c>
      <c r="O1265" t="s">
        <v>54</v>
      </c>
      <c r="P1265" t="s">
        <v>358</v>
      </c>
      <c r="Q1265">
        <v>298.464</v>
      </c>
      <c r="R1265">
        <v>6</v>
      </c>
      <c r="S1265">
        <v>0.2</v>
      </c>
      <c r="T1265">
        <v>26.115600000000001</v>
      </c>
    </row>
    <row r="1266" spans="1:20" x14ac:dyDescent="0.3">
      <c r="A1266" s="1">
        <v>44022</v>
      </c>
      <c r="B1266" s="1" t="str">
        <f t="shared" si="19"/>
        <v>Jul</v>
      </c>
      <c r="C1266">
        <v>8038</v>
      </c>
      <c r="D1266" t="s">
        <v>3214</v>
      </c>
      <c r="E1266" t="s">
        <v>20</v>
      </c>
      <c r="F1266" t="s">
        <v>3215</v>
      </c>
      <c r="G1266" t="s">
        <v>73</v>
      </c>
      <c r="H1266" t="s">
        <v>23</v>
      </c>
      <c r="I1266" t="s">
        <v>450</v>
      </c>
      <c r="J1266" t="s">
        <v>420</v>
      </c>
      <c r="K1266">
        <v>31907</v>
      </c>
      <c r="L1266" t="s">
        <v>76</v>
      </c>
      <c r="M1266" t="s">
        <v>3216</v>
      </c>
      <c r="N1266" t="s">
        <v>46</v>
      </c>
      <c r="O1266" t="s">
        <v>69</v>
      </c>
      <c r="P1266" t="s">
        <v>3217</v>
      </c>
      <c r="Q1266">
        <v>41.91</v>
      </c>
      <c r="R1266">
        <v>3</v>
      </c>
      <c r="S1266">
        <v>0</v>
      </c>
      <c r="T1266">
        <v>10.896599999999999</v>
      </c>
    </row>
    <row r="1267" spans="1:20" x14ac:dyDescent="0.3">
      <c r="A1267" s="1">
        <v>44023</v>
      </c>
      <c r="B1267" s="1" t="str">
        <f t="shared" si="19"/>
        <v>Jul</v>
      </c>
      <c r="C1267">
        <v>1473</v>
      </c>
      <c r="D1267" t="s">
        <v>3218</v>
      </c>
      <c r="E1267" t="s">
        <v>20</v>
      </c>
      <c r="F1267" t="s">
        <v>1851</v>
      </c>
      <c r="G1267" t="s">
        <v>73</v>
      </c>
      <c r="H1267" t="s">
        <v>23</v>
      </c>
      <c r="I1267" t="s">
        <v>33</v>
      </c>
      <c r="J1267" t="s">
        <v>34</v>
      </c>
      <c r="K1267">
        <v>90004</v>
      </c>
      <c r="L1267" t="s">
        <v>35</v>
      </c>
      <c r="M1267" t="s">
        <v>3219</v>
      </c>
      <c r="N1267" t="s">
        <v>46</v>
      </c>
      <c r="O1267" t="s">
        <v>288</v>
      </c>
      <c r="P1267" t="s">
        <v>3220</v>
      </c>
      <c r="Q1267">
        <v>8.67</v>
      </c>
      <c r="R1267">
        <v>3</v>
      </c>
      <c r="S1267">
        <v>0</v>
      </c>
      <c r="T1267">
        <v>4.0749000000000004</v>
      </c>
    </row>
    <row r="1268" spans="1:20" x14ac:dyDescent="0.3">
      <c r="A1268" s="1">
        <v>44023</v>
      </c>
      <c r="B1268" s="1" t="str">
        <f t="shared" si="19"/>
        <v>Jul</v>
      </c>
      <c r="C1268">
        <v>2705</v>
      </c>
      <c r="D1268" t="s">
        <v>3221</v>
      </c>
      <c r="E1268" t="s">
        <v>86</v>
      </c>
      <c r="F1268" t="s">
        <v>2295</v>
      </c>
      <c r="G1268" t="s">
        <v>22</v>
      </c>
      <c r="H1268" t="s">
        <v>23</v>
      </c>
      <c r="I1268" t="s">
        <v>314</v>
      </c>
      <c r="J1268" t="s">
        <v>315</v>
      </c>
      <c r="K1268">
        <v>10009</v>
      </c>
      <c r="L1268" t="s">
        <v>26</v>
      </c>
      <c r="M1268" t="s">
        <v>2562</v>
      </c>
      <c r="N1268" t="s">
        <v>78</v>
      </c>
      <c r="O1268" t="s">
        <v>101</v>
      </c>
      <c r="P1268" t="s">
        <v>2563</v>
      </c>
      <c r="Q1268">
        <v>132.6</v>
      </c>
      <c r="R1268">
        <v>6</v>
      </c>
      <c r="S1268">
        <v>0</v>
      </c>
      <c r="T1268">
        <v>17.238</v>
      </c>
    </row>
    <row r="1269" spans="1:20" x14ac:dyDescent="0.3">
      <c r="A1269" s="1">
        <v>44023</v>
      </c>
      <c r="B1269" s="1" t="str">
        <f t="shared" si="19"/>
        <v>Jul</v>
      </c>
      <c r="C1269">
        <v>6231</v>
      </c>
      <c r="D1269" t="s">
        <v>3222</v>
      </c>
      <c r="E1269" t="s">
        <v>20</v>
      </c>
      <c r="F1269" t="s">
        <v>3223</v>
      </c>
      <c r="G1269" t="s">
        <v>22</v>
      </c>
      <c r="H1269" t="s">
        <v>23</v>
      </c>
      <c r="I1269" t="s">
        <v>3224</v>
      </c>
      <c r="J1269" t="s">
        <v>505</v>
      </c>
      <c r="K1269">
        <v>50701</v>
      </c>
      <c r="L1269" t="s">
        <v>44</v>
      </c>
      <c r="M1269" t="s">
        <v>3225</v>
      </c>
      <c r="N1269" t="s">
        <v>46</v>
      </c>
      <c r="O1269" t="s">
        <v>62</v>
      </c>
      <c r="P1269" t="s">
        <v>325</v>
      </c>
      <c r="Q1269">
        <v>30.32</v>
      </c>
      <c r="R1269">
        <v>4</v>
      </c>
      <c r="S1269">
        <v>0</v>
      </c>
      <c r="T1269">
        <v>11.8248</v>
      </c>
    </row>
    <row r="1270" spans="1:20" x14ac:dyDescent="0.3">
      <c r="A1270" s="1">
        <v>44023</v>
      </c>
      <c r="B1270" s="1" t="str">
        <f t="shared" si="19"/>
        <v>Jul</v>
      </c>
      <c r="C1270">
        <v>8587</v>
      </c>
      <c r="D1270" t="s">
        <v>3226</v>
      </c>
      <c r="E1270" t="s">
        <v>20</v>
      </c>
      <c r="F1270" t="s">
        <v>3227</v>
      </c>
      <c r="G1270" t="s">
        <v>73</v>
      </c>
      <c r="H1270" t="s">
        <v>23</v>
      </c>
      <c r="I1270" t="s">
        <v>33</v>
      </c>
      <c r="J1270" t="s">
        <v>34</v>
      </c>
      <c r="K1270">
        <v>90049</v>
      </c>
      <c r="L1270" t="s">
        <v>35</v>
      </c>
      <c r="M1270" t="s">
        <v>1592</v>
      </c>
      <c r="N1270" t="s">
        <v>78</v>
      </c>
      <c r="O1270" t="s">
        <v>101</v>
      </c>
      <c r="P1270" t="s">
        <v>1593</v>
      </c>
      <c r="Q1270">
        <v>1287.45</v>
      </c>
      <c r="R1270">
        <v>5</v>
      </c>
      <c r="S1270">
        <v>0</v>
      </c>
      <c r="T1270">
        <v>244.6155</v>
      </c>
    </row>
    <row r="1271" spans="1:20" x14ac:dyDescent="0.3">
      <c r="A1271" s="1">
        <v>44023</v>
      </c>
      <c r="B1271" s="1" t="str">
        <f t="shared" si="19"/>
        <v>Jul</v>
      </c>
      <c r="C1271">
        <v>8588</v>
      </c>
      <c r="D1271" t="s">
        <v>3226</v>
      </c>
      <c r="E1271" t="s">
        <v>20</v>
      </c>
      <c r="F1271" t="s">
        <v>3227</v>
      </c>
      <c r="G1271" t="s">
        <v>73</v>
      </c>
      <c r="H1271" t="s">
        <v>23</v>
      </c>
      <c r="I1271" t="s">
        <v>33</v>
      </c>
      <c r="J1271" t="s">
        <v>34</v>
      </c>
      <c r="K1271">
        <v>90049</v>
      </c>
      <c r="L1271" t="s">
        <v>35</v>
      </c>
      <c r="M1271" t="s">
        <v>1502</v>
      </c>
      <c r="N1271" t="s">
        <v>46</v>
      </c>
      <c r="O1271" t="s">
        <v>69</v>
      </c>
      <c r="P1271" t="s">
        <v>1503</v>
      </c>
      <c r="Q1271">
        <v>168.1</v>
      </c>
      <c r="R1271">
        <v>5</v>
      </c>
      <c r="S1271">
        <v>0</v>
      </c>
      <c r="T1271">
        <v>43.706000000000003</v>
      </c>
    </row>
    <row r="1272" spans="1:20" x14ac:dyDescent="0.3">
      <c r="A1272" s="1">
        <v>44023</v>
      </c>
      <c r="B1272" s="1" t="str">
        <f t="shared" si="19"/>
        <v>Jul</v>
      </c>
      <c r="C1272">
        <v>8714</v>
      </c>
      <c r="D1272" t="s">
        <v>3228</v>
      </c>
      <c r="E1272" t="s">
        <v>20</v>
      </c>
      <c r="F1272" t="s">
        <v>3229</v>
      </c>
      <c r="G1272" t="s">
        <v>73</v>
      </c>
      <c r="H1272" t="s">
        <v>23</v>
      </c>
      <c r="I1272" t="s">
        <v>573</v>
      </c>
      <c r="J1272" t="s">
        <v>34</v>
      </c>
      <c r="K1272">
        <v>92105</v>
      </c>
      <c r="L1272" t="s">
        <v>35</v>
      </c>
      <c r="M1272" t="s">
        <v>3230</v>
      </c>
      <c r="N1272" t="s">
        <v>78</v>
      </c>
      <c r="O1272" t="s">
        <v>193</v>
      </c>
      <c r="P1272" t="s">
        <v>3231</v>
      </c>
      <c r="Q1272">
        <v>71.951999999999998</v>
      </c>
      <c r="R1272">
        <v>6</v>
      </c>
      <c r="S1272">
        <v>0.2</v>
      </c>
      <c r="T1272">
        <v>5.3963999999999999</v>
      </c>
    </row>
    <row r="1273" spans="1:20" x14ac:dyDescent="0.3">
      <c r="A1273" s="1">
        <v>44023</v>
      </c>
      <c r="B1273" s="1" t="str">
        <f t="shared" si="19"/>
        <v>Jul</v>
      </c>
      <c r="C1273">
        <v>8715</v>
      </c>
      <c r="D1273" t="s">
        <v>3228</v>
      </c>
      <c r="E1273" t="s">
        <v>20</v>
      </c>
      <c r="F1273" t="s">
        <v>3229</v>
      </c>
      <c r="G1273" t="s">
        <v>73</v>
      </c>
      <c r="H1273" t="s">
        <v>23</v>
      </c>
      <c r="I1273" t="s">
        <v>573</v>
      </c>
      <c r="J1273" t="s">
        <v>34</v>
      </c>
      <c r="K1273">
        <v>92105</v>
      </c>
      <c r="L1273" t="s">
        <v>35</v>
      </c>
      <c r="M1273" t="s">
        <v>3232</v>
      </c>
      <c r="N1273" t="s">
        <v>46</v>
      </c>
      <c r="O1273" t="s">
        <v>47</v>
      </c>
      <c r="P1273" t="s">
        <v>3233</v>
      </c>
      <c r="Q1273">
        <v>29.8</v>
      </c>
      <c r="R1273">
        <v>5</v>
      </c>
      <c r="S1273">
        <v>0.2</v>
      </c>
      <c r="T1273">
        <v>9.3125</v>
      </c>
    </row>
    <row r="1274" spans="1:20" x14ac:dyDescent="0.3">
      <c r="A1274" s="1">
        <v>44024</v>
      </c>
      <c r="B1274" s="1" t="str">
        <f t="shared" si="19"/>
        <v>Jul</v>
      </c>
      <c r="C1274">
        <v>9010</v>
      </c>
      <c r="D1274" t="s">
        <v>3234</v>
      </c>
      <c r="E1274" t="s">
        <v>20</v>
      </c>
      <c r="F1274" t="s">
        <v>2604</v>
      </c>
      <c r="G1274" t="s">
        <v>22</v>
      </c>
      <c r="H1274" t="s">
        <v>23</v>
      </c>
      <c r="I1274" t="s">
        <v>709</v>
      </c>
      <c r="J1274" t="s">
        <v>25</v>
      </c>
      <c r="K1274">
        <v>45014</v>
      </c>
      <c r="L1274" t="s">
        <v>26</v>
      </c>
      <c r="M1274" t="s">
        <v>1524</v>
      </c>
      <c r="N1274" t="s">
        <v>46</v>
      </c>
      <c r="O1274" t="s">
        <v>107</v>
      </c>
      <c r="P1274" t="s">
        <v>1525</v>
      </c>
      <c r="Q1274">
        <v>3.8159999999999998</v>
      </c>
      <c r="R1274">
        <v>1</v>
      </c>
      <c r="S1274">
        <v>0.2</v>
      </c>
      <c r="T1274">
        <v>1.1924999999999999</v>
      </c>
    </row>
    <row r="1275" spans="1:20" x14ac:dyDescent="0.3">
      <c r="A1275" s="1">
        <v>44025</v>
      </c>
      <c r="B1275" s="1" t="str">
        <f t="shared" si="19"/>
        <v>Jul</v>
      </c>
      <c r="C1275">
        <v>4804</v>
      </c>
      <c r="D1275" t="s">
        <v>3235</v>
      </c>
      <c r="E1275" t="s">
        <v>86</v>
      </c>
      <c r="F1275" t="s">
        <v>698</v>
      </c>
      <c r="G1275" t="s">
        <v>22</v>
      </c>
      <c r="H1275" t="s">
        <v>23</v>
      </c>
      <c r="I1275" t="s">
        <v>154</v>
      </c>
      <c r="J1275" t="s">
        <v>155</v>
      </c>
      <c r="K1275">
        <v>19140</v>
      </c>
      <c r="L1275" t="s">
        <v>26</v>
      </c>
      <c r="M1275" t="s">
        <v>3236</v>
      </c>
      <c r="N1275" t="s">
        <v>78</v>
      </c>
      <c r="O1275" t="s">
        <v>193</v>
      </c>
      <c r="P1275" t="s">
        <v>3237</v>
      </c>
      <c r="Q1275">
        <v>39.594000000000001</v>
      </c>
      <c r="R1275">
        <v>1</v>
      </c>
      <c r="S1275">
        <v>0.4</v>
      </c>
      <c r="T1275">
        <v>-7.2588999999999997</v>
      </c>
    </row>
    <row r="1276" spans="1:20" x14ac:dyDescent="0.3">
      <c r="A1276" s="1">
        <v>44025</v>
      </c>
      <c r="B1276" s="1" t="str">
        <f t="shared" si="19"/>
        <v>Jul</v>
      </c>
      <c r="C1276">
        <v>4805</v>
      </c>
      <c r="D1276" t="s">
        <v>3235</v>
      </c>
      <c r="E1276" t="s">
        <v>86</v>
      </c>
      <c r="F1276" t="s">
        <v>698</v>
      </c>
      <c r="G1276" t="s">
        <v>22</v>
      </c>
      <c r="H1276" t="s">
        <v>23</v>
      </c>
      <c r="I1276" t="s">
        <v>154</v>
      </c>
      <c r="J1276" t="s">
        <v>155</v>
      </c>
      <c r="K1276">
        <v>19140</v>
      </c>
      <c r="L1276" t="s">
        <v>26</v>
      </c>
      <c r="M1276" t="s">
        <v>2658</v>
      </c>
      <c r="N1276" t="s">
        <v>28</v>
      </c>
      <c r="O1276" t="s">
        <v>29</v>
      </c>
      <c r="P1276" t="s">
        <v>2659</v>
      </c>
      <c r="Q1276">
        <v>91.007999999999996</v>
      </c>
      <c r="R1276">
        <v>9</v>
      </c>
      <c r="S1276">
        <v>0.2</v>
      </c>
      <c r="T1276">
        <v>19.339200000000002</v>
      </c>
    </row>
    <row r="1277" spans="1:20" x14ac:dyDescent="0.3">
      <c r="A1277" s="1">
        <v>44025</v>
      </c>
      <c r="B1277" s="1" t="str">
        <f t="shared" si="19"/>
        <v>Jul</v>
      </c>
      <c r="C1277">
        <v>5976</v>
      </c>
      <c r="D1277" t="s">
        <v>3238</v>
      </c>
      <c r="E1277" t="s">
        <v>20</v>
      </c>
      <c r="F1277" t="s">
        <v>3239</v>
      </c>
      <c r="G1277" t="s">
        <v>73</v>
      </c>
      <c r="H1277" t="s">
        <v>23</v>
      </c>
      <c r="I1277" t="s">
        <v>3240</v>
      </c>
      <c r="J1277" t="s">
        <v>476</v>
      </c>
      <c r="K1277">
        <v>66212</v>
      </c>
      <c r="L1277" t="s">
        <v>44</v>
      </c>
      <c r="M1277" t="s">
        <v>2706</v>
      </c>
      <c r="N1277" t="s">
        <v>46</v>
      </c>
      <c r="O1277" t="s">
        <v>54</v>
      </c>
      <c r="P1277" t="s">
        <v>2707</v>
      </c>
      <c r="Q1277">
        <v>360.38</v>
      </c>
      <c r="R1277">
        <v>2</v>
      </c>
      <c r="S1277">
        <v>0</v>
      </c>
      <c r="T1277">
        <v>93.698800000000006</v>
      </c>
    </row>
    <row r="1278" spans="1:20" x14ac:dyDescent="0.3">
      <c r="A1278" s="1">
        <v>44025</v>
      </c>
      <c r="B1278" s="1" t="str">
        <f t="shared" si="19"/>
        <v>Jul</v>
      </c>
      <c r="C1278">
        <v>5977</v>
      </c>
      <c r="D1278" t="s">
        <v>3238</v>
      </c>
      <c r="E1278" t="s">
        <v>20</v>
      </c>
      <c r="F1278" t="s">
        <v>3239</v>
      </c>
      <c r="G1278" t="s">
        <v>73</v>
      </c>
      <c r="H1278" t="s">
        <v>23</v>
      </c>
      <c r="I1278" t="s">
        <v>3240</v>
      </c>
      <c r="J1278" t="s">
        <v>476</v>
      </c>
      <c r="K1278">
        <v>66212</v>
      </c>
      <c r="L1278" t="s">
        <v>44</v>
      </c>
      <c r="M1278" t="s">
        <v>298</v>
      </c>
      <c r="N1278" t="s">
        <v>46</v>
      </c>
      <c r="O1278" t="s">
        <v>107</v>
      </c>
      <c r="P1278" t="s">
        <v>299</v>
      </c>
      <c r="Q1278">
        <v>13.56</v>
      </c>
      <c r="R1278">
        <v>2</v>
      </c>
      <c r="S1278">
        <v>0</v>
      </c>
      <c r="T1278">
        <v>6.2375999999999996</v>
      </c>
    </row>
    <row r="1279" spans="1:20" x14ac:dyDescent="0.3">
      <c r="A1279" s="1">
        <v>44026</v>
      </c>
      <c r="B1279" s="1" t="str">
        <f t="shared" si="19"/>
        <v>Jul</v>
      </c>
      <c r="C1279">
        <v>7496</v>
      </c>
      <c r="D1279" t="s">
        <v>3241</v>
      </c>
      <c r="E1279" t="s">
        <v>20</v>
      </c>
      <c r="F1279" t="s">
        <v>2109</v>
      </c>
      <c r="G1279" t="s">
        <v>22</v>
      </c>
      <c r="H1279" t="s">
        <v>23</v>
      </c>
      <c r="I1279" t="s">
        <v>2083</v>
      </c>
      <c r="J1279" t="s">
        <v>34</v>
      </c>
      <c r="K1279">
        <v>92683</v>
      </c>
      <c r="L1279" t="s">
        <v>35</v>
      </c>
      <c r="M1279" t="s">
        <v>909</v>
      </c>
      <c r="N1279" t="s">
        <v>46</v>
      </c>
      <c r="O1279" t="s">
        <v>47</v>
      </c>
      <c r="P1279" t="s">
        <v>910</v>
      </c>
      <c r="Q1279">
        <v>4.4480000000000004</v>
      </c>
      <c r="R1279">
        <v>2</v>
      </c>
      <c r="S1279">
        <v>0.2</v>
      </c>
      <c r="T1279">
        <v>1.4456</v>
      </c>
    </row>
    <row r="1280" spans="1:20" x14ac:dyDescent="0.3">
      <c r="A1280" s="1">
        <v>44026</v>
      </c>
      <c r="B1280" s="1" t="str">
        <f t="shared" si="19"/>
        <v>Jul</v>
      </c>
      <c r="C1280">
        <v>7497</v>
      </c>
      <c r="D1280" t="s">
        <v>3241</v>
      </c>
      <c r="E1280" t="s">
        <v>20</v>
      </c>
      <c r="F1280" t="s">
        <v>2109</v>
      </c>
      <c r="G1280" t="s">
        <v>22</v>
      </c>
      <c r="H1280" t="s">
        <v>23</v>
      </c>
      <c r="I1280" t="s">
        <v>2083</v>
      </c>
      <c r="J1280" t="s">
        <v>34</v>
      </c>
      <c r="K1280">
        <v>92683</v>
      </c>
      <c r="L1280" t="s">
        <v>35</v>
      </c>
      <c r="M1280" t="s">
        <v>678</v>
      </c>
      <c r="N1280" t="s">
        <v>28</v>
      </c>
      <c r="O1280" t="s">
        <v>29</v>
      </c>
      <c r="P1280" t="s">
        <v>679</v>
      </c>
      <c r="Q1280">
        <v>276.69</v>
      </c>
      <c r="R1280">
        <v>3</v>
      </c>
      <c r="S1280">
        <v>0</v>
      </c>
      <c r="T1280">
        <v>49.804200000000002</v>
      </c>
    </row>
    <row r="1281" spans="1:20" x14ac:dyDescent="0.3">
      <c r="A1281" s="1">
        <v>44026</v>
      </c>
      <c r="B1281" s="1" t="str">
        <f t="shared" si="19"/>
        <v>Jul</v>
      </c>
      <c r="C1281">
        <v>7498</v>
      </c>
      <c r="D1281" t="s">
        <v>3241</v>
      </c>
      <c r="E1281" t="s">
        <v>20</v>
      </c>
      <c r="F1281" t="s">
        <v>2109</v>
      </c>
      <c r="G1281" t="s">
        <v>22</v>
      </c>
      <c r="H1281" t="s">
        <v>23</v>
      </c>
      <c r="I1281" t="s">
        <v>2083</v>
      </c>
      <c r="J1281" t="s">
        <v>34</v>
      </c>
      <c r="K1281">
        <v>92683</v>
      </c>
      <c r="L1281" t="s">
        <v>35</v>
      </c>
      <c r="M1281" t="s">
        <v>3242</v>
      </c>
      <c r="N1281" t="s">
        <v>46</v>
      </c>
      <c r="O1281" t="s">
        <v>144</v>
      </c>
      <c r="P1281" t="s">
        <v>3243</v>
      </c>
      <c r="Q1281">
        <v>4.96</v>
      </c>
      <c r="R1281">
        <v>4</v>
      </c>
      <c r="S1281">
        <v>0</v>
      </c>
      <c r="T1281">
        <v>2.3311999999999999</v>
      </c>
    </row>
    <row r="1282" spans="1:20" x14ac:dyDescent="0.3">
      <c r="A1282" s="1">
        <v>44026</v>
      </c>
      <c r="B1282" s="1" t="str">
        <f t="shared" si="19"/>
        <v>Jul</v>
      </c>
      <c r="C1282">
        <v>7499</v>
      </c>
      <c r="D1282" t="s">
        <v>3241</v>
      </c>
      <c r="E1282" t="s">
        <v>20</v>
      </c>
      <c r="F1282" t="s">
        <v>2109</v>
      </c>
      <c r="G1282" t="s">
        <v>22</v>
      </c>
      <c r="H1282" t="s">
        <v>23</v>
      </c>
      <c r="I1282" t="s">
        <v>2083</v>
      </c>
      <c r="J1282" t="s">
        <v>34</v>
      </c>
      <c r="K1282">
        <v>92683</v>
      </c>
      <c r="L1282" t="s">
        <v>35</v>
      </c>
      <c r="M1282" t="s">
        <v>3244</v>
      </c>
      <c r="N1282" t="s">
        <v>46</v>
      </c>
      <c r="O1282" t="s">
        <v>62</v>
      </c>
      <c r="P1282" t="s">
        <v>3245</v>
      </c>
      <c r="Q1282">
        <v>71.92</v>
      </c>
      <c r="R1282">
        <v>4</v>
      </c>
      <c r="S1282">
        <v>0</v>
      </c>
      <c r="T1282">
        <v>20.8568</v>
      </c>
    </row>
    <row r="1283" spans="1:20" x14ac:dyDescent="0.3">
      <c r="A1283" s="1">
        <v>44026</v>
      </c>
      <c r="B1283" s="1" t="str">
        <f t="shared" ref="B1283:B1346" si="20">TEXT(A1283,"mmm")</f>
        <v>Jul</v>
      </c>
      <c r="C1283">
        <v>7500</v>
      </c>
      <c r="D1283" t="s">
        <v>3241</v>
      </c>
      <c r="E1283" t="s">
        <v>20</v>
      </c>
      <c r="F1283" t="s">
        <v>2109</v>
      </c>
      <c r="G1283" t="s">
        <v>22</v>
      </c>
      <c r="H1283" t="s">
        <v>23</v>
      </c>
      <c r="I1283" t="s">
        <v>2083</v>
      </c>
      <c r="J1283" t="s">
        <v>34</v>
      </c>
      <c r="K1283">
        <v>92683</v>
      </c>
      <c r="L1283" t="s">
        <v>35</v>
      </c>
      <c r="M1283" t="s">
        <v>2608</v>
      </c>
      <c r="N1283" t="s">
        <v>28</v>
      </c>
      <c r="O1283" t="s">
        <v>29</v>
      </c>
      <c r="P1283" t="s">
        <v>2609</v>
      </c>
      <c r="Q1283">
        <v>18.84</v>
      </c>
      <c r="R1283">
        <v>3</v>
      </c>
      <c r="S1283">
        <v>0</v>
      </c>
      <c r="T1283">
        <v>7.9127999999999998</v>
      </c>
    </row>
    <row r="1284" spans="1:20" x14ac:dyDescent="0.3">
      <c r="A1284" s="1">
        <v>44026</v>
      </c>
      <c r="B1284" s="1" t="str">
        <f t="shared" si="20"/>
        <v>Jul</v>
      </c>
      <c r="C1284">
        <v>7501</v>
      </c>
      <c r="D1284" t="s">
        <v>3241</v>
      </c>
      <c r="E1284" t="s">
        <v>20</v>
      </c>
      <c r="F1284" t="s">
        <v>2109</v>
      </c>
      <c r="G1284" t="s">
        <v>22</v>
      </c>
      <c r="H1284" t="s">
        <v>23</v>
      </c>
      <c r="I1284" t="s">
        <v>2083</v>
      </c>
      <c r="J1284" t="s">
        <v>34</v>
      </c>
      <c r="K1284">
        <v>92683</v>
      </c>
      <c r="L1284" t="s">
        <v>35</v>
      </c>
      <c r="M1284" t="s">
        <v>3246</v>
      </c>
      <c r="N1284" t="s">
        <v>78</v>
      </c>
      <c r="O1284" t="s">
        <v>101</v>
      </c>
      <c r="P1284" t="s">
        <v>3247</v>
      </c>
      <c r="Q1284">
        <v>140.97</v>
      </c>
      <c r="R1284">
        <v>3</v>
      </c>
      <c r="S1284">
        <v>0</v>
      </c>
      <c r="T1284">
        <v>19.735800000000001</v>
      </c>
    </row>
    <row r="1285" spans="1:20" x14ac:dyDescent="0.3">
      <c r="A1285" s="1">
        <v>44026</v>
      </c>
      <c r="B1285" s="1" t="str">
        <f t="shared" si="20"/>
        <v>Jul</v>
      </c>
      <c r="C1285">
        <v>7502</v>
      </c>
      <c r="D1285" t="s">
        <v>3241</v>
      </c>
      <c r="E1285" t="s">
        <v>20</v>
      </c>
      <c r="F1285" t="s">
        <v>2109</v>
      </c>
      <c r="G1285" t="s">
        <v>22</v>
      </c>
      <c r="H1285" t="s">
        <v>23</v>
      </c>
      <c r="I1285" t="s">
        <v>2083</v>
      </c>
      <c r="J1285" t="s">
        <v>34</v>
      </c>
      <c r="K1285">
        <v>92683</v>
      </c>
      <c r="L1285" t="s">
        <v>35</v>
      </c>
      <c r="M1285" t="s">
        <v>2120</v>
      </c>
      <c r="N1285" t="s">
        <v>78</v>
      </c>
      <c r="O1285" t="s">
        <v>193</v>
      </c>
      <c r="P1285" t="s">
        <v>2121</v>
      </c>
      <c r="Q1285">
        <v>470.37599999999998</v>
      </c>
      <c r="R1285">
        <v>3</v>
      </c>
      <c r="S1285">
        <v>0.2</v>
      </c>
      <c r="T1285">
        <v>52.917299999999997</v>
      </c>
    </row>
    <row r="1286" spans="1:20" x14ac:dyDescent="0.3">
      <c r="A1286" s="1">
        <v>44026</v>
      </c>
      <c r="B1286" s="1" t="str">
        <f t="shared" si="20"/>
        <v>Jul</v>
      </c>
      <c r="C1286">
        <v>7509</v>
      </c>
      <c r="D1286" t="s">
        <v>3248</v>
      </c>
      <c r="E1286" t="s">
        <v>20</v>
      </c>
      <c r="F1286" t="s">
        <v>564</v>
      </c>
      <c r="G1286" t="s">
        <v>22</v>
      </c>
      <c r="H1286" t="s">
        <v>23</v>
      </c>
      <c r="I1286" t="s">
        <v>450</v>
      </c>
      <c r="J1286" t="s">
        <v>25</v>
      </c>
      <c r="K1286">
        <v>43229</v>
      </c>
      <c r="L1286" t="s">
        <v>26</v>
      </c>
      <c r="M1286" t="s">
        <v>3249</v>
      </c>
      <c r="N1286" t="s">
        <v>46</v>
      </c>
      <c r="O1286" t="s">
        <v>107</v>
      </c>
      <c r="P1286" t="s">
        <v>3250</v>
      </c>
      <c r="Q1286">
        <v>9.2479999999999993</v>
      </c>
      <c r="R1286">
        <v>2</v>
      </c>
      <c r="S1286">
        <v>0.2</v>
      </c>
      <c r="T1286">
        <v>3.3523999999999998</v>
      </c>
    </row>
    <row r="1287" spans="1:20" x14ac:dyDescent="0.3">
      <c r="A1287" s="1">
        <v>44026</v>
      </c>
      <c r="B1287" s="1" t="str">
        <f t="shared" si="20"/>
        <v>Jul</v>
      </c>
      <c r="C1287">
        <v>7510</v>
      </c>
      <c r="D1287" t="s">
        <v>3248</v>
      </c>
      <c r="E1287" t="s">
        <v>20</v>
      </c>
      <c r="F1287" t="s">
        <v>564</v>
      </c>
      <c r="G1287" t="s">
        <v>22</v>
      </c>
      <c r="H1287" t="s">
        <v>23</v>
      </c>
      <c r="I1287" t="s">
        <v>450</v>
      </c>
      <c r="J1287" t="s">
        <v>25</v>
      </c>
      <c r="K1287">
        <v>43229</v>
      </c>
      <c r="L1287" t="s">
        <v>26</v>
      </c>
      <c r="M1287" t="s">
        <v>2825</v>
      </c>
      <c r="N1287" t="s">
        <v>78</v>
      </c>
      <c r="O1287" t="s">
        <v>193</v>
      </c>
      <c r="P1287" t="s">
        <v>2826</v>
      </c>
      <c r="Q1287">
        <v>1889.9459999999999</v>
      </c>
      <c r="R1287">
        <v>9</v>
      </c>
      <c r="S1287">
        <v>0.4</v>
      </c>
      <c r="T1287">
        <v>-377.98919999999998</v>
      </c>
    </row>
    <row r="1288" spans="1:20" x14ac:dyDescent="0.3">
      <c r="A1288" s="1">
        <v>44026</v>
      </c>
      <c r="B1288" s="1" t="str">
        <f t="shared" si="20"/>
        <v>Jul</v>
      </c>
      <c r="C1288">
        <v>7511</v>
      </c>
      <c r="D1288" t="s">
        <v>3248</v>
      </c>
      <c r="E1288" t="s">
        <v>20</v>
      </c>
      <c r="F1288" t="s">
        <v>564</v>
      </c>
      <c r="G1288" t="s">
        <v>22</v>
      </c>
      <c r="H1288" t="s">
        <v>23</v>
      </c>
      <c r="I1288" t="s">
        <v>450</v>
      </c>
      <c r="J1288" t="s">
        <v>25</v>
      </c>
      <c r="K1288">
        <v>43229</v>
      </c>
      <c r="L1288" t="s">
        <v>26</v>
      </c>
      <c r="M1288" t="s">
        <v>1188</v>
      </c>
      <c r="N1288" t="s">
        <v>46</v>
      </c>
      <c r="O1288" t="s">
        <v>54</v>
      </c>
      <c r="P1288" t="s">
        <v>1189</v>
      </c>
      <c r="Q1288">
        <v>62.04</v>
      </c>
      <c r="R1288">
        <v>5</v>
      </c>
      <c r="S1288">
        <v>0.2</v>
      </c>
      <c r="T1288">
        <v>4.6529999999999996</v>
      </c>
    </row>
    <row r="1289" spans="1:20" x14ac:dyDescent="0.3">
      <c r="A1289" s="1">
        <v>44026</v>
      </c>
      <c r="B1289" s="1" t="str">
        <f t="shared" si="20"/>
        <v>Jul</v>
      </c>
      <c r="C1289">
        <v>7512</v>
      </c>
      <c r="D1289" t="s">
        <v>3248</v>
      </c>
      <c r="E1289" t="s">
        <v>20</v>
      </c>
      <c r="F1289" t="s">
        <v>564</v>
      </c>
      <c r="G1289" t="s">
        <v>22</v>
      </c>
      <c r="H1289" t="s">
        <v>23</v>
      </c>
      <c r="I1289" t="s">
        <v>450</v>
      </c>
      <c r="J1289" t="s">
        <v>25</v>
      </c>
      <c r="K1289">
        <v>43229</v>
      </c>
      <c r="L1289" t="s">
        <v>26</v>
      </c>
      <c r="M1289" t="s">
        <v>3173</v>
      </c>
      <c r="N1289" t="s">
        <v>28</v>
      </c>
      <c r="O1289" t="s">
        <v>29</v>
      </c>
      <c r="P1289" t="s">
        <v>3174</v>
      </c>
      <c r="Q1289">
        <v>396.92</v>
      </c>
      <c r="R1289">
        <v>5</v>
      </c>
      <c r="S1289">
        <v>0.2</v>
      </c>
      <c r="T1289">
        <v>148.845</v>
      </c>
    </row>
    <row r="1290" spans="1:20" x14ac:dyDescent="0.3">
      <c r="A1290" s="1">
        <v>44026</v>
      </c>
      <c r="B1290" s="1" t="str">
        <f t="shared" si="20"/>
        <v>Jul</v>
      </c>
      <c r="C1290">
        <v>7513</v>
      </c>
      <c r="D1290" t="s">
        <v>3248</v>
      </c>
      <c r="E1290" t="s">
        <v>20</v>
      </c>
      <c r="F1290" t="s">
        <v>564</v>
      </c>
      <c r="G1290" t="s">
        <v>22</v>
      </c>
      <c r="H1290" t="s">
        <v>23</v>
      </c>
      <c r="I1290" t="s">
        <v>450</v>
      </c>
      <c r="J1290" t="s">
        <v>25</v>
      </c>
      <c r="K1290">
        <v>43229</v>
      </c>
      <c r="L1290" t="s">
        <v>26</v>
      </c>
      <c r="M1290" t="s">
        <v>3251</v>
      </c>
      <c r="N1290" t="s">
        <v>46</v>
      </c>
      <c r="O1290" t="s">
        <v>54</v>
      </c>
      <c r="P1290" t="s">
        <v>3252</v>
      </c>
      <c r="Q1290">
        <v>239.45599999999999</v>
      </c>
      <c r="R1290">
        <v>7</v>
      </c>
      <c r="S1290">
        <v>0.2</v>
      </c>
      <c r="T1290">
        <v>17.959199999999999</v>
      </c>
    </row>
    <row r="1291" spans="1:20" x14ac:dyDescent="0.3">
      <c r="A1291" s="1">
        <v>44026</v>
      </c>
      <c r="B1291" s="1" t="str">
        <f t="shared" si="20"/>
        <v>Jul</v>
      </c>
      <c r="C1291">
        <v>7514</v>
      </c>
      <c r="D1291" t="s">
        <v>3248</v>
      </c>
      <c r="E1291" t="s">
        <v>20</v>
      </c>
      <c r="F1291" t="s">
        <v>564</v>
      </c>
      <c r="G1291" t="s">
        <v>22</v>
      </c>
      <c r="H1291" t="s">
        <v>23</v>
      </c>
      <c r="I1291" t="s">
        <v>450</v>
      </c>
      <c r="J1291" t="s">
        <v>25</v>
      </c>
      <c r="K1291">
        <v>43229</v>
      </c>
      <c r="L1291" t="s">
        <v>26</v>
      </c>
      <c r="M1291" t="s">
        <v>3184</v>
      </c>
      <c r="N1291" t="s">
        <v>46</v>
      </c>
      <c r="O1291" t="s">
        <v>62</v>
      </c>
      <c r="P1291" t="s">
        <v>3185</v>
      </c>
      <c r="Q1291">
        <v>13.12</v>
      </c>
      <c r="R1291">
        <v>5</v>
      </c>
      <c r="S1291">
        <v>0.2</v>
      </c>
      <c r="T1291">
        <v>2.1320000000000001</v>
      </c>
    </row>
    <row r="1292" spans="1:20" x14ac:dyDescent="0.3">
      <c r="A1292" s="1">
        <v>44027</v>
      </c>
      <c r="B1292" s="1" t="str">
        <f t="shared" si="20"/>
        <v>Jul</v>
      </c>
      <c r="C1292">
        <v>2091</v>
      </c>
      <c r="D1292" t="s">
        <v>3253</v>
      </c>
      <c r="E1292" t="s">
        <v>20</v>
      </c>
      <c r="F1292" t="s">
        <v>677</v>
      </c>
      <c r="G1292" t="s">
        <v>22</v>
      </c>
      <c r="H1292" t="s">
        <v>23</v>
      </c>
      <c r="I1292" t="s">
        <v>1966</v>
      </c>
      <c r="J1292" t="s">
        <v>890</v>
      </c>
      <c r="K1292">
        <v>19805</v>
      </c>
      <c r="L1292" t="s">
        <v>26</v>
      </c>
      <c r="M1292" t="s">
        <v>3254</v>
      </c>
      <c r="N1292" t="s">
        <v>46</v>
      </c>
      <c r="O1292" t="s">
        <v>47</v>
      </c>
      <c r="P1292" t="s">
        <v>3255</v>
      </c>
      <c r="Q1292">
        <v>26.55</v>
      </c>
      <c r="R1292">
        <v>3</v>
      </c>
      <c r="S1292">
        <v>0</v>
      </c>
      <c r="T1292">
        <v>13.009499999999999</v>
      </c>
    </row>
    <row r="1293" spans="1:20" x14ac:dyDescent="0.3">
      <c r="A1293" s="1">
        <v>44027</v>
      </c>
      <c r="B1293" s="1" t="str">
        <f t="shared" si="20"/>
        <v>Jul</v>
      </c>
      <c r="C1293">
        <v>2092</v>
      </c>
      <c r="D1293" t="s">
        <v>3253</v>
      </c>
      <c r="E1293" t="s">
        <v>20</v>
      </c>
      <c r="F1293" t="s">
        <v>677</v>
      </c>
      <c r="G1293" t="s">
        <v>22</v>
      </c>
      <c r="H1293" t="s">
        <v>23</v>
      </c>
      <c r="I1293" t="s">
        <v>1966</v>
      </c>
      <c r="J1293" t="s">
        <v>890</v>
      </c>
      <c r="K1293">
        <v>19805</v>
      </c>
      <c r="L1293" t="s">
        <v>26</v>
      </c>
      <c r="M1293" t="s">
        <v>3256</v>
      </c>
      <c r="N1293" t="s">
        <v>28</v>
      </c>
      <c r="O1293" t="s">
        <v>94</v>
      </c>
      <c r="P1293" t="s">
        <v>3257</v>
      </c>
      <c r="Q1293">
        <v>310.44299999999998</v>
      </c>
      <c r="R1293">
        <v>3</v>
      </c>
      <c r="S1293">
        <v>0.3</v>
      </c>
      <c r="T1293">
        <v>-48.783900000000003</v>
      </c>
    </row>
    <row r="1294" spans="1:20" x14ac:dyDescent="0.3">
      <c r="A1294" s="1">
        <v>44027</v>
      </c>
      <c r="B1294" s="1" t="str">
        <f t="shared" si="20"/>
        <v>Jul</v>
      </c>
      <c r="C1294">
        <v>5498</v>
      </c>
      <c r="D1294" t="s">
        <v>3258</v>
      </c>
      <c r="E1294" t="s">
        <v>86</v>
      </c>
      <c r="F1294" t="s">
        <v>2158</v>
      </c>
      <c r="G1294" t="s">
        <v>22</v>
      </c>
      <c r="H1294" t="s">
        <v>23</v>
      </c>
      <c r="I1294" t="s">
        <v>314</v>
      </c>
      <c r="J1294" t="s">
        <v>315</v>
      </c>
      <c r="K1294">
        <v>10024</v>
      </c>
      <c r="L1294" t="s">
        <v>26</v>
      </c>
      <c r="M1294" t="s">
        <v>3259</v>
      </c>
      <c r="N1294" t="s">
        <v>46</v>
      </c>
      <c r="O1294" t="s">
        <v>62</v>
      </c>
      <c r="P1294" t="s">
        <v>3260</v>
      </c>
      <c r="Q1294">
        <v>6.56</v>
      </c>
      <c r="R1294">
        <v>2</v>
      </c>
      <c r="S1294">
        <v>0</v>
      </c>
      <c r="T1294">
        <v>1.9024000000000001</v>
      </c>
    </row>
    <row r="1295" spans="1:20" x14ac:dyDescent="0.3">
      <c r="A1295" s="1">
        <v>44027</v>
      </c>
      <c r="B1295" s="1" t="str">
        <f t="shared" si="20"/>
        <v>Jul</v>
      </c>
      <c r="C1295">
        <v>5499</v>
      </c>
      <c r="D1295" t="s">
        <v>3258</v>
      </c>
      <c r="E1295" t="s">
        <v>86</v>
      </c>
      <c r="F1295" t="s">
        <v>2158</v>
      </c>
      <c r="G1295" t="s">
        <v>22</v>
      </c>
      <c r="H1295" t="s">
        <v>23</v>
      </c>
      <c r="I1295" t="s">
        <v>314</v>
      </c>
      <c r="J1295" t="s">
        <v>315</v>
      </c>
      <c r="K1295">
        <v>10024</v>
      </c>
      <c r="L1295" t="s">
        <v>26</v>
      </c>
      <c r="M1295" t="s">
        <v>3261</v>
      </c>
      <c r="N1295" t="s">
        <v>46</v>
      </c>
      <c r="O1295" t="s">
        <v>288</v>
      </c>
      <c r="P1295" t="s">
        <v>3262</v>
      </c>
      <c r="Q1295">
        <v>7.83</v>
      </c>
      <c r="R1295">
        <v>3</v>
      </c>
      <c r="S1295">
        <v>0</v>
      </c>
      <c r="T1295">
        <v>3.6017999999999999</v>
      </c>
    </row>
    <row r="1296" spans="1:20" x14ac:dyDescent="0.3">
      <c r="A1296" s="1">
        <v>44027</v>
      </c>
      <c r="B1296" s="1" t="str">
        <f t="shared" si="20"/>
        <v>Jul</v>
      </c>
      <c r="C1296">
        <v>5500</v>
      </c>
      <c r="D1296" t="s">
        <v>3258</v>
      </c>
      <c r="E1296" t="s">
        <v>86</v>
      </c>
      <c r="F1296" t="s">
        <v>2158</v>
      </c>
      <c r="G1296" t="s">
        <v>22</v>
      </c>
      <c r="H1296" t="s">
        <v>23</v>
      </c>
      <c r="I1296" t="s">
        <v>314</v>
      </c>
      <c r="J1296" t="s">
        <v>315</v>
      </c>
      <c r="K1296">
        <v>10024</v>
      </c>
      <c r="L1296" t="s">
        <v>26</v>
      </c>
      <c r="M1296" t="s">
        <v>3263</v>
      </c>
      <c r="N1296" t="s">
        <v>78</v>
      </c>
      <c r="O1296" t="s">
        <v>101</v>
      </c>
      <c r="P1296" t="s">
        <v>3264</v>
      </c>
      <c r="Q1296">
        <v>41.9</v>
      </c>
      <c r="R1296">
        <v>2</v>
      </c>
      <c r="S1296">
        <v>0</v>
      </c>
      <c r="T1296">
        <v>8.7989999999999995</v>
      </c>
    </row>
    <row r="1297" spans="1:20" x14ac:dyDescent="0.3">
      <c r="A1297" s="1">
        <v>44027</v>
      </c>
      <c r="B1297" s="1" t="str">
        <f t="shared" si="20"/>
        <v>Jul</v>
      </c>
      <c r="C1297">
        <v>5501</v>
      </c>
      <c r="D1297" t="s">
        <v>3258</v>
      </c>
      <c r="E1297" t="s">
        <v>86</v>
      </c>
      <c r="F1297" t="s">
        <v>2158</v>
      </c>
      <c r="G1297" t="s">
        <v>22</v>
      </c>
      <c r="H1297" t="s">
        <v>23</v>
      </c>
      <c r="I1297" t="s">
        <v>314</v>
      </c>
      <c r="J1297" t="s">
        <v>315</v>
      </c>
      <c r="K1297">
        <v>10024</v>
      </c>
      <c r="L1297" t="s">
        <v>26</v>
      </c>
      <c r="M1297" t="s">
        <v>3265</v>
      </c>
      <c r="N1297" t="s">
        <v>28</v>
      </c>
      <c r="O1297" t="s">
        <v>59</v>
      </c>
      <c r="P1297" t="s">
        <v>3266</v>
      </c>
      <c r="Q1297">
        <v>664.14599999999996</v>
      </c>
      <c r="R1297">
        <v>6</v>
      </c>
      <c r="S1297">
        <v>0.1</v>
      </c>
      <c r="T1297">
        <v>88.552800000000005</v>
      </c>
    </row>
    <row r="1298" spans="1:20" x14ac:dyDescent="0.3">
      <c r="A1298" s="1">
        <v>44027</v>
      </c>
      <c r="B1298" s="1" t="str">
        <f t="shared" si="20"/>
        <v>Jul</v>
      </c>
      <c r="C1298">
        <v>5502</v>
      </c>
      <c r="D1298" t="s">
        <v>3258</v>
      </c>
      <c r="E1298" t="s">
        <v>86</v>
      </c>
      <c r="F1298" t="s">
        <v>2158</v>
      </c>
      <c r="G1298" t="s">
        <v>22</v>
      </c>
      <c r="H1298" t="s">
        <v>23</v>
      </c>
      <c r="I1298" t="s">
        <v>314</v>
      </c>
      <c r="J1298" t="s">
        <v>315</v>
      </c>
      <c r="K1298">
        <v>10024</v>
      </c>
      <c r="L1298" t="s">
        <v>26</v>
      </c>
      <c r="M1298" t="s">
        <v>3267</v>
      </c>
      <c r="N1298" t="s">
        <v>46</v>
      </c>
      <c r="O1298" t="s">
        <v>107</v>
      </c>
      <c r="P1298" t="s">
        <v>3268</v>
      </c>
      <c r="Q1298">
        <v>8.9600000000000009</v>
      </c>
      <c r="R1298">
        <v>2</v>
      </c>
      <c r="S1298">
        <v>0</v>
      </c>
      <c r="T1298">
        <v>4.3903999999999996</v>
      </c>
    </row>
    <row r="1299" spans="1:20" x14ac:dyDescent="0.3">
      <c r="A1299" s="1">
        <v>44027</v>
      </c>
      <c r="B1299" s="1" t="str">
        <f t="shared" si="20"/>
        <v>Jul</v>
      </c>
      <c r="C1299">
        <v>7690</v>
      </c>
      <c r="D1299" t="s">
        <v>3269</v>
      </c>
      <c r="E1299" t="s">
        <v>39</v>
      </c>
      <c r="F1299" t="s">
        <v>147</v>
      </c>
      <c r="G1299" t="s">
        <v>73</v>
      </c>
      <c r="H1299" t="s">
        <v>23</v>
      </c>
      <c r="I1299" t="s">
        <v>3270</v>
      </c>
      <c r="J1299" t="s">
        <v>621</v>
      </c>
      <c r="K1299">
        <v>23434</v>
      </c>
      <c r="L1299" t="s">
        <v>76</v>
      </c>
      <c r="M1299" t="s">
        <v>3271</v>
      </c>
      <c r="N1299" t="s">
        <v>46</v>
      </c>
      <c r="O1299" t="s">
        <v>69</v>
      </c>
      <c r="P1299" t="s">
        <v>3272</v>
      </c>
      <c r="Q1299">
        <v>179.94</v>
      </c>
      <c r="R1299">
        <v>3</v>
      </c>
      <c r="S1299">
        <v>0</v>
      </c>
      <c r="T1299">
        <v>50.383200000000002</v>
      </c>
    </row>
    <row r="1300" spans="1:20" x14ac:dyDescent="0.3">
      <c r="A1300" s="1">
        <v>44027</v>
      </c>
      <c r="B1300" s="1" t="str">
        <f t="shared" si="20"/>
        <v>Jul</v>
      </c>
      <c r="C1300">
        <v>7691</v>
      </c>
      <c r="D1300" t="s">
        <v>3269</v>
      </c>
      <c r="E1300" t="s">
        <v>39</v>
      </c>
      <c r="F1300" t="s">
        <v>147</v>
      </c>
      <c r="G1300" t="s">
        <v>73</v>
      </c>
      <c r="H1300" t="s">
        <v>23</v>
      </c>
      <c r="I1300" t="s">
        <v>3270</v>
      </c>
      <c r="J1300" t="s">
        <v>621</v>
      </c>
      <c r="K1300">
        <v>23434</v>
      </c>
      <c r="L1300" t="s">
        <v>76</v>
      </c>
      <c r="M1300" t="s">
        <v>3273</v>
      </c>
      <c r="N1300" t="s">
        <v>28</v>
      </c>
      <c r="O1300" t="s">
        <v>94</v>
      </c>
      <c r="P1300" t="s">
        <v>3274</v>
      </c>
      <c r="Q1300">
        <v>872.94</v>
      </c>
      <c r="R1300">
        <v>3</v>
      </c>
      <c r="S1300">
        <v>0</v>
      </c>
      <c r="T1300">
        <v>157.1292</v>
      </c>
    </row>
    <row r="1301" spans="1:20" x14ac:dyDescent="0.3">
      <c r="A1301" s="1">
        <v>44027</v>
      </c>
      <c r="B1301" s="1" t="str">
        <f t="shared" si="20"/>
        <v>Jul</v>
      </c>
      <c r="C1301">
        <v>7692</v>
      </c>
      <c r="D1301" t="s">
        <v>3269</v>
      </c>
      <c r="E1301" t="s">
        <v>39</v>
      </c>
      <c r="F1301" t="s">
        <v>147</v>
      </c>
      <c r="G1301" t="s">
        <v>73</v>
      </c>
      <c r="H1301" t="s">
        <v>23</v>
      </c>
      <c r="I1301" t="s">
        <v>3270</v>
      </c>
      <c r="J1301" t="s">
        <v>621</v>
      </c>
      <c r="K1301">
        <v>23434</v>
      </c>
      <c r="L1301" t="s">
        <v>76</v>
      </c>
      <c r="M1301" t="s">
        <v>3275</v>
      </c>
      <c r="N1301" t="s">
        <v>46</v>
      </c>
      <c r="O1301" t="s">
        <v>107</v>
      </c>
      <c r="P1301" t="s">
        <v>3276</v>
      </c>
      <c r="Q1301">
        <v>12.96</v>
      </c>
      <c r="R1301">
        <v>2</v>
      </c>
      <c r="S1301">
        <v>0</v>
      </c>
      <c r="T1301">
        <v>6.2207999999999997</v>
      </c>
    </row>
    <row r="1302" spans="1:20" x14ac:dyDescent="0.3">
      <c r="A1302" s="1">
        <v>44028</v>
      </c>
      <c r="B1302" s="1" t="str">
        <f t="shared" si="20"/>
        <v>Jul</v>
      </c>
      <c r="C1302">
        <v>24</v>
      </c>
      <c r="D1302" t="s">
        <v>3277</v>
      </c>
      <c r="E1302" t="s">
        <v>86</v>
      </c>
      <c r="F1302" t="s">
        <v>3278</v>
      </c>
      <c r="G1302" t="s">
        <v>22</v>
      </c>
      <c r="H1302" t="s">
        <v>23</v>
      </c>
      <c r="I1302" t="s">
        <v>154</v>
      </c>
      <c r="J1302" t="s">
        <v>155</v>
      </c>
      <c r="K1302">
        <v>19140</v>
      </c>
      <c r="L1302" t="s">
        <v>26</v>
      </c>
      <c r="M1302" t="s">
        <v>3279</v>
      </c>
      <c r="N1302" t="s">
        <v>28</v>
      </c>
      <c r="O1302" t="s">
        <v>59</v>
      </c>
      <c r="P1302" t="s">
        <v>3280</v>
      </c>
      <c r="Q1302">
        <v>71.372</v>
      </c>
      <c r="R1302">
        <v>2</v>
      </c>
      <c r="S1302">
        <v>0.3</v>
      </c>
      <c r="T1302">
        <v>-1.0196000000000001</v>
      </c>
    </row>
    <row r="1303" spans="1:20" x14ac:dyDescent="0.3">
      <c r="A1303" s="1">
        <v>44028</v>
      </c>
      <c r="B1303" s="1" t="str">
        <f t="shared" si="20"/>
        <v>Jul</v>
      </c>
      <c r="C1303">
        <v>2572</v>
      </c>
      <c r="D1303" t="s">
        <v>3281</v>
      </c>
      <c r="E1303" t="s">
        <v>20</v>
      </c>
      <c r="F1303" t="s">
        <v>1146</v>
      </c>
      <c r="G1303" t="s">
        <v>41</v>
      </c>
      <c r="H1303" t="s">
        <v>23</v>
      </c>
      <c r="I1303" t="s">
        <v>3282</v>
      </c>
      <c r="J1303" t="s">
        <v>337</v>
      </c>
      <c r="K1303">
        <v>60098</v>
      </c>
      <c r="L1303" t="s">
        <v>44</v>
      </c>
      <c r="M1303" t="s">
        <v>531</v>
      </c>
      <c r="N1303" t="s">
        <v>46</v>
      </c>
      <c r="O1303" t="s">
        <v>62</v>
      </c>
      <c r="P1303" t="s">
        <v>532</v>
      </c>
      <c r="Q1303">
        <v>2.9119999999999999</v>
      </c>
      <c r="R1303">
        <v>2</v>
      </c>
      <c r="S1303">
        <v>0.2</v>
      </c>
      <c r="T1303">
        <v>0.91</v>
      </c>
    </row>
    <row r="1304" spans="1:20" x14ac:dyDescent="0.3">
      <c r="A1304" s="1">
        <v>44028</v>
      </c>
      <c r="B1304" s="1" t="str">
        <f t="shared" si="20"/>
        <v>Jul</v>
      </c>
      <c r="C1304">
        <v>9830</v>
      </c>
      <c r="D1304" t="s">
        <v>3283</v>
      </c>
      <c r="E1304" t="s">
        <v>20</v>
      </c>
      <c r="F1304" t="s">
        <v>3284</v>
      </c>
      <c r="G1304" t="s">
        <v>22</v>
      </c>
      <c r="H1304" t="s">
        <v>23</v>
      </c>
      <c r="I1304" t="s">
        <v>356</v>
      </c>
      <c r="J1304" t="s">
        <v>75</v>
      </c>
      <c r="K1304">
        <v>28205</v>
      </c>
      <c r="L1304" t="s">
        <v>76</v>
      </c>
      <c r="M1304" t="s">
        <v>1848</v>
      </c>
      <c r="N1304" t="s">
        <v>28</v>
      </c>
      <c r="O1304" t="s">
        <v>59</v>
      </c>
      <c r="P1304" t="s">
        <v>1849</v>
      </c>
      <c r="Q1304">
        <v>242.352</v>
      </c>
      <c r="R1304">
        <v>3</v>
      </c>
      <c r="S1304">
        <v>0.2</v>
      </c>
      <c r="T1304">
        <v>15.147</v>
      </c>
    </row>
    <row r="1305" spans="1:20" x14ac:dyDescent="0.3">
      <c r="A1305" s="1">
        <v>44029</v>
      </c>
      <c r="B1305" s="1" t="str">
        <f t="shared" si="20"/>
        <v>Jul</v>
      </c>
      <c r="C1305">
        <v>2440</v>
      </c>
      <c r="D1305" t="s">
        <v>3285</v>
      </c>
      <c r="E1305" t="s">
        <v>20</v>
      </c>
      <c r="F1305" t="s">
        <v>3286</v>
      </c>
      <c r="G1305" t="s">
        <v>22</v>
      </c>
      <c r="H1305" t="s">
        <v>23</v>
      </c>
      <c r="I1305" t="s">
        <v>1587</v>
      </c>
      <c r="J1305" t="s">
        <v>130</v>
      </c>
      <c r="K1305">
        <v>33614</v>
      </c>
      <c r="L1305" t="s">
        <v>76</v>
      </c>
      <c r="M1305" t="s">
        <v>523</v>
      </c>
      <c r="N1305" t="s">
        <v>28</v>
      </c>
      <c r="O1305" t="s">
        <v>29</v>
      </c>
      <c r="P1305" t="s">
        <v>524</v>
      </c>
      <c r="Q1305">
        <v>7.9039999999999999</v>
      </c>
      <c r="R1305">
        <v>2</v>
      </c>
      <c r="S1305">
        <v>0.2</v>
      </c>
      <c r="T1305">
        <v>2.1736</v>
      </c>
    </row>
    <row r="1306" spans="1:20" x14ac:dyDescent="0.3">
      <c r="A1306" s="1">
        <v>44029</v>
      </c>
      <c r="B1306" s="1" t="str">
        <f t="shared" si="20"/>
        <v>Jul</v>
      </c>
      <c r="C1306">
        <v>4526</v>
      </c>
      <c r="D1306" t="s">
        <v>3287</v>
      </c>
      <c r="E1306" t="s">
        <v>20</v>
      </c>
      <c r="F1306" t="s">
        <v>1306</v>
      </c>
      <c r="G1306" t="s">
        <v>41</v>
      </c>
      <c r="H1306" t="s">
        <v>23</v>
      </c>
      <c r="I1306" t="s">
        <v>3288</v>
      </c>
      <c r="J1306" t="s">
        <v>315</v>
      </c>
      <c r="K1306">
        <v>13440</v>
      </c>
      <c r="L1306" t="s">
        <v>26</v>
      </c>
      <c r="M1306" t="s">
        <v>3289</v>
      </c>
      <c r="N1306" t="s">
        <v>78</v>
      </c>
      <c r="O1306" t="s">
        <v>193</v>
      </c>
      <c r="P1306" t="s">
        <v>3290</v>
      </c>
      <c r="Q1306">
        <v>269.98</v>
      </c>
      <c r="R1306">
        <v>2</v>
      </c>
      <c r="S1306">
        <v>0</v>
      </c>
      <c r="T1306">
        <v>67.495000000000005</v>
      </c>
    </row>
    <row r="1307" spans="1:20" x14ac:dyDescent="0.3">
      <c r="A1307" s="1">
        <v>44029</v>
      </c>
      <c r="B1307" s="1" t="str">
        <f t="shared" si="20"/>
        <v>Jul</v>
      </c>
      <c r="C1307">
        <v>4527</v>
      </c>
      <c r="D1307" t="s">
        <v>3287</v>
      </c>
      <c r="E1307" t="s">
        <v>20</v>
      </c>
      <c r="F1307" t="s">
        <v>1306</v>
      </c>
      <c r="G1307" t="s">
        <v>41</v>
      </c>
      <c r="H1307" t="s">
        <v>23</v>
      </c>
      <c r="I1307" t="s">
        <v>3288</v>
      </c>
      <c r="J1307" t="s">
        <v>315</v>
      </c>
      <c r="K1307">
        <v>13440</v>
      </c>
      <c r="L1307" t="s">
        <v>26</v>
      </c>
      <c r="M1307" t="s">
        <v>3291</v>
      </c>
      <c r="N1307" t="s">
        <v>46</v>
      </c>
      <c r="O1307" t="s">
        <v>107</v>
      </c>
      <c r="P1307" t="s">
        <v>3292</v>
      </c>
      <c r="Q1307">
        <v>99.9</v>
      </c>
      <c r="R1307">
        <v>5</v>
      </c>
      <c r="S1307">
        <v>0</v>
      </c>
      <c r="T1307">
        <v>47.951999999999998</v>
      </c>
    </row>
    <row r="1308" spans="1:20" x14ac:dyDescent="0.3">
      <c r="A1308" s="1">
        <v>44029</v>
      </c>
      <c r="B1308" s="1" t="str">
        <f t="shared" si="20"/>
        <v>Jul</v>
      </c>
      <c r="C1308">
        <v>4528</v>
      </c>
      <c r="D1308" t="s">
        <v>3287</v>
      </c>
      <c r="E1308" t="s">
        <v>20</v>
      </c>
      <c r="F1308" t="s">
        <v>1306</v>
      </c>
      <c r="G1308" t="s">
        <v>41</v>
      </c>
      <c r="H1308" t="s">
        <v>23</v>
      </c>
      <c r="I1308" t="s">
        <v>3288</v>
      </c>
      <c r="J1308" t="s">
        <v>315</v>
      </c>
      <c r="K1308">
        <v>13440</v>
      </c>
      <c r="L1308" t="s">
        <v>26</v>
      </c>
      <c r="M1308" t="s">
        <v>944</v>
      </c>
      <c r="N1308" t="s">
        <v>28</v>
      </c>
      <c r="O1308" t="s">
        <v>29</v>
      </c>
      <c r="P1308" t="s">
        <v>3293</v>
      </c>
      <c r="Q1308">
        <v>39.08</v>
      </c>
      <c r="R1308">
        <v>4</v>
      </c>
      <c r="S1308">
        <v>0</v>
      </c>
      <c r="T1308">
        <v>14.4596</v>
      </c>
    </row>
    <row r="1309" spans="1:20" x14ac:dyDescent="0.3">
      <c r="A1309" s="1">
        <v>44029</v>
      </c>
      <c r="B1309" s="1" t="str">
        <f t="shared" si="20"/>
        <v>Jul</v>
      </c>
      <c r="C1309">
        <v>4573</v>
      </c>
      <c r="D1309" t="s">
        <v>3294</v>
      </c>
      <c r="E1309" t="s">
        <v>20</v>
      </c>
      <c r="F1309" t="s">
        <v>2597</v>
      </c>
      <c r="G1309" t="s">
        <v>41</v>
      </c>
      <c r="H1309" t="s">
        <v>23</v>
      </c>
      <c r="I1309" t="s">
        <v>33</v>
      </c>
      <c r="J1309" t="s">
        <v>34</v>
      </c>
      <c r="K1309">
        <v>90036</v>
      </c>
      <c r="L1309" t="s">
        <v>35</v>
      </c>
      <c r="M1309" t="s">
        <v>3295</v>
      </c>
      <c r="N1309" t="s">
        <v>78</v>
      </c>
      <c r="O1309" t="s">
        <v>382</v>
      </c>
      <c r="P1309" t="s">
        <v>3296</v>
      </c>
      <c r="Q1309">
        <v>479.98399999999998</v>
      </c>
      <c r="R1309">
        <v>2</v>
      </c>
      <c r="S1309">
        <v>0.2</v>
      </c>
      <c r="T1309">
        <v>89.997</v>
      </c>
    </row>
    <row r="1310" spans="1:20" x14ac:dyDescent="0.3">
      <c r="A1310" s="1">
        <v>44029</v>
      </c>
      <c r="B1310" s="1" t="str">
        <f t="shared" si="20"/>
        <v>Jul</v>
      </c>
      <c r="C1310">
        <v>5649</v>
      </c>
      <c r="D1310" t="s">
        <v>3297</v>
      </c>
      <c r="E1310" t="s">
        <v>86</v>
      </c>
      <c r="F1310" t="s">
        <v>3298</v>
      </c>
      <c r="G1310" t="s">
        <v>73</v>
      </c>
      <c r="H1310" t="s">
        <v>23</v>
      </c>
      <c r="I1310" t="s">
        <v>2643</v>
      </c>
      <c r="J1310" t="s">
        <v>34</v>
      </c>
      <c r="K1310">
        <v>92307</v>
      </c>
      <c r="L1310" t="s">
        <v>35</v>
      </c>
      <c r="M1310" t="s">
        <v>3299</v>
      </c>
      <c r="N1310" t="s">
        <v>46</v>
      </c>
      <c r="O1310" t="s">
        <v>107</v>
      </c>
      <c r="P1310" t="s">
        <v>3300</v>
      </c>
      <c r="Q1310">
        <v>32.4</v>
      </c>
      <c r="R1310">
        <v>5</v>
      </c>
      <c r="S1310">
        <v>0</v>
      </c>
      <c r="T1310">
        <v>15.552</v>
      </c>
    </row>
    <row r="1311" spans="1:20" x14ac:dyDescent="0.3">
      <c r="A1311" s="1">
        <v>44029</v>
      </c>
      <c r="B1311" s="1" t="str">
        <f t="shared" si="20"/>
        <v>Jul</v>
      </c>
      <c r="C1311">
        <v>5650</v>
      </c>
      <c r="D1311" t="s">
        <v>3297</v>
      </c>
      <c r="E1311" t="s">
        <v>86</v>
      </c>
      <c r="F1311" t="s">
        <v>3298</v>
      </c>
      <c r="G1311" t="s">
        <v>73</v>
      </c>
      <c r="H1311" t="s">
        <v>23</v>
      </c>
      <c r="I1311" t="s">
        <v>2643</v>
      </c>
      <c r="J1311" t="s">
        <v>34</v>
      </c>
      <c r="K1311">
        <v>92307</v>
      </c>
      <c r="L1311" t="s">
        <v>35</v>
      </c>
      <c r="M1311" t="s">
        <v>3301</v>
      </c>
      <c r="N1311" t="s">
        <v>46</v>
      </c>
      <c r="O1311" t="s">
        <v>168</v>
      </c>
      <c r="P1311" t="s">
        <v>2087</v>
      </c>
      <c r="Q1311">
        <v>57.9</v>
      </c>
      <c r="R1311">
        <v>5</v>
      </c>
      <c r="S1311">
        <v>0</v>
      </c>
      <c r="T1311">
        <v>28.95</v>
      </c>
    </row>
    <row r="1312" spans="1:20" x14ac:dyDescent="0.3">
      <c r="A1312" s="1">
        <v>44029</v>
      </c>
      <c r="B1312" s="1" t="str">
        <f t="shared" si="20"/>
        <v>Jul</v>
      </c>
      <c r="C1312">
        <v>5651</v>
      </c>
      <c r="D1312" t="s">
        <v>3297</v>
      </c>
      <c r="E1312" t="s">
        <v>86</v>
      </c>
      <c r="F1312" t="s">
        <v>3298</v>
      </c>
      <c r="G1312" t="s">
        <v>73</v>
      </c>
      <c r="H1312" t="s">
        <v>23</v>
      </c>
      <c r="I1312" t="s">
        <v>2643</v>
      </c>
      <c r="J1312" t="s">
        <v>34</v>
      </c>
      <c r="K1312">
        <v>92307</v>
      </c>
      <c r="L1312" t="s">
        <v>35</v>
      </c>
      <c r="M1312" t="s">
        <v>2669</v>
      </c>
      <c r="N1312" t="s">
        <v>46</v>
      </c>
      <c r="O1312" t="s">
        <v>54</v>
      </c>
      <c r="P1312" t="s">
        <v>2670</v>
      </c>
      <c r="Q1312">
        <v>10.56</v>
      </c>
      <c r="R1312">
        <v>2</v>
      </c>
      <c r="S1312">
        <v>0</v>
      </c>
      <c r="T1312">
        <v>0</v>
      </c>
    </row>
    <row r="1313" spans="1:20" x14ac:dyDescent="0.3">
      <c r="A1313" s="1">
        <v>44029</v>
      </c>
      <c r="B1313" s="1" t="str">
        <f t="shared" si="20"/>
        <v>Jul</v>
      </c>
      <c r="C1313">
        <v>5652</v>
      </c>
      <c r="D1313" t="s">
        <v>3297</v>
      </c>
      <c r="E1313" t="s">
        <v>86</v>
      </c>
      <c r="F1313" t="s">
        <v>3298</v>
      </c>
      <c r="G1313" t="s">
        <v>73</v>
      </c>
      <c r="H1313" t="s">
        <v>23</v>
      </c>
      <c r="I1313" t="s">
        <v>2643</v>
      </c>
      <c r="J1313" t="s">
        <v>34</v>
      </c>
      <c r="K1313">
        <v>92307</v>
      </c>
      <c r="L1313" t="s">
        <v>35</v>
      </c>
      <c r="M1313" t="s">
        <v>3302</v>
      </c>
      <c r="N1313" t="s">
        <v>28</v>
      </c>
      <c r="O1313" t="s">
        <v>186</v>
      </c>
      <c r="P1313" t="s">
        <v>3303</v>
      </c>
      <c r="Q1313">
        <v>1194.165</v>
      </c>
      <c r="R1313">
        <v>5</v>
      </c>
      <c r="S1313">
        <v>0.15</v>
      </c>
      <c r="T1313">
        <v>210.73500000000001</v>
      </c>
    </row>
    <row r="1314" spans="1:20" x14ac:dyDescent="0.3">
      <c r="A1314" s="1">
        <v>44030</v>
      </c>
      <c r="B1314" s="1" t="str">
        <f t="shared" si="20"/>
        <v>Jul</v>
      </c>
      <c r="C1314">
        <v>3915</v>
      </c>
      <c r="D1314" t="s">
        <v>3304</v>
      </c>
      <c r="E1314" t="s">
        <v>20</v>
      </c>
      <c r="F1314" t="s">
        <v>335</v>
      </c>
      <c r="G1314" t="s">
        <v>22</v>
      </c>
      <c r="H1314" t="s">
        <v>23</v>
      </c>
      <c r="I1314" t="s">
        <v>2192</v>
      </c>
      <c r="J1314" t="s">
        <v>412</v>
      </c>
      <c r="K1314">
        <v>85023</v>
      </c>
      <c r="L1314" t="s">
        <v>35</v>
      </c>
      <c r="M1314" t="s">
        <v>727</v>
      </c>
      <c r="N1314" t="s">
        <v>28</v>
      </c>
      <c r="O1314" t="s">
        <v>94</v>
      </c>
      <c r="P1314" t="s">
        <v>728</v>
      </c>
      <c r="Q1314">
        <v>801.6</v>
      </c>
      <c r="R1314">
        <v>5</v>
      </c>
      <c r="S1314">
        <v>0.5</v>
      </c>
      <c r="T1314">
        <v>-448.89600000000002</v>
      </c>
    </row>
    <row r="1315" spans="1:20" x14ac:dyDescent="0.3">
      <c r="A1315" s="1">
        <v>44030</v>
      </c>
      <c r="B1315" s="1" t="str">
        <f t="shared" si="20"/>
        <v>Jul</v>
      </c>
      <c r="C1315">
        <v>3916</v>
      </c>
      <c r="D1315" t="s">
        <v>3304</v>
      </c>
      <c r="E1315" t="s">
        <v>20</v>
      </c>
      <c r="F1315" t="s">
        <v>335</v>
      </c>
      <c r="G1315" t="s">
        <v>22</v>
      </c>
      <c r="H1315" t="s">
        <v>23</v>
      </c>
      <c r="I1315" t="s">
        <v>2192</v>
      </c>
      <c r="J1315" t="s">
        <v>412</v>
      </c>
      <c r="K1315">
        <v>85023</v>
      </c>
      <c r="L1315" t="s">
        <v>35</v>
      </c>
      <c r="M1315" t="s">
        <v>1848</v>
      </c>
      <c r="N1315" t="s">
        <v>28</v>
      </c>
      <c r="O1315" t="s">
        <v>59</v>
      </c>
      <c r="P1315" t="s">
        <v>1849</v>
      </c>
      <c r="Q1315">
        <v>161.56800000000001</v>
      </c>
      <c r="R1315">
        <v>2</v>
      </c>
      <c r="S1315">
        <v>0.2</v>
      </c>
      <c r="T1315">
        <v>10.098000000000001</v>
      </c>
    </row>
    <row r="1316" spans="1:20" x14ac:dyDescent="0.3">
      <c r="A1316" s="1">
        <v>44030</v>
      </c>
      <c r="B1316" s="1" t="str">
        <f t="shared" si="20"/>
        <v>Jul</v>
      </c>
      <c r="C1316">
        <v>3917</v>
      </c>
      <c r="D1316" t="s">
        <v>3304</v>
      </c>
      <c r="E1316" t="s">
        <v>20</v>
      </c>
      <c r="F1316" t="s">
        <v>335</v>
      </c>
      <c r="G1316" t="s">
        <v>22</v>
      </c>
      <c r="H1316" t="s">
        <v>23</v>
      </c>
      <c r="I1316" t="s">
        <v>2192</v>
      </c>
      <c r="J1316" t="s">
        <v>412</v>
      </c>
      <c r="K1316">
        <v>85023</v>
      </c>
      <c r="L1316" t="s">
        <v>35</v>
      </c>
      <c r="M1316" t="s">
        <v>3305</v>
      </c>
      <c r="N1316" t="s">
        <v>46</v>
      </c>
      <c r="O1316" t="s">
        <v>107</v>
      </c>
      <c r="P1316" t="s">
        <v>3306</v>
      </c>
      <c r="Q1316">
        <v>16.096</v>
      </c>
      <c r="R1316">
        <v>2</v>
      </c>
      <c r="S1316">
        <v>0.2</v>
      </c>
      <c r="T1316">
        <v>5.2312000000000003</v>
      </c>
    </row>
    <row r="1317" spans="1:20" x14ac:dyDescent="0.3">
      <c r="A1317" s="1">
        <v>44030</v>
      </c>
      <c r="B1317" s="1" t="str">
        <f t="shared" si="20"/>
        <v>Jul</v>
      </c>
      <c r="C1317">
        <v>3918</v>
      </c>
      <c r="D1317" t="s">
        <v>3304</v>
      </c>
      <c r="E1317" t="s">
        <v>20</v>
      </c>
      <c r="F1317" t="s">
        <v>335</v>
      </c>
      <c r="G1317" t="s">
        <v>22</v>
      </c>
      <c r="H1317" t="s">
        <v>23</v>
      </c>
      <c r="I1317" t="s">
        <v>2192</v>
      </c>
      <c r="J1317" t="s">
        <v>412</v>
      </c>
      <c r="K1317">
        <v>85023</v>
      </c>
      <c r="L1317" t="s">
        <v>35</v>
      </c>
      <c r="M1317" t="s">
        <v>3307</v>
      </c>
      <c r="N1317" t="s">
        <v>46</v>
      </c>
      <c r="O1317" t="s">
        <v>47</v>
      </c>
      <c r="P1317" t="s">
        <v>3308</v>
      </c>
      <c r="Q1317">
        <v>7.6559999999999997</v>
      </c>
      <c r="R1317">
        <v>4</v>
      </c>
      <c r="S1317">
        <v>0.7</v>
      </c>
      <c r="T1317">
        <v>-6.1247999999999996</v>
      </c>
    </row>
    <row r="1318" spans="1:20" x14ac:dyDescent="0.3">
      <c r="A1318" s="1">
        <v>44030</v>
      </c>
      <c r="B1318" s="1" t="str">
        <f t="shared" si="20"/>
        <v>Jul</v>
      </c>
      <c r="C1318">
        <v>3919</v>
      </c>
      <c r="D1318" t="s">
        <v>3304</v>
      </c>
      <c r="E1318" t="s">
        <v>20</v>
      </c>
      <c r="F1318" t="s">
        <v>335</v>
      </c>
      <c r="G1318" t="s">
        <v>22</v>
      </c>
      <c r="H1318" t="s">
        <v>23</v>
      </c>
      <c r="I1318" t="s">
        <v>2192</v>
      </c>
      <c r="J1318" t="s">
        <v>412</v>
      </c>
      <c r="K1318">
        <v>85023</v>
      </c>
      <c r="L1318" t="s">
        <v>35</v>
      </c>
      <c r="M1318" t="s">
        <v>2432</v>
      </c>
      <c r="N1318" t="s">
        <v>28</v>
      </c>
      <c r="O1318" t="s">
        <v>59</v>
      </c>
      <c r="P1318" t="s">
        <v>2433</v>
      </c>
      <c r="Q1318">
        <v>311.976</v>
      </c>
      <c r="R1318">
        <v>3</v>
      </c>
      <c r="S1318">
        <v>0.2</v>
      </c>
      <c r="T1318">
        <v>-42.896700000000003</v>
      </c>
    </row>
    <row r="1319" spans="1:20" x14ac:dyDescent="0.3">
      <c r="A1319" s="1">
        <v>44030</v>
      </c>
      <c r="B1319" s="1" t="str">
        <f t="shared" si="20"/>
        <v>Jul</v>
      </c>
      <c r="C1319">
        <v>7043</v>
      </c>
      <c r="D1319" t="s">
        <v>3309</v>
      </c>
      <c r="E1319" t="s">
        <v>20</v>
      </c>
      <c r="F1319" t="s">
        <v>3310</v>
      </c>
      <c r="G1319" t="s">
        <v>22</v>
      </c>
      <c r="H1319" t="s">
        <v>23</v>
      </c>
      <c r="I1319" t="s">
        <v>154</v>
      </c>
      <c r="J1319" t="s">
        <v>155</v>
      </c>
      <c r="K1319">
        <v>19134</v>
      </c>
      <c r="L1319" t="s">
        <v>26</v>
      </c>
      <c r="M1319" t="s">
        <v>3311</v>
      </c>
      <c r="N1319" t="s">
        <v>78</v>
      </c>
      <c r="O1319" t="s">
        <v>382</v>
      </c>
      <c r="P1319" t="s">
        <v>3312</v>
      </c>
      <c r="Q1319">
        <v>599.97</v>
      </c>
      <c r="R1319">
        <v>5</v>
      </c>
      <c r="S1319">
        <v>0.4</v>
      </c>
      <c r="T1319">
        <v>69.996499999999997</v>
      </c>
    </row>
    <row r="1320" spans="1:20" x14ac:dyDescent="0.3">
      <c r="A1320" s="1">
        <v>44030</v>
      </c>
      <c r="B1320" s="1" t="str">
        <f t="shared" si="20"/>
        <v>Jul</v>
      </c>
      <c r="C1320">
        <v>7044</v>
      </c>
      <c r="D1320" t="s">
        <v>3309</v>
      </c>
      <c r="E1320" t="s">
        <v>20</v>
      </c>
      <c r="F1320" t="s">
        <v>3310</v>
      </c>
      <c r="G1320" t="s">
        <v>22</v>
      </c>
      <c r="H1320" t="s">
        <v>23</v>
      </c>
      <c r="I1320" t="s">
        <v>154</v>
      </c>
      <c r="J1320" t="s">
        <v>155</v>
      </c>
      <c r="K1320">
        <v>19134</v>
      </c>
      <c r="L1320" t="s">
        <v>26</v>
      </c>
      <c r="M1320" t="s">
        <v>2360</v>
      </c>
      <c r="N1320" t="s">
        <v>28</v>
      </c>
      <c r="O1320" t="s">
        <v>59</v>
      </c>
      <c r="P1320" t="s">
        <v>2361</v>
      </c>
      <c r="Q1320">
        <v>198.744</v>
      </c>
      <c r="R1320">
        <v>4</v>
      </c>
      <c r="S1320">
        <v>0.3</v>
      </c>
      <c r="T1320">
        <v>-14.196</v>
      </c>
    </row>
    <row r="1321" spans="1:20" x14ac:dyDescent="0.3">
      <c r="A1321" s="1">
        <v>44030</v>
      </c>
      <c r="B1321" s="1" t="str">
        <f t="shared" si="20"/>
        <v>Jul</v>
      </c>
      <c r="C1321">
        <v>7045</v>
      </c>
      <c r="D1321" t="s">
        <v>3309</v>
      </c>
      <c r="E1321" t="s">
        <v>20</v>
      </c>
      <c r="F1321" t="s">
        <v>3310</v>
      </c>
      <c r="G1321" t="s">
        <v>22</v>
      </c>
      <c r="H1321" t="s">
        <v>23</v>
      </c>
      <c r="I1321" t="s">
        <v>154</v>
      </c>
      <c r="J1321" t="s">
        <v>155</v>
      </c>
      <c r="K1321">
        <v>19134</v>
      </c>
      <c r="L1321" t="s">
        <v>26</v>
      </c>
      <c r="M1321" t="s">
        <v>3313</v>
      </c>
      <c r="N1321" t="s">
        <v>46</v>
      </c>
      <c r="O1321" t="s">
        <v>141</v>
      </c>
      <c r="P1321" t="s">
        <v>3314</v>
      </c>
      <c r="Q1321">
        <v>9.1839999999999993</v>
      </c>
      <c r="R1321">
        <v>2</v>
      </c>
      <c r="S1321">
        <v>0.2</v>
      </c>
      <c r="T1321">
        <v>1.1479999999999999</v>
      </c>
    </row>
    <row r="1322" spans="1:20" x14ac:dyDescent="0.3">
      <c r="A1322" s="1">
        <v>44032</v>
      </c>
      <c r="B1322" s="1" t="str">
        <f t="shared" si="20"/>
        <v>Jul</v>
      </c>
      <c r="C1322">
        <v>579</v>
      </c>
      <c r="D1322" t="s">
        <v>3315</v>
      </c>
      <c r="E1322" t="s">
        <v>20</v>
      </c>
      <c r="F1322" t="s">
        <v>2145</v>
      </c>
      <c r="G1322" t="s">
        <v>22</v>
      </c>
      <c r="H1322" t="s">
        <v>23</v>
      </c>
      <c r="I1322" t="s">
        <v>336</v>
      </c>
      <c r="J1322" t="s">
        <v>337</v>
      </c>
      <c r="K1322">
        <v>60610</v>
      </c>
      <c r="L1322" t="s">
        <v>44</v>
      </c>
      <c r="M1322" t="s">
        <v>3046</v>
      </c>
      <c r="N1322" t="s">
        <v>46</v>
      </c>
      <c r="O1322" t="s">
        <v>54</v>
      </c>
      <c r="P1322" t="s">
        <v>3047</v>
      </c>
      <c r="Q1322">
        <v>69.712000000000003</v>
      </c>
      <c r="R1322">
        <v>2</v>
      </c>
      <c r="S1322">
        <v>0.2</v>
      </c>
      <c r="T1322">
        <v>8.7140000000000004</v>
      </c>
    </row>
    <row r="1323" spans="1:20" x14ac:dyDescent="0.3">
      <c r="A1323" s="1">
        <v>44032</v>
      </c>
      <c r="B1323" s="1" t="str">
        <f t="shared" si="20"/>
        <v>Jul</v>
      </c>
      <c r="C1323">
        <v>580</v>
      </c>
      <c r="D1323" t="s">
        <v>3315</v>
      </c>
      <c r="E1323" t="s">
        <v>20</v>
      </c>
      <c r="F1323" t="s">
        <v>2145</v>
      </c>
      <c r="G1323" t="s">
        <v>22</v>
      </c>
      <c r="H1323" t="s">
        <v>23</v>
      </c>
      <c r="I1323" t="s">
        <v>336</v>
      </c>
      <c r="J1323" t="s">
        <v>337</v>
      </c>
      <c r="K1323">
        <v>60610</v>
      </c>
      <c r="L1323" t="s">
        <v>44</v>
      </c>
      <c r="M1323" t="s">
        <v>3316</v>
      </c>
      <c r="N1323" t="s">
        <v>28</v>
      </c>
      <c r="O1323" t="s">
        <v>29</v>
      </c>
      <c r="P1323" t="s">
        <v>3317</v>
      </c>
      <c r="Q1323">
        <v>8.7919999999999998</v>
      </c>
      <c r="R1323">
        <v>1</v>
      </c>
      <c r="S1323">
        <v>0.6</v>
      </c>
      <c r="T1323">
        <v>-5.7148000000000003</v>
      </c>
    </row>
    <row r="1324" spans="1:20" x14ac:dyDescent="0.3">
      <c r="A1324" s="1">
        <v>44032</v>
      </c>
      <c r="B1324" s="1" t="str">
        <f t="shared" si="20"/>
        <v>Jul</v>
      </c>
      <c r="C1324">
        <v>2314</v>
      </c>
      <c r="D1324" t="s">
        <v>3318</v>
      </c>
      <c r="E1324" t="s">
        <v>20</v>
      </c>
      <c r="F1324" t="s">
        <v>2039</v>
      </c>
      <c r="G1324" t="s">
        <v>73</v>
      </c>
      <c r="H1324" t="s">
        <v>23</v>
      </c>
      <c r="I1324" t="s">
        <v>3319</v>
      </c>
      <c r="J1324" t="s">
        <v>3320</v>
      </c>
      <c r="K1324">
        <v>57103</v>
      </c>
      <c r="L1324" t="s">
        <v>44</v>
      </c>
      <c r="M1324" t="s">
        <v>1184</v>
      </c>
      <c r="N1324" t="s">
        <v>46</v>
      </c>
      <c r="O1324" t="s">
        <v>288</v>
      </c>
      <c r="P1324" t="s">
        <v>1185</v>
      </c>
      <c r="Q1324">
        <v>14.62</v>
      </c>
      <c r="R1324">
        <v>2</v>
      </c>
      <c r="S1324">
        <v>0</v>
      </c>
      <c r="T1324">
        <v>6.8714000000000004</v>
      </c>
    </row>
    <row r="1325" spans="1:20" x14ac:dyDescent="0.3">
      <c r="A1325" s="1">
        <v>44032</v>
      </c>
      <c r="B1325" s="1" t="str">
        <f t="shared" si="20"/>
        <v>Jul</v>
      </c>
      <c r="C1325">
        <v>2315</v>
      </c>
      <c r="D1325" t="s">
        <v>3318</v>
      </c>
      <c r="E1325" t="s">
        <v>20</v>
      </c>
      <c r="F1325" t="s">
        <v>2039</v>
      </c>
      <c r="G1325" t="s">
        <v>73</v>
      </c>
      <c r="H1325" t="s">
        <v>23</v>
      </c>
      <c r="I1325" t="s">
        <v>3319</v>
      </c>
      <c r="J1325" t="s">
        <v>3320</v>
      </c>
      <c r="K1325">
        <v>57103</v>
      </c>
      <c r="L1325" t="s">
        <v>44</v>
      </c>
      <c r="M1325" t="s">
        <v>3321</v>
      </c>
      <c r="N1325" t="s">
        <v>46</v>
      </c>
      <c r="O1325" t="s">
        <v>69</v>
      </c>
      <c r="P1325" t="s">
        <v>3322</v>
      </c>
      <c r="Q1325">
        <v>416.32</v>
      </c>
      <c r="R1325">
        <v>2</v>
      </c>
      <c r="S1325">
        <v>0</v>
      </c>
      <c r="T1325">
        <v>112.4064</v>
      </c>
    </row>
    <row r="1326" spans="1:20" x14ac:dyDescent="0.3">
      <c r="A1326" s="1">
        <v>44032</v>
      </c>
      <c r="B1326" s="1" t="str">
        <f t="shared" si="20"/>
        <v>Jul</v>
      </c>
      <c r="C1326">
        <v>2316</v>
      </c>
      <c r="D1326" t="s">
        <v>3318</v>
      </c>
      <c r="E1326" t="s">
        <v>20</v>
      </c>
      <c r="F1326" t="s">
        <v>2039</v>
      </c>
      <c r="G1326" t="s">
        <v>73</v>
      </c>
      <c r="H1326" t="s">
        <v>23</v>
      </c>
      <c r="I1326" t="s">
        <v>3319</v>
      </c>
      <c r="J1326" t="s">
        <v>3320</v>
      </c>
      <c r="K1326">
        <v>57103</v>
      </c>
      <c r="L1326" t="s">
        <v>44</v>
      </c>
      <c r="M1326" t="s">
        <v>3323</v>
      </c>
      <c r="N1326" t="s">
        <v>46</v>
      </c>
      <c r="O1326" t="s">
        <v>47</v>
      </c>
      <c r="P1326" t="s">
        <v>3324</v>
      </c>
      <c r="Q1326">
        <v>43</v>
      </c>
      <c r="R1326">
        <v>5</v>
      </c>
      <c r="S1326">
        <v>0</v>
      </c>
      <c r="T1326">
        <v>20.21</v>
      </c>
    </row>
    <row r="1327" spans="1:20" x14ac:dyDescent="0.3">
      <c r="A1327" s="1">
        <v>44032</v>
      </c>
      <c r="B1327" s="1" t="str">
        <f t="shared" si="20"/>
        <v>Jul</v>
      </c>
      <c r="C1327">
        <v>2317</v>
      </c>
      <c r="D1327" t="s">
        <v>3318</v>
      </c>
      <c r="E1327" t="s">
        <v>20</v>
      </c>
      <c r="F1327" t="s">
        <v>2039</v>
      </c>
      <c r="G1327" t="s">
        <v>73</v>
      </c>
      <c r="H1327" t="s">
        <v>23</v>
      </c>
      <c r="I1327" t="s">
        <v>3319</v>
      </c>
      <c r="J1327" t="s">
        <v>3320</v>
      </c>
      <c r="K1327">
        <v>57103</v>
      </c>
      <c r="L1327" t="s">
        <v>44</v>
      </c>
      <c r="M1327" t="s">
        <v>3325</v>
      </c>
      <c r="N1327" t="s">
        <v>28</v>
      </c>
      <c r="O1327" t="s">
        <v>59</v>
      </c>
      <c r="P1327" t="s">
        <v>3326</v>
      </c>
      <c r="Q1327">
        <v>182.94</v>
      </c>
      <c r="R1327">
        <v>3</v>
      </c>
      <c r="S1327">
        <v>0</v>
      </c>
      <c r="T1327">
        <v>27.440999999999999</v>
      </c>
    </row>
    <row r="1328" spans="1:20" x14ac:dyDescent="0.3">
      <c r="A1328" s="1">
        <v>44032</v>
      </c>
      <c r="B1328" s="1" t="str">
        <f t="shared" si="20"/>
        <v>Jul</v>
      </c>
      <c r="C1328">
        <v>2318</v>
      </c>
      <c r="D1328" t="s">
        <v>3318</v>
      </c>
      <c r="E1328" t="s">
        <v>20</v>
      </c>
      <c r="F1328" t="s">
        <v>2039</v>
      </c>
      <c r="G1328" t="s">
        <v>73</v>
      </c>
      <c r="H1328" t="s">
        <v>23</v>
      </c>
      <c r="I1328" t="s">
        <v>3319</v>
      </c>
      <c r="J1328" t="s">
        <v>3320</v>
      </c>
      <c r="K1328">
        <v>57103</v>
      </c>
      <c r="L1328" t="s">
        <v>44</v>
      </c>
      <c r="M1328" t="s">
        <v>2594</v>
      </c>
      <c r="N1328" t="s">
        <v>46</v>
      </c>
      <c r="O1328" t="s">
        <v>47</v>
      </c>
      <c r="P1328" t="s">
        <v>2595</v>
      </c>
      <c r="Q1328">
        <v>60.83</v>
      </c>
      <c r="R1328">
        <v>7</v>
      </c>
      <c r="S1328">
        <v>0</v>
      </c>
      <c r="T1328">
        <v>30.414999999999999</v>
      </c>
    </row>
    <row r="1329" spans="1:20" x14ac:dyDescent="0.3">
      <c r="A1329" s="1">
        <v>44032</v>
      </c>
      <c r="B1329" s="1" t="str">
        <f t="shared" si="20"/>
        <v>Jul</v>
      </c>
      <c r="C1329">
        <v>2319</v>
      </c>
      <c r="D1329" t="s">
        <v>3318</v>
      </c>
      <c r="E1329" t="s">
        <v>20</v>
      </c>
      <c r="F1329" t="s">
        <v>2039</v>
      </c>
      <c r="G1329" t="s">
        <v>73</v>
      </c>
      <c r="H1329" t="s">
        <v>23</v>
      </c>
      <c r="I1329" t="s">
        <v>3319</v>
      </c>
      <c r="J1329" t="s">
        <v>3320</v>
      </c>
      <c r="K1329">
        <v>57103</v>
      </c>
      <c r="L1329" t="s">
        <v>44</v>
      </c>
      <c r="M1329" t="s">
        <v>3327</v>
      </c>
      <c r="N1329" t="s">
        <v>78</v>
      </c>
      <c r="O1329" t="s">
        <v>101</v>
      </c>
      <c r="P1329" t="s">
        <v>3328</v>
      </c>
      <c r="Q1329">
        <v>389.97</v>
      </c>
      <c r="R1329">
        <v>3</v>
      </c>
      <c r="S1329">
        <v>0</v>
      </c>
      <c r="T1329">
        <v>132.5898</v>
      </c>
    </row>
    <row r="1330" spans="1:20" x14ac:dyDescent="0.3">
      <c r="A1330" s="1">
        <v>44032</v>
      </c>
      <c r="B1330" s="1" t="str">
        <f t="shared" si="20"/>
        <v>Jul</v>
      </c>
      <c r="C1330">
        <v>3155</v>
      </c>
      <c r="D1330" t="s">
        <v>3329</v>
      </c>
      <c r="E1330" t="s">
        <v>20</v>
      </c>
      <c r="F1330" t="s">
        <v>2567</v>
      </c>
      <c r="G1330" t="s">
        <v>73</v>
      </c>
      <c r="H1330" t="s">
        <v>23</v>
      </c>
      <c r="I1330" t="s">
        <v>2811</v>
      </c>
      <c r="J1330" t="s">
        <v>700</v>
      </c>
      <c r="K1330">
        <v>55369</v>
      </c>
      <c r="L1330" t="s">
        <v>44</v>
      </c>
      <c r="M1330" t="s">
        <v>3330</v>
      </c>
      <c r="N1330" t="s">
        <v>46</v>
      </c>
      <c r="O1330" t="s">
        <v>47</v>
      </c>
      <c r="P1330" t="s">
        <v>3331</v>
      </c>
      <c r="Q1330">
        <v>735.98</v>
      </c>
      <c r="R1330">
        <v>2</v>
      </c>
      <c r="S1330">
        <v>0</v>
      </c>
      <c r="T1330">
        <v>331.19099999999997</v>
      </c>
    </row>
    <row r="1331" spans="1:20" x14ac:dyDescent="0.3">
      <c r="A1331" s="1">
        <v>44032</v>
      </c>
      <c r="B1331" s="1" t="str">
        <f t="shared" si="20"/>
        <v>Jul</v>
      </c>
      <c r="C1331">
        <v>9319</v>
      </c>
      <c r="D1331" t="s">
        <v>3332</v>
      </c>
      <c r="E1331" t="s">
        <v>20</v>
      </c>
      <c r="F1331" t="s">
        <v>3333</v>
      </c>
      <c r="G1331" t="s">
        <v>73</v>
      </c>
      <c r="H1331" t="s">
        <v>23</v>
      </c>
      <c r="I1331" t="s">
        <v>314</v>
      </c>
      <c r="J1331" t="s">
        <v>315</v>
      </c>
      <c r="K1331">
        <v>10009</v>
      </c>
      <c r="L1331" t="s">
        <v>26</v>
      </c>
      <c r="M1331" t="s">
        <v>1447</v>
      </c>
      <c r="N1331" t="s">
        <v>46</v>
      </c>
      <c r="O1331" t="s">
        <v>107</v>
      </c>
      <c r="P1331" t="s">
        <v>1448</v>
      </c>
      <c r="Q1331">
        <v>13.36</v>
      </c>
      <c r="R1331">
        <v>2</v>
      </c>
      <c r="S1331">
        <v>0</v>
      </c>
      <c r="T1331">
        <v>6.4127999999999998</v>
      </c>
    </row>
    <row r="1332" spans="1:20" x14ac:dyDescent="0.3">
      <c r="A1332" s="1">
        <v>44032</v>
      </c>
      <c r="B1332" s="1" t="str">
        <f t="shared" si="20"/>
        <v>Jul</v>
      </c>
      <c r="C1332">
        <v>9320</v>
      </c>
      <c r="D1332" t="s">
        <v>3332</v>
      </c>
      <c r="E1332" t="s">
        <v>20</v>
      </c>
      <c r="F1332" t="s">
        <v>3333</v>
      </c>
      <c r="G1332" t="s">
        <v>73</v>
      </c>
      <c r="H1332" t="s">
        <v>23</v>
      </c>
      <c r="I1332" t="s">
        <v>314</v>
      </c>
      <c r="J1332" t="s">
        <v>315</v>
      </c>
      <c r="K1332">
        <v>10009</v>
      </c>
      <c r="L1332" t="s">
        <v>26</v>
      </c>
      <c r="M1332" t="s">
        <v>3334</v>
      </c>
      <c r="N1332" t="s">
        <v>28</v>
      </c>
      <c r="O1332" t="s">
        <v>59</v>
      </c>
      <c r="P1332" t="s">
        <v>3335</v>
      </c>
      <c r="Q1332">
        <v>163.76400000000001</v>
      </c>
      <c r="R1332">
        <v>2</v>
      </c>
      <c r="S1332">
        <v>0.1</v>
      </c>
      <c r="T1332">
        <v>25.474399999999999</v>
      </c>
    </row>
    <row r="1333" spans="1:20" x14ac:dyDescent="0.3">
      <c r="A1333" s="1">
        <v>44032</v>
      </c>
      <c r="B1333" s="1" t="str">
        <f t="shared" si="20"/>
        <v>Jul</v>
      </c>
      <c r="C1333">
        <v>9321</v>
      </c>
      <c r="D1333" t="s">
        <v>3332</v>
      </c>
      <c r="E1333" t="s">
        <v>20</v>
      </c>
      <c r="F1333" t="s">
        <v>3333</v>
      </c>
      <c r="G1333" t="s">
        <v>73</v>
      </c>
      <c r="H1333" t="s">
        <v>23</v>
      </c>
      <c r="I1333" t="s">
        <v>314</v>
      </c>
      <c r="J1333" t="s">
        <v>315</v>
      </c>
      <c r="K1333">
        <v>10009</v>
      </c>
      <c r="L1333" t="s">
        <v>26</v>
      </c>
      <c r="M1333" t="s">
        <v>868</v>
      </c>
      <c r="N1333" t="s">
        <v>28</v>
      </c>
      <c r="O1333" t="s">
        <v>29</v>
      </c>
      <c r="P1333" t="s">
        <v>869</v>
      </c>
      <c r="Q1333">
        <v>183.92</v>
      </c>
      <c r="R1333">
        <v>4</v>
      </c>
      <c r="S1333">
        <v>0</v>
      </c>
      <c r="T1333">
        <v>31.266400000000001</v>
      </c>
    </row>
    <row r="1334" spans="1:20" x14ac:dyDescent="0.3">
      <c r="A1334" s="1">
        <v>44033</v>
      </c>
      <c r="B1334" s="1" t="str">
        <f t="shared" si="20"/>
        <v>Jul</v>
      </c>
      <c r="C1334">
        <v>645</v>
      </c>
      <c r="D1334" t="s">
        <v>3336</v>
      </c>
      <c r="E1334" t="s">
        <v>20</v>
      </c>
      <c r="F1334" t="s">
        <v>2799</v>
      </c>
      <c r="G1334" t="s">
        <v>41</v>
      </c>
      <c r="H1334" t="s">
        <v>23</v>
      </c>
      <c r="I1334" t="s">
        <v>1604</v>
      </c>
      <c r="J1334" t="s">
        <v>740</v>
      </c>
      <c r="K1334">
        <v>7060</v>
      </c>
      <c r="L1334" t="s">
        <v>26</v>
      </c>
      <c r="M1334" t="s">
        <v>1124</v>
      </c>
      <c r="N1334" t="s">
        <v>46</v>
      </c>
      <c r="O1334" t="s">
        <v>107</v>
      </c>
      <c r="P1334" t="s">
        <v>1125</v>
      </c>
      <c r="Q1334">
        <v>6.48</v>
      </c>
      <c r="R1334">
        <v>1</v>
      </c>
      <c r="S1334">
        <v>0</v>
      </c>
      <c r="T1334">
        <v>3.1751999999999998</v>
      </c>
    </row>
    <row r="1335" spans="1:20" x14ac:dyDescent="0.3">
      <c r="A1335" s="1">
        <v>44033</v>
      </c>
      <c r="B1335" s="1" t="str">
        <f t="shared" si="20"/>
        <v>Jul</v>
      </c>
      <c r="C1335">
        <v>4273</v>
      </c>
      <c r="D1335" t="s">
        <v>3337</v>
      </c>
      <c r="E1335" t="s">
        <v>269</v>
      </c>
      <c r="F1335" t="s">
        <v>3338</v>
      </c>
      <c r="G1335" t="s">
        <v>22</v>
      </c>
      <c r="H1335" t="s">
        <v>23</v>
      </c>
      <c r="I1335" t="s">
        <v>912</v>
      </c>
      <c r="J1335" t="s">
        <v>3339</v>
      </c>
      <c r="K1335">
        <v>84107</v>
      </c>
      <c r="L1335" t="s">
        <v>35</v>
      </c>
      <c r="M1335" t="s">
        <v>2266</v>
      </c>
      <c r="N1335" t="s">
        <v>78</v>
      </c>
      <c r="O1335" t="s">
        <v>193</v>
      </c>
      <c r="P1335" t="s">
        <v>2267</v>
      </c>
      <c r="Q1335">
        <v>71.927999999999997</v>
      </c>
      <c r="R1335">
        <v>9</v>
      </c>
      <c r="S1335">
        <v>0.2</v>
      </c>
      <c r="T1335">
        <v>6.2937000000000003</v>
      </c>
    </row>
    <row r="1336" spans="1:20" x14ac:dyDescent="0.3">
      <c r="A1336" s="1">
        <v>44033</v>
      </c>
      <c r="B1336" s="1" t="str">
        <f t="shared" si="20"/>
        <v>Jul</v>
      </c>
      <c r="C1336">
        <v>4274</v>
      </c>
      <c r="D1336" t="s">
        <v>3337</v>
      </c>
      <c r="E1336" t="s">
        <v>269</v>
      </c>
      <c r="F1336" t="s">
        <v>3338</v>
      </c>
      <c r="G1336" t="s">
        <v>22</v>
      </c>
      <c r="H1336" t="s">
        <v>23</v>
      </c>
      <c r="I1336" t="s">
        <v>912</v>
      </c>
      <c r="J1336" t="s">
        <v>3339</v>
      </c>
      <c r="K1336">
        <v>84107</v>
      </c>
      <c r="L1336" t="s">
        <v>35</v>
      </c>
      <c r="M1336" t="s">
        <v>3340</v>
      </c>
      <c r="N1336" t="s">
        <v>46</v>
      </c>
      <c r="O1336" t="s">
        <v>62</v>
      </c>
      <c r="P1336" t="s">
        <v>3341</v>
      </c>
      <c r="Q1336">
        <v>25.99</v>
      </c>
      <c r="R1336">
        <v>1</v>
      </c>
      <c r="S1336">
        <v>0</v>
      </c>
      <c r="T1336">
        <v>7.5370999999999997</v>
      </c>
    </row>
    <row r="1337" spans="1:20" x14ac:dyDescent="0.3">
      <c r="A1337" s="1">
        <v>44033</v>
      </c>
      <c r="B1337" s="1" t="str">
        <f t="shared" si="20"/>
        <v>Jul</v>
      </c>
      <c r="C1337">
        <v>5013</v>
      </c>
      <c r="D1337" t="s">
        <v>3342</v>
      </c>
      <c r="E1337" t="s">
        <v>20</v>
      </c>
      <c r="F1337" t="s">
        <v>3343</v>
      </c>
      <c r="G1337" t="s">
        <v>41</v>
      </c>
      <c r="H1337" t="s">
        <v>23</v>
      </c>
      <c r="I1337" t="s">
        <v>1825</v>
      </c>
      <c r="J1337" t="s">
        <v>25</v>
      </c>
      <c r="K1337">
        <v>44105</v>
      </c>
      <c r="L1337" t="s">
        <v>26</v>
      </c>
      <c r="M1337" t="s">
        <v>3344</v>
      </c>
      <c r="N1337" t="s">
        <v>46</v>
      </c>
      <c r="O1337" t="s">
        <v>47</v>
      </c>
      <c r="P1337" t="s">
        <v>3345</v>
      </c>
      <c r="Q1337">
        <v>33.93</v>
      </c>
      <c r="R1337">
        <v>3</v>
      </c>
      <c r="S1337">
        <v>0.7</v>
      </c>
      <c r="T1337">
        <v>-22.62</v>
      </c>
    </row>
    <row r="1338" spans="1:20" x14ac:dyDescent="0.3">
      <c r="A1338" s="1">
        <v>44033</v>
      </c>
      <c r="B1338" s="1" t="str">
        <f t="shared" si="20"/>
        <v>Jul</v>
      </c>
      <c r="C1338">
        <v>5014</v>
      </c>
      <c r="D1338" t="s">
        <v>3342</v>
      </c>
      <c r="E1338" t="s">
        <v>20</v>
      </c>
      <c r="F1338" t="s">
        <v>3343</v>
      </c>
      <c r="G1338" t="s">
        <v>41</v>
      </c>
      <c r="H1338" t="s">
        <v>23</v>
      </c>
      <c r="I1338" t="s">
        <v>1825</v>
      </c>
      <c r="J1338" t="s">
        <v>25</v>
      </c>
      <c r="K1338">
        <v>44105</v>
      </c>
      <c r="L1338" t="s">
        <v>26</v>
      </c>
      <c r="M1338" t="s">
        <v>3346</v>
      </c>
      <c r="N1338" t="s">
        <v>46</v>
      </c>
      <c r="O1338" t="s">
        <v>54</v>
      </c>
      <c r="P1338" t="s">
        <v>3347</v>
      </c>
      <c r="Q1338">
        <v>222.32</v>
      </c>
      <c r="R1338">
        <v>7</v>
      </c>
      <c r="S1338">
        <v>0.2</v>
      </c>
      <c r="T1338">
        <v>25.010999999999999</v>
      </c>
    </row>
    <row r="1339" spans="1:20" x14ac:dyDescent="0.3">
      <c r="A1339" s="1">
        <v>44033</v>
      </c>
      <c r="B1339" s="1" t="str">
        <f t="shared" si="20"/>
        <v>Jul</v>
      </c>
      <c r="C1339">
        <v>5015</v>
      </c>
      <c r="D1339" t="s">
        <v>3342</v>
      </c>
      <c r="E1339" t="s">
        <v>20</v>
      </c>
      <c r="F1339" t="s">
        <v>3343</v>
      </c>
      <c r="G1339" t="s">
        <v>41</v>
      </c>
      <c r="H1339" t="s">
        <v>23</v>
      </c>
      <c r="I1339" t="s">
        <v>1825</v>
      </c>
      <c r="J1339" t="s">
        <v>25</v>
      </c>
      <c r="K1339">
        <v>44105</v>
      </c>
      <c r="L1339" t="s">
        <v>26</v>
      </c>
      <c r="M1339" t="s">
        <v>3348</v>
      </c>
      <c r="N1339" t="s">
        <v>78</v>
      </c>
      <c r="O1339" t="s">
        <v>193</v>
      </c>
      <c r="P1339" t="s">
        <v>3349</v>
      </c>
      <c r="Q1339">
        <v>210.56399999999999</v>
      </c>
      <c r="R1339">
        <v>6</v>
      </c>
      <c r="S1339">
        <v>0.4</v>
      </c>
      <c r="T1339">
        <v>-52.640999999999998</v>
      </c>
    </row>
    <row r="1340" spans="1:20" x14ac:dyDescent="0.3">
      <c r="A1340" s="1">
        <v>44033</v>
      </c>
      <c r="B1340" s="1" t="str">
        <f t="shared" si="20"/>
        <v>Jul</v>
      </c>
      <c r="C1340">
        <v>6584</v>
      </c>
      <c r="D1340" t="s">
        <v>3350</v>
      </c>
      <c r="E1340" t="s">
        <v>20</v>
      </c>
      <c r="F1340" t="s">
        <v>1566</v>
      </c>
      <c r="G1340" t="s">
        <v>22</v>
      </c>
      <c r="H1340" t="s">
        <v>23</v>
      </c>
      <c r="I1340" t="s">
        <v>2710</v>
      </c>
      <c r="J1340" t="s">
        <v>621</v>
      </c>
      <c r="K1340">
        <v>24153</v>
      </c>
      <c r="L1340" t="s">
        <v>76</v>
      </c>
      <c r="M1340" t="s">
        <v>3351</v>
      </c>
      <c r="N1340" t="s">
        <v>46</v>
      </c>
      <c r="O1340" t="s">
        <v>62</v>
      </c>
      <c r="P1340" t="s">
        <v>3352</v>
      </c>
      <c r="Q1340">
        <v>101.94</v>
      </c>
      <c r="R1340">
        <v>6</v>
      </c>
      <c r="S1340">
        <v>0</v>
      </c>
      <c r="T1340">
        <v>29.5626</v>
      </c>
    </row>
    <row r="1341" spans="1:20" x14ac:dyDescent="0.3">
      <c r="A1341" s="1">
        <v>44033</v>
      </c>
      <c r="B1341" s="1" t="str">
        <f t="shared" si="20"/>
        <v>Jul</v>
      </c>
      <c r="C1341">
        <v>6585</v>
      </c>
      <c r="D1341" t="s">
        <v>3350</v>
      </c>
      <c r="E1341" t="s">
        <v>20</v>
      </c>
      <c r="F1341" t="s">
        <v>1566</v>
      </c>
      <c r="G1341" t="s">
        <v>22</v>
      </c>
      <c r="H1341" t="s">
        <v>23</v>
      </c>
      <c r="I1341" t="s">
        <v>2710</v>
      </c>
      <c r="J1341" t="s">
        <v>621</v>
      </c>
      <c r="K1341">
        <v>24153</v>
      </c>
      <c r="L1341" t="s">
        <v>76</v>
      </c>
      <c r="M1341" t="s">
        <v>3000</v>
      </c>
      <c r="N1341" t="s">
        <v>78</v>
      </c>
      <c r="O1341" t="s">
        <v>193</v>
      </c>
      <c r="P1341" t="s">
        <v>3001</v>
      </c>
      <c r="Q1341">
        <v>271.95999999999998</v>
      </c>
      <c r="R1341">
        <v>4</v>
      </c>
      <c r="S1341">
        <v>0</v>
      </c>
      <c r="T1341">
        <v>67.989999999999995</v>
      </c>
    </row>
    <row r="1342" spans="1:20" x14ac:dyDescent="0.3">
      <c r="A1342" s="1">
        <v>44033</v>
      </c>
      <c r="B1342" s="1" t="str">
        <f t="shared" si="20"/>
        <v>Jul</v>
      </c>
      <c r="C1342">
        <v>6586</v>
      </c>
      <c r="D1342" t="s">
        <v>3350</v>
      </c>
      <c r="E1342" t="s">
        <v>20</v>
      </c>
      <c r="F1342" t="s">
        <v>1566</v>
      </c>
      <c r="G1342" t="s">
        <v>22</v>
      </c>
      <c r="H1342" t="s">
        <v>23</v>
      </c>
      <c r="I1342" t="s">
        <v>2710</v>
      </c>
      <c r="J1342" t="s">
        <v>621</v>
      </c>
      <c r="K1342">
        <v>24153</v>
      </c>
      <c r="L1342" t="s">
        <v>76</v>
      </c>
      <c r="M1342" t="s">
        <v>3353</v>
      </c>
      <c r="N1342" t="s">
        <v>28</v>
      </c>
      <c r="O1342" t="s">
        <v>29</v>
      </c>
      <c r="P1342" t="s">
        <v>3354</v>
      </c>
      <c r="Q1342">
        <v>8.8000000000000007</v>
      </c>
      <c r="R1342">
        <v>5</v>
      </c>
      <c r="S1342">
        <v>0</v>
      </c>
      <c r="T1342">
        <v>3.8719999999999999</v>
      </c>
    </row>
    <row r="1343" spans="1:20" x14ac:dyDescent="0.3">
      <c r="A1343" s="1">
        <v>44033</v>
      </c>
      <c r="B1343" s="1" t="str">
        <f t="shared" si="20"/>
        <v>Jul</v>
      </c>
      <c r="C1343">
        <v>6587</v>
      </c>
      <c r="D1343" t="s">
        <v>3350</v>
      </c>
      <c r="E1343" t="s">
        <v>20</v>
      </c>
      <c r="F1343" t="s">
        <v>1566</v>
      </c>
      <c r="G1343" t="s">
        <v>22</v>
      </c>
      <c r="H1343" t="s">
        <v>23</v>
      </c>
      <c r="I1343" t="s">
        <v>2710</v>
      </c>
      <c r="J1343" t="s">
        <v>621</v>
      </c>
      <c r="K1343">
        <v>24153</v>
      </c>
      <c r="L1343" t="s">
        <v>76</v>
      </c>
      <c r="M1343" t="s">
        <v>2930</v>
      </c>
      <c r="N1343" t="s">
        <v>46</v>
      </c>
      <c r="O1343" t="s">
        <v>62</v>
      </c>
      <c r="P1343" t="s">
        <v>2931</v>
      </c>
      <c r="Q1343">
        <v>19.68</v>
      </c>
      <c r="R1343">
        <v>6</v>
      </c>
      <c r="S1343">
        <v>0</v>
      </c>
      <c r="T1343">
        <v>5.7072000000000003</v>
      </c>
    </row>
    <row r="1344" spans="1:20" x14ac:dyDescent="0.3">
      <c r="A1344" s="1">
        <v>44033</v>
      </c>
      <c r="B1344" s="1" t="str">
        <f t="shared" si="20"/>
        <v>Jul</v>
      </c>
      <c r="C1344">
        <v>6588</v>
      </c>
      <c r="D1344" t="s">
        <v>3350</v>
      </c>
      <c r="E1344" t="s">
        <v>20</v>
      </c>
      <c r="F1344" t="s">
        <v>1566</v>
      </c>
      <c r="G1344" t="s">
        <v>22</v>
      </c>
      <c r="H1344" t="s">
        <v>23</v>
      </c>
      <c r="I1344" t="s">
        <v>2710</v>
      </c>
      <c r="J1344" t="s">
        <v>621</v>
      </c>
      <c r="K1344">
        <v>24153</v>
      </c>
      <c r="L1344" t="s">
        <v>76</v>
      </c>
      <c r="M1344" t="s">
        <v>1723</v>
      </c>
      <c r="N1344" t="s">
        <v>28</v>
      </c>
      <c r="O1344" t="s">
        <v>186</v>
      </c>
      <c r="P1344" t="s">
        <v>1724</v>
      </c>
      <c r="Q1344">
        <v>302.94</v>
      </c>
      <c r="R1344">
        <v>3</v>
      </c>
      <c r="S1344">
        <v>0</v>
      </c>
      <c r="T1344">
        <v>69.676199999999994</v>
      </c>
    </row>
    <row r="1345" spans="1:20" x14ac:dyDescent="0.3">
      <c r="A1345" s="1">
        <v>44033</v>
      </c>
      <c r="B1345" s="1" t="str">
        <f t="shared" si="20"/>
        <v>Jul</v>
      </c>
      <c r="C1345">
        <v>6589</v>
      </c>
      <c r="D1345" t="s">
        <v>3350</v>
      </c>
      <c r="E1345" t="s">
        <v>20</v>
      </c>
      <c r="F1345" t="s">
        <v>1566</v>
      </c>
      <c r="G1345" t="s">
        <v>22</v>
      </c>
      <c r="H1345" t="s">
        <v>23</v>
      </c>
      <c r="I1345" t="s">
        <v>2710</v>
      </c>
      <c r="J1345" t="s">
        <v>621</v>
      </c>
      <c r="K1345">
        <v>24153</v>
      </c>
      <c r="L1345" t="s">
        <v>76</v>
      </c>
      <c r="M1345" t="s">
        <v>1784</v>
      </c>
      <c r="N1345" t="s">
        <v>46</v>
      </c>
      <c r="O1345" t="s">
        <v>47</v>
      </c>
      <c r="P1345" t="s">
        <v>1785</v>
      </c>
      <c r="Q1345">
        <v>14.94</v>
      </c>
      <c r="R1345">
        <v>3</v>
      </c>
      <c r="S1345">
        <v>0</v>
      </c>
      <c r="T1345">
        <v>7.1711999999999998</v>
      </c>
    </row>
    <row r="1346" spans="1:20" x14ac:dyDescent="0.3">
      <c r="A1346" s="1">
        <v>44033</v>
      </c>
      <c r="B1346" s="1" t="str">
        <f t="shared" si="20"/>
        <v>Jul</v>
      </c>
      <c r="C1346">
        <v>6590</v>
      </c>
      <c r="D1346" t="s">
        <v>3350</v>
      </c>
      <c r="E1346" t="s">
        <v>20</v>
      </c>
      <c r="F1346" t="s">
        <v>1566</v>
      </c>
      <c r="G1346" t="s">
        <v>22</v>
      </c>
      <c r="H1346" t="s">
        <v>23</v>
      </c>
      <c r="I1346" t="s">
        <v>2710</v>
      </c>
      <c r="J1346" t="s">
        <v>621</v>
      </c>
      <c r="K1346">
        <v>24153</v>
      </c>
      <c r="L1346" t="s">
        <v>76</v>
      </c>
      <c r="M1346" t="s">
        <v>1317</v>
      </c>
      <c r="N1346" t="s">
        <v>46</v>
      </c>
      <c r="O1346" t="s">
        <v>141</v>
      </c>
      <c r="P1346" t="s">
        <v>1318</v>
      </c>
      <c r="Q1346">
        <v>231.72</v>
      </c>
      <c r="R1346">
        <v>2</v>
      </c>
      <c r="S1346">
        <v>0</v>
      </c>
      <c r="T1346">
        <v>11.586</v>
      </c>
    </row>
    <row r="1347" spans="1:20" x14ac:dyDescent="0.3">
      <c r="A1347" s="1">
        <v>44033</v>
      </c>
      <c r="B1347" s="1" t="str">
        <f t="shared" ref="B1347:B1410" si="21">TEXT(A1347,"mmm")</f>
        <v>Jul</v>
      </c>
      <c r="C1347">
        <v>6699</v>
      </c>
      <c r="D1347" t="s">
        <v>3355</v>
      </c>
      <c r="E1347" t="s">
        <v>20</v>
      </c>
      <c r="F1347" t="s">
        <v>3286</v>
      </c>
      <c r="G1347" t="s">
        <v>22</v>
      </c>
      <c r="H1347" t="s">
        <v>23</v>
      </c>
      <c r="I1347" t="s">
        <v>573</v>
      </c>
      <c r="J1347" t="s">
        <v>34</v>
      </c>
      <c r="K1347">
        <v>92024</v>
      </c>
      <c r="L1347" t="s">
        <v>35</v>
      </c>
      <c r="M1347" t="s">
        <v>3356</v>
      </c>
      <c r="N1347" t="s">
        <v>46</v>
      </c>
      <c r="O1347" t="s">
        <v>107</v>
      </c>
      <c r="P1347" t="s">
        <v>3357</v>
      </c>
      <c r="Q1347">
        <v>16.34</v>
      </c>
      <c r="R1347">
        <v>2</v>
      </c>
      <c r="S1347">
        <v>0</v>
      </c>
      <c r="T1347">
        <v>7.6798000000000002</v>
      </c>
    </row>
    <row r="1348" spans="1:20" x14ac:dyDescent="0.3">
      <c r="A1348" s="1">
        <v>44033</v>
      </c>
      <c r="B1348" s="1" t="str">
        <f t="shared" si="21"/>
        <v>Jul</v>
      </c>
      <c r="C1348">
        <v>6700</v>
      </c>
      <c r="D1348" t="s">
        <v>3355</v>
      </c>
      <c r="E1348" t="s">
        <v>20</v>
      </c>
      <c r="F1348" t="s">
        <v>3286</v>
      </c>
      <c r="G1348" t="s">
        <v>22</v>
      </c>
      <c r="H1348" t="s">
        <v>23</v>
      </c>
      <c r="I1348" t="s">
        <v>573</v>
      </c>
      <c r="J1348" t="s">
        <v>34</v>
      </c>
      <c r="K1348">
        <v>92024</v>
      </c>
      <c r="L1348" t="s">
        <v>35</v>
      </c>
      <c r="M1348" t="s">
        <v>3358</v>
      </c>
      <c r="N1348" t="s">
        <v>28</v>
      </c>
      <c r="O1348" t="s">
        <v>59</v>
      </c>
      <c r="P1348" t="s">
        <v>3359</v>
      </c>
      <c r="Q1348">
        <v>225.29599999999999</v>
      </c>
      <c r="R1348">
        <v>2</v>
      </c>
      <c r="S1348">
        <v>0.2</v>
      </c>
      <c r="T1348">
        <v>22.529599999999999</v>
      </c>
    </row>
    <row r="1349" spans="1:20" x14ac:dyDescent="0.3">
      <c r="A1349" s="1">
        <v>44033</v>
      </c>
      <c r="B1349" s="1" t="str">
        <f t="shared" si="21"/>
        <v>Jul</v>
      </c>
      <c r="C1349">
        <v>6701</v>
      </c>
      <c r="D1349" t="s">
        <v>3355</v>
      </c>
      <c r="E1349" t="s">
        <v>20</v>
      </c>
      <c r="F1349" t="s">
        <v>3286</v>
      </c>
      <c r="G1349" t="s">
        <v>22</v>
      </c>
      <c r="H1349" t="s">
        <v>23</v>
      </c>
      <c r="I1349" t="s">
        <v>573</v>
      </c>
      <c r="J1349" t="s">
        <v>34</v>
      </c>
      <c r="K1349">
        <v>92024</v>
      </c>
      <c r="L1349" t="s">
        <v>35</v>
      </c>
      <c r="M1349" t="s">
        <v>3360</v>
      </c>
      <c r="N1349" t="s">
        <v>46</v>
      </c>
      <c r="O1349" t="s">
        <v>47</v>
      </c>
      <c r="P1349" t="s">
        <v>3361</v>
      </c>
      <c r="Q1349">
        <v>50.351999999999997</v>
      </c>
      <c r="R1349">
        <v>3</v>
      </c>
      <c r="S1349">
        <v>0.2</v>
      </c>
      <c r="T1349">
        <v>17.623200000000001</v>
      </c>
    </row>
    <row r="1350" spans="1:20" x14ac:dyDescent="0.3">
      <c r="A1350" s="1">
        <v>44033</v>
      </c>
      <c r="B1350" s="1" t="str">
        <f t="shared" si="21"/>
        <v>Jul</v>
      </c>
      <c r="C1350">
        <v>6832</v>
      </c>
      <c r="D1350" t="s">
        <v>3362</v>
      </c>
      <c r="E1350" t="s">
        <v>20</v>
      </c>
      <c r="F1350" t="s">
        <v>2604</v>
      </c>
      <c r="G1350" t="s">
        <v>22</v>
      </c>
      <c r="H1350" t="s">
        <v>23</v>
      </c>
      <c r="I1350" t="s">
        <v>314</v>
      </c>
      <c r="J1350" t="s">
        <v>315</v>
      </c>
      <c r="K1350">
        <v>10024</v>
      </c>
      <c r="L1350" t="s">
        <v>26</v>
      </c>
      <c r="M1350" t="s">
        <v>2575</v>
      </c>
      <c r="N1350" t="s">
        <v>46</v>
      </c>
      <c r="O1350" t="s">
        <v>69</v>
      </c>
      <c r="P1350" t="s">
        <v>2576</v>
      </c>
      <c r="Q1350">
        <v>17.48</v>
      </c>
      <c r="R1350">
        <v>4</v>
      </c>
      <c r="S1350">
        <v>0</v>
      </c>
      <c r="T1350">
        <v>4.5448000000000004</v>
      </c>
    </row>
    <row r="1351" spans="1:20" x14ac:dyDescent="0.3">
      <c r="A1351" s="1">
        <v>44033</v>
      </c>
      <c r="B1351" s="1" t="str">
        <f t="shared" si="21"/>
        <v>Jul</v>
      </c>
      <c r="C1351">
        <v>7084</v>
      </c>
      <c r="D1351" t="s">
        <v>3363</v>
      </c>
      <c r="E1351" t="s">
        <v>86</v>
      </c>
      <c r="F1351" t="s">
        <v>3333</v>
      </c>
      <c r="G1351" t="s">
        <v>73</v>
      </c>
      <c r="H1351" t="s">
        <v>23</v>
      </c>
      <c r="I1351" t="s">
        <v>1734</v>
      </c>
      <c r="J1351" t="s">
        <v>34</v>
      </c>
      <c r="K1351">
        <v>94521</v>
      </c>
      <c r="L1351" t="s">
        <v>35</v>
      </c>
      <c r="M1351" t="s">
        <v>3364</v>
      </c>
      <c r="N1351" t="s">
        <v>46</v>
      </c>
      <c r="O1351" t="s">
        <v>62</v>
      </c>
      <c r="P1351" t="s">
        <v>3365</v>
      </c>
      <c r="Q1351">
        <v>3.52</v>
      </c>
      <c r="R1351">
        <v>2</v>
      </c>
      <c r="S1351">
        <v>0</v>
      </c>
      <c r="T1351">
        <v>1.6896</v>
      </c>
    </row>
    <row r="1352" spans="1:20" x14ac:dyDescent="0.3">
      <c r="A1352" s="1">
        <v>44033</v>
      </c>
      <c r="B1352" s="1" t="str">
        <f t="shared" si="21"/>
        <v>Jul</v>
      </c>
      <c r="C1352">
        <v>7085</v>
      </c>
      <c r="D1352" t="s">
        <v>3363</v>
      </c>
      <c r="E1352" t="s">
        <v>86</v>
      </c>
      <c r="F1352" t="s">
        <v>3333</v>
      </c>
      <c r="G1352" t="s">
        <v>73</v>
      </c>
      <c r="H1352" t="s">
        <v>23</v>
      </c>
      <c r="I1352" t="s">
        <v>1734</v>
      </c>
      <c r="J1352" t="s">
        <v>34</v>
      </c>
      <c r="K1352">
        <v>94521</v>
      </c>
      <c r="L1352" t="s">
        <v>35</v>
      </c>
      <c r="M1352" t="s">
        <v>1478</v>
      </c>
      <c r="N1352" t="s">
        <v>78</v>
      </c>
      <c r="O1352" t="s">
        <v>193</v>
      </c>
      <c r="P1352" t="s">
        <v>1479</v>
      </c>
      <c r="Q1352">
        <v>1626.192</v>
      </c>
      <c r="R1352">
        <v>9</v>
      </c>
      <c r="S1352">
        <v>0.2</v>
      </c>
      <c r="T1352">
        <v>121.9644</v>
      </c>
    </row>
    <row r="1353" spans="1:20" x14ac:dyDescent="0.3">
      <c r="A1353" s="1">
        <v>44033</v>
      </c>
      <c r="B1353" s="1" t="str">
        <f t="shared" si="21"/>
        <v>Jul</v>
      </c>
      <c r="C1353">
        <v>7845</v>
      </c>
      <c r="D1353" t="s">
        <v>3366</v>
      </c>
      <c r="E1353" t="s">
        <v>20</v>
      </c>
      <c r="F1353" t="s">
        <v>3367</v>
      </c>
      <c r="G1353" t="s">
        <v>22</v>
      </c>
      <c r="H1353" t="s">
        <v>23</v>
      </c>
      <c r="I1353" t="s">
        <v>3368</v>
      </c>
      <c r="J1353" t="s">
        <v>52</v>
      </c>
      <c r="K1353">
        <v>78577</v>
      </c>
      <c r="L1353" t="s">
        <v>44</v>
      </c>
      <c r="M1353" t="s">
        <v>3369</v>
      </c>
      <c r="N1353" t="s">
        <v>28</v>
      </c>
      <c r="O1353" t="s">
        <v>94</v>
      </c>
      <c r="P1353" t="s">
        <v>3370</v>
      </c>
      <c r="Q1353">
        <v>124.404</v>
      </c>
      <c r="R1353">
        <v>4</v>
      </c>
      <c r="S1353">
        <v>0.3</v>
      </c>
      <c r="T1353">
        <v>-21.3264</v>
      </c>
    </row>
    <row r="1354" spans="1:20" x14ac:dyDescent="0.3">
      <c r="A1354" s="1">
        <v>44033</v>
      </c>
      <c r="B1354" s="1" t="str">
        <f t="shared" si="21"/>
        <v>Jul</v>
      </c>
      <c r="C1354">
        <v>8327</v>
      </c>
      <c r="D1354" t="s">
        <v>3371</v>
      </c>
      <c r="E1354" t="s">
        <v>86</v>
      </c>
      <c r="F1354" t="s">
        <v>3372</v>
      </c>
      <c r="G1354" t="s">
        <v>73</v>
      </c>
      <c r="H1354" t="s">
        <v>23</v>
      </c>
      <c r="I1354" t="s">
        <v>197</v>
      </c>
      <c r="J1354" t="s">
        <v>337</v>
      </c>
      <c r="K1354">
        <v>60505</v>
      </c>
      <c r="L1354" t="s">
        <v>44</v>
      </c>
      <c r="M1354" t="s">
        <v>437</v>
      </c>
      <c r="N1354" t="s">
        <v>46</v>
      </c>
      <c r="O1354" t="s">
        <v>47</v>
      </c>
      <c r="P1354" t="s">
        <v>438</v>
      </c>
      <c r="Q1354">
        <v>2.8639999999999999</v>
      </c>
      <c r="R1354">
        <v>4</v>
      </c>
      <c r="S1354">
        <v>0.8</v>
      </c>
      <c r="T1354">
        <v>-4.5823999999999998</v>
      </c>
    </row>
    <row r="1355" spans="1:20" x14ac:dyDescent="0.3">
      <c r="A1355" s="1">
        <v>44033</v>
      </c>
      <c r="B1355" s="1" t="str">
        <f t="shared" si="21"/>
        <v>Jul</v>
      </c>
      <c r="C1355">
        <v>8328</v>
      </c>
      <c r="D1355" t="s">
        <v>3371</v>
      </c>
      <c r="E1355" t="s">
        <v>86</v>
      </c>
      <c r="F1355" t="s">
        <v>3372</v>
      </c>
      <c r="G1355" t="s">
        <v>73</v>
      </c>
      <c r="H1355" t="s">
        <v>23</v>
      </c>
      <c r="I1355" t="s">
        <v>197</v>
      </c>
      <c r="J1355" t="s">
        <v>337</v>
      </c>
      <c r="K1355">
        <v>60505</v>
      </c>
      <c r="L1355" t="s">
        <v>44</v>
      </c>
      <c r="M1355" t="s">
        <v>905</v>
      </c>
      <c r="N1355" t="s">
        <v>46</v>
      </c>
      <c r="O1355" t="s">
        <v>47</v>
      </c>
      <c r="P1355" t="s">
        <v>906</v>
      </c>
      <c r="Q1355">
        <v>94.191999999999993</v>
      </c>
      <c r="R1355">
        <v>7</v>
      </c>
      <c r="S1355">
        <v>0.8</v>
      </c>
      <c r="T1355">
        <v>-164.83600000000001</v>
      </c>
    </row>
    <row r="1356" spans="1:20" x14ac:dyDescent="0.3">
      <c r="A1356" s="1">
        <v>44033</v>
      </c>
      <c r="B1356" s="1" t="str">
        <f t="shared" si="21"/>
        <v>Jul</v>
      </c>
      <c r="C1356">
        <v>9809</v>
      </c>
      <c r="D1356" t="s">
        <v>3373</v>
      </c>
      <c r="E1356" t="s">
        <v>20</v>
      </c>
      <c r="F1356" t="s">
        <v>3374</v>
      </c>
      <c r="G1356" t="s">
        <v>22</v>
      </c>
      <c r="H1356" t="s">
        <v>23</v>
      </c>
      <c r="I1356" t="s">
        <v>336</v>
      </c>
      <c r="J1356" t="s">
        <v>337</v>
      </c>
      <c r="K1356">
        <v>60623</v>
      </c>
      <c r="L1356" t="s">
        <v>44</v>
      </c>
      <c r="M1356" t="s">
        <v>3375</v>
      </c>
      <c r="N1356" t="s">
        <v>46</v>
      </c>
      <c r="O1356" t="s">
        <v>47</v>
      </c>
      <c r="P1356" t="s">
        <v>3376</v>
      </c>
      <c r="Q1356">
        <v>2.1120000000000001</v>
      </c>
      <c r="R1356">
        <v>2</v>
      </c>
      <c r="S1356">
        <v>0.8</v>
      </c>
      <c r="T1356">
        <v>-3.3792</v>
      </c>
    </row>
    <row r="1357" spans="1:20" x14ac:dyDescent="0.3">
      <c r="A1357" s="1">
        <v>44034</v>
      </c>
      <c r="B1357" s="1" t="str">
        <f t="shared" si="21"/>
        <v>Jul</v>
      </c>
      <c r="C1357">
        <v>3197</v>
      </c>
      <c r="D1357" t="s">
        <v>3377</v>
      </c>
      <c r="E1357" t="s">
        <v>20</v>
      </c>
      <c r="F1357" t="s">
        <v>3137</v>
      </c>
      <c r="G1357" t="s">
        <v>73</v>
      </c>
      <c r="H1357" t="s">
        <v>23</v>
      </c>
      <c r="I1357" t="s">
        <v>314</v>
      </c>
      <c r="J1357" t="s">
        <v>315</v>
      </c>
      <c r="K1357">
        <v>10009</v>
      </c>
      <c r="L1357" t="s">
        <v>26</v>
      </c>
      <c r="M1357" t="s">
        <v>3121</v>
      </c>
      <c r="N1357" t="s">
        <v>78</v>
      </c>
      <c r="O1357" t="s">
        <v>193</v>
      </c>
      <c r="P1357" t="s">
        <v>3122</v>
      </c>
      <c r="Q1357">
        <v>29.97</v>
      </c>
      <c r="R1357">
        <v>3</v>
      </c>
      <c r="S1357">
        <v>0</v>
      </c>
      <c r="T1357">
        <v>14.085900000000001</v>
      </c>
    </row>
    <row r="1358" spans="1:20" x14ac:dyDescent="0.3">
      <c r="A1358" s="1">
        <v>44034</v>
      </c>
      <c r="B1358" s="1" t="str">
        <f t="shared" si="21"/>
        <v>Jul</v>
      </c>
      <c r="C1358">
        <v>8119</v>
      </c>
      <c r="D1358" t="s">
        <v>3378</v>
      </c>
      <c r="E1358" t="s">
        <v>20</v>
      </c>
      <c r="F1358" t="s">
        <v>3379</v>
      </c>
      <c r="G1358" t="s">
        <v>22</v>
      </c>
      <c r="H1358" t="s">
        <v>23</v>
      </c>
      <c r="I1358" t="s">
        <v>336</v>
      </c>
      <c r="J1358" t="s">
        <v>337</v>
      </c>
      <c r="K1358">
        <v>60653</v>
      </c>
      <c r="L1358" t="s">
        <v>44</v>
      </c>
      <c r="M1358" t="s">
        <v>3380</v>
      </c>
      <c r="N1358" t="s">
        <v>28</v>
      </c>
      <c r="O1358" t="s">
        <v>59</v>
      </c>
      <c r="P1358" t="s">
        <v>3381</v>
      </c>
      <c r="Q1358">
        <v>526.34400000000005</v>
      </c>
      <c r="R1358">
        <v>4</v>
      </c>
      <c r="S1358">
        <v>0.3</v>
      </c>
      <c r="T1358">
        <v>-75.191999999999993</v>
      </c>
    </row>
    <row r="1359" spans="1:20" x14ac:dyDescent="0.3">
      <c r="A1359" s="1">
        <v>44035</v>
      </c>
      <c r="B1359" s="1" t="str">
        <f t="shared" si="21"/>
        <v>Jul</v>
      </c>
      <c r="C1359">
        <v>759</v>
      </c>
      <c r="D1359" t="s">
        <v>3382</v>
      </c>
      <c r="E1359" t="s">
        <v>20</v>
      </c>
      <c r="F1359" t="s">
        <v>1910</v>
      </c>
      <c r="G1359" t="s">
        <v>73</v>
      </c>
      <c r="H1359" t="s">
        <v>23</v>
      </c>
      <c r="I1359" t="s">
        <v>314</v>
      </c>
      <c r="J1359" t="s">
        <v>315</v>
      </c>
      <c r="K1359">
        <v>10009</v>
      </c>
      <c r="L1359" t="s">
        <v>26</v>
      </c>
      <c r="M1359" t="s">
        <v>2772</v>
      </c>
      <c r="N1359" t="s">
        <v>46</v>
      </c>
      <c r="O1359" t="s">
        <v>47</v>
      </c>
      <c r="P1359" t="s">
        <v>2773</v>
      </c>
      <c r="Q1359">
        <v>13.128</v>
      </c>
      <c r="R1359">
        <v>3</v>
      </c>
      <c r="S1359">
        <v>0.2</v>
      </c>
      <c r="T1359">
        <v>4.2666000000000004</v>
      </c>
    </row>
    <row r="1360" spans="1:20" x14ac:dyDescent="0.3">
      <c r="A1360" s="1">
        <v>44035</v>
      </c>
      <c r="B1360" s="1" t="str">
        <f t="shared" si="21"/>
        <v>Jul</v>
      </c>
      <c r="C1360">
        <v>4373</v>
      </c>
      <c r="D1360" t="s">
        <v>3383</v>
      </c>
      <c r="E1360" t="s">
        <v>86</v>
      </c>
      <c r="F1360" t="s">
        <v>3384</v>
      </c>
      <c r="G1360" t="s">
        <v>22</v>
      </c>
      <c r="H1360" t="s">
        <v>23</v>
      </c>
      <c r="I1360" t="s">
        <v>3385</v>
      </c>
      <c r="J1360" t="s">
        <v>224</v>
      </c>
      <c r="K1360">
        <v>46514</v>
      </c>
      <c r="L1360" t="s">
        <v>44</v>
      </c>
      <c r="M1360" t="s">
        <v>550</v>
      </c>
      <c r="N1360" t="s">
        <v>46</v>
      </c>
      <c r="O1360" t="s">
        <v>62</v>
      </c>
      <c r="P1360" t="s">
        <v>551</v>
      </c>
      <c r="Q1360">
        <v>11.68</v>
      </c>
      <c r="R1360">
        <v>2</v>
      </c>
      <c r="S1360">
        <v>0</v>
      </c>
      <c r="T1360">
        <v>5.4896000000000003</v>
      </c>
    </row>
    <row r="1361" spans="1:20" x14ac:dyDescent="0.3">
      <c r="A1361" s="1">
        <v>44035</v>
      </c>
      <c r="B1361" s="1" t="str">
        <f t="shared" si="21"/>
        <v>Jul</v>
      </c>
      <c r="C1361">
        <v>4374</v>
      </c>
      <c r="D1361" t="s">
        <v>3383</v>
      </c>
      <c r="E1361" t="s">
        <v>86</v>
      </c>
      <c r="F1361" t="s">
        <v>3384</v>
      </c>
      <c r="G1361" t="s">
        <v>22</v>
      </c>
      <c r="H1361" t="s">
        <v>23</v>
      </c>
      <c r="I1361" t="s">
        <v>3385</v>
      </c>
      <c r="J1361" t="s">
        <v>224</v>
      </c>
      <c r="K1361">
        <v>46514</v>
      </c>
      <c r="L1361" t="s">
        <v>44</v>
      </c>
      <c r="M1361" t="s">
        <v>3386</v>
      </c>
      <c r="N1361" t="s">
        <v>78</v>
      </c>
      <c r="O1361" t="s">
        <v>101</v>
      </c>
      <c r="P1361" t="s">
        <v>3387</v>
      </c>
      <c r="Q1361">
        <v>159.75</v>
      </c>
      <c r="R1361">
        <v>5</v>
      </c>
      <c r="S1361">
        <v>0</v>
      </c>
      <c r="T1361">
        <v>11.182499999999999</v>
      </c>
    </row>
    <row r="1362" spans="1:20" x14ac:dyDescent="0.3">
      <c r="A1362" s="1">
        <v>44035</v>
      </c>
      <c r="B1362" s="1" t="str">
        <f t="shared" si="21"/>
        <v>Jul</v>
      </c>
      <c r="C1362">
        <v>6262</v>
      </c>
      <c r="D1362" t="s">
        <v>3388</v>
      </c>
      <c r="E1362" t="s">
        <v>20</v>
      </c>
      <c r="F1362" t="s">
        <v>3389</v>
      </c>
      <c r="G1362" t="s">
        <v>73</v>
      </c>
      <c r="H1362" t="s">
        <v>23</v>
      </c>
      <c r="I1362" t="s">
        <v>135</v>
      </c>
      <c r="J1362" t="s">
        <v>315</v>
      </c>
      <c r="K1362">
        <v>11561</v>
      </c>
      <c r="L1362" t="s">
        <v>26</v>
      </c>
      <c r="M1362" t="s">
        <v>1017</v>
      </c>
      <c r="N1362" t="s">
        <v>46</v>
      </c>
      <c r="O1362" t="s">
        <v>288</v>
      </c>
      <c r="P1362" t="s">
        <v>1018</v>
      </c>
      <c r="Q1362">
        <v>41.4</v>
      </c>
      <c r="R1362">
        <v>4</v>
      </c>
      <c r="S1362">
        <v>0</v>
      </c>
      <c r="T1362">
        <v>19.872</v>
      </c>
    </row>
    <row r="1363" spans="1:20" x14ac:dyDescent="0.3">
      <c r="A1363" s="1">
        <v>44035</v>
      </c>
      <c r="B1363" s="1" t="str">
        <f t="shared" si="21"/>
        <v>Jul</v>
      </c>
      <c r="C1363">
        <v>7894</v>
      </c>
      <c r="D1363" t="s">
        <v>3390</v>
      </c>
      <c r="E1363" t="s">
        <v>20</v>
      </c>
      <c r="F1363" t="s">
        <v>3391</v>
      </c>
      <c r="G1363" t="s">
        <v>41</v>
      </c>
      <c r="H1363" t="s">
        <v>23</v>
      </c>
      <c r="I1363" t="s">
        <v>314</v>
      </c>
      <c r="J1363" t="s">
        <v>315</v>
      </c>
      <c r="K1363">
        <v>10011</v>
      </c>
      <c r="L1363" t="s">
        <v>26</v>
      </c>
      <c r="M1363" t="s">
        <v>3392</v>
      </c>
      <c r="N1363" t="s">
        <v>46</v>
      </c>
      <c r="O1363" t="s">
        <v>47</v>
      </c>
      <c r="P1363" t="s">
        <v>3393</v>
      </c>
      <c r="Q1363">
        <v>13.92</v>
      </c>
      <c r="R1363">
        <v>3</v>
      </c>
      <c r="S1363">
        <v>0.2</v>
      </c>
      <c r="T1363">
        <v>4.3499999999999996</v>
      </c>
    </row>
    <row r="1364" spans="1:20" x14ac:dyDescent="0.3">
      <c r="A1364" s="1">
        <v>44035</v>
      </c>
      <c r="B1364" s="1" t="str">
        <f t="shared" si="21"/>
        <v>Jul</v>
      </c>
      <c r="C1364">
        <v>8185</v>
      </c>
      <c r="D1364" t="s">
        <v>3394</v>
      </c>
      <c r="E1364" t="s">
        <v>20</v>
      </c>
      <c r="F1364" t="s">
        <v>884</v>
      </c>
      <c r="G1364" t="s">
        <v>73</v>
      </c>
      <c r="H1364" t="s">
        <v>23</v>
      </c>
      <c r="I1364" t="s">
        <v>336</v>
      </c>
      <c r="J1364" t="s">
        <v>337</v>
      </c>
      <c r="K1364">
        <v>60623</v>
      </c>
      <c r="L1364" t="s">
        <v>44</v>
      </c>
      <c r="M1364" t="s">
        <v>3395</v>
      </c>
      <c r="N1364" t="s">
        <v>46</v>
      </c>
      <c r="O1364" t="s">
        <v>107</v>
      </c>
      <c r="P1364" t="s">
        <v>3396</v>
      </c>
      <c r="Q1364">
        <v>63.311999999999998</v>
      </c>
      <c r="R1364">
        <v>3</v>
      </c>
      <c r="S1364">
        <v>0.2</v>
      </c>
      <c r="T1364">
        <v>20.5764</v>
      </c>
    </row>
    <row r="1365" spans="1:20" x14ac:dyDescent="0.3">
      <c r="A1365" s="1">
        <v>44035</v>
      </c>
      <c r="B1365" s="1" t="str">
        <f t="shared" si="21"/>
        <v>Jul</v>
      </c>
      <c r="C1365">
        <v>8639</v>
      </c>
      <c r="D1365" t="s">
        <v>3397</v>
      </c>
      <c r="E1365" t="s">
        <v>39</v>
      </c>
      <c r="F1365" t="s">
        <v>1191</v>
      </c>
      <c r="G1365" t="s">
        <v>41</v>
      </c>
      <c r="H1365" t="s">
        <v>23</v>
      </c>
      <c r="I1365" t="s">
        <v>3398</v>
      </c>
      <c r="J1365" t="s">
        <v>43</v>
      </c>
      <c r="K1365">
        <v>53142</v>
      </c>
      <c r="L1365" t="s">
        <v>44</v>
      </c>
      <c r="M1365" t="s">
        <v>2142</v>
      </c>
      <c r="N1365" t="s">
        <v>78</v>
      </c>
      <c r="O1365" t="s">
        <v>101</v>
      </c>
      <c r="P1365" t="s">
        <v>2143</v>
      </c>
      <c r="Q1365">
        <v>399.95</v>
      </c>
      <c r="R1365">
        <v>5</v>
      </c>
      <c r="S1365">
        <v>0</v>
      </c>
      <c r="T1365">
        <v>143.982</v>
      </c>
    </row>
    <row r="1366" spans="1:20" x14ac:dyDescent="0.3">
      <c r="A1366" s="1">
        <v>44035</v>
      </c>
      <c r="B1366" s="1" t="str">
        <f t="shared" si="21"/>
        <v>Jul</v>
      </c>
      <c r="C1366">
        <v>9230</v>
      </c>
      <c r="D1366" t="s">
        <v>3399</v>
      </c>
      <c r="E1366" t="s">
        <v>39</v>
      </c>
      <c r="F1366" t="s">
        <v>3400</v>
      </c>
      <c r="G1366" t="s">
        <v>22</v>
      </c>
      <c r="H1366" t="s">
        <v>23</v>
      </c>
      <c r="I1366" t="s">
        <v>33</v>
      </c>
      <c r="J1366" t="s">
        <v>34</v>
      </c>
      <c r="K1366">
        <v>90045</v>
      </c>
      <c r="L1366" t="s">
        <v>35</v>
      </c>
      <c r="M1366" t="s">
        <v>2578</v>
      </c>
      <c r="N1366" t="s">
        <v>46</v>
      </c>
      <c r="O1366" t="s">
        <v>47</v>
      </c>
      <c r="P1366" t="s">
        <v>2579</v>
      </c>
      <c r="Q1366">
        <v>15.192</v>
      </c>
      <c r="R1366">
        <v>3</v>
      </c>
      <c r="S1366">
        <v>0.2</v>
      </c>
      <c r="T1366">
        <v>5.5071000000000003</v>
      </c>
    </row>
    <row r="1367" spans="1:20" x14ac:dyDescent="0.3">
      <c r="A1367" s="1">
        <v>44035</v>
      </c>
      <c r="B1367" s="1" t="str">
        <f t="shared" si="21"/>
        <v>Jul</v>
      </c>
      <c r="C1367">
        <v>9231</v>
      </c>
      <c r="D1367" t="s">
        <v>3399</v>
      </c>
      <c r="E1367" t="s">
        <v>39</v>
      </c>
      <c r="F1367" t="s">
        <v>3400</v>
      </c>
      <c r="G1367" t="s">
        <v>22</v>
      </c>
      <c r="H1367" t="s">
        <v>23</v>
      </c>
      <c r="I1367" t="s">
        <v>33</v>
      </c>
      <c r="J1367" t="s">
        <v>34</v>
      </c>
      <c r="K1367">
        <v>90045</v>
      </c>
      <c r="L1367" t="s">
        <v>35</v>
      </c>
      <c r="M1367" t="s">
        <v>3401</v>
      </c>
      <c r="N1367" t="s">
        <v>46</v>
      </c>
      <c r="O1367" t="s">
        <v>107</v>
      </c>
      <c r="P1367" t="s">
        <v>3402</v>
      </c>
      <c r="Q1367">
        <v>58.32</v>
      </c>
      <c r="R1367">
        <v>9</v>
      </c>
      <c r="S1367">
        <v>0</v>
      </c>
      <c r="T1367">
        <v>27.993600000000001</v>
      </c>
    </row>
    <row r="1368" spans="1:20" x14ac:dyDescent="0.3">
      <c r="A1368" s="1">
        <v>44035</v>
      </c>
      <c r="B1368" s="1" t="str">
        <f t="shared" si="21"/>
        <v>Jul</v>
      </c>
      <c r="C1368">
        <v>9589</v>
      </c>
      <c r="D1368" t="s">
        <v>3403</v>
      </c>
      <c r="E1368" t="s">
        <v>20</v>
      </c>
      <c r="F1368" t="s">
        <v>3404</v>
      </c>
      <c r="G1368" t="s">
        <v>22</v>
      </c>
      <c r="H1368" t="s">
        <v>23</v>
      </c>
      <c r="I1368" t="s">
        <v>2943</v>
      </c>
      <c r="J1368" t="s">
        <v>337</v>
      </c>
      <c r="K1368">
        <v>60090</v>
      </c>
      <c r="L1368" t="s">
        <v>44</v>
      </c>
      <c r="M1368" t="s">
        <v>3405</v>
      </c>
      <c r="N1368" t="s">
        <v>46</v>
      </c>
      <c r="O1368" t="s">
        <v>62</v>
      </c>
      <c r="P1368" t="s">
        <v>3406</v>
      </c>
      <c r="Q1368">
        <v>121.536</v>
      </c>
      <c r="R1368">
        <v>4</v>
      </c>
      <c r="S1368">
        <v>0.2</v>
      </c>
      <c r="T1368">
        <v>15.192</v>
      </c>
    </row>
    <row r="1369" spans="1:20" x14ac:dyDescent="0.3">
      <c r="A1369" s="1">
        <v>44036</v>
      </c>
      <c r="B1369" s="1" t="str">
        <f t="shared" si="21"/>
        <v>Jul</v>
      </c>
      <c r="C1369">
        <v>6902</v>
      </c>
      <c r="D1369" t="s">
        <v>3407</v>
      </c>
      <c r="E1369" t="s">
        <v>269</v>
      </c>
      <c r="F1369" t="s">
        <v>1338</v>
      </c>
      <c r="G1369" t="s">
        <v>73</v>
      </c>
      <c r="H1369" t="s">
        <v>23</v>
      </c>
      <c r="I1369" t="s">
        <v>2960</v>
      </c>
      <c r="J1369" t="s">
        <v>34</v>
      </c>
      <c r="K1369">
        <v>92646</v>
      </c>
      <c r="L1369" t="s">
        <v>35</v>
      </c>
      <c r="M1369" t="s">
        <v>1122</v>
      </c>
      <c r="N1369" t="s">
        <v>78</v>
      </c>
      <c r="O1369" t="s">
        <v>382</v>
      </c>
      <c r="P1369" t="s">
        <v>1123</v>
      </c>
      <c r="Q1369">
        <v>2399.96</v>
      </c>
      <c r="R1369">
        <v>5</v>
      </c>
      <c r="S1369">
        <v>0.2</v>
      </c>
      <c r="T1369">
        <v>839.98599999999999</v>
      </c>
    </row>
    <row r="1370" spans="1:20" x14ac:dyDescent="0.3">
      <c r="A1370" s="1">
        <v>44037</v>
      </c>
      <c r="B1370" s="1" t="str">
        <f t="shared" si="21"/>
        <v>Jul</v>
      </c>
      <c r="C1370">
        <v>2856</v>
      </c>
      <c r="D1370" t="s">
        <v>3408</v>
      </c>
      <c r="E1370" t="s">
        <v>20</v>
      </c>
      <c r="F1370" t="s">
        <v>1324</v>
      </c>
      <c r="G1370" t="s">
        <v>22</v>
      </c>
      <c r="H1370" t="s">
        <v>23</v>
      </c>
      <c r="I1370" t="s">
        <v>3319</v>
      </c>
      <c r="J1370" t="s">
        <v>3320</v>
      </c>
      <c r="K1370">
        <v>57103</v>
      </c>
      <c r="L1370" t="s">
        <v>44</v>
      </c>
      <c r="M1370" t="s">
        <v>1513</v>
      </c>
      <c r="N1370" t="s">
        <v>46</v>
      </c>
      <c r="O1370" t="s">
        <v>288</v>
      </c>
      <c r="P1370" t="s">
        <v>1514</v>
      </c>
      <c r="Q1370">
        <v>20.23</v>
      </c>
      <c r="R1370">
        <v>7</v>
      </c>
      <c r="S1370">
        <v>0</v>
      </c>
      <c r="T1370">
        <v>9.5081000000000007</v>
      </c>
    </row>
    <row r="1371" spans="1:20" x14ac:dyDescent="0.3">
      <c r="A1371" s="1">
        <v>44037</v>
      </c>
      <c r="B1371" s="1" t="str">
        <f t="shared" si="21"/>
        <v>Jul</v>
      </c>
      <c r="C1371">
        <v>5116</v>
      </c>
      <c r="D1371" t="s">
        <v>3409</v>
      </c>
      <c r="E1371" t="s">
        <v>20</v>
      </c>
      <c r="F1371" t="s">
        <v>2041</v>
      </c>
      <c r="G1371" t="s">
        <v>22</v>
      </c>
      <c r="H1371" t="s">
        <v>23</v>
      </c>
      <c r="I1371" t="s">
        <v>154</v>
      </c>
      <c r="J1371" t="s">
        <v>155</v>
      </c>
      <c r="K1371">
        <v>19134</v>
      </c>
      <c r="L1371" t="s">
        <v>26</v>
      </c>
      <c r="M1371" t="s">
        <v>2380</v>
      </c>
      <c r="N1371" t="s">
        <v>46</v>
      </c>
      <c r="O1371" t="s">
        <v>288</v>
      </c>
      <c r="P1371" t="s">
        <v>2381</v>
      </c>
      <c r="Q1371">
        <v>3.3039999999999998</v>
      </c>
      <c r="R1371">
        <v>1</v>
      </c>
      <c r="S1371">
        <v>0.2</v>
      </c>
      <c r="T1371">
        <v>1.0738000000000001</v>
      </c>
    </row>
    <row r="1372" spans="1:20" x14ac:dyDescent="0.3">
      <c r="A1372" s="1">
        <v>44037</v>
      </c>
      <c r="B1372" s="1" t="str">
        <f t="shared" si="21"/>
        <v>Jul</v>
      </c>
      <c r="C1372">
        <v>6783</v>
      </c>
      <c r="D1372" t="s">
        <v>3410</v>
      </c>
      <c r="E1372" t="s">
        <v>86</v>
      </c>
      <c r="F1372" t="s">
        <v>1351</v>
      </c>
      <c r="G1372" t="s">
        <v>22</v>
      </c>
      <c r="H1372" t="s">
        <v>23</v>
      </c>
      <c r="I1372" t="s">
        <v>154</v>
      </c>
      <c r="J1372" t="s">
        <v>155</v>
      </c>
      <c r="K1372">
        <v>19143</v>
      </c>
      <c r="L1372" t="s">
        <v>26</v>
      </c>
      <c r="M1372" t="s">
        <v>2464</v>
      </c>
      <c r="N1372" t="s">
        <v>28</v>
      </c>
      <c r="O1372" t="s">
        <v>29</v>
      </c>
      <c r="P1372" t="s">
        <v>2465</v>
      </c>
      <c r="Q1372">
        <v>20.096</v>
      </c>
      <c r="R1372">
        <v>4</v>
      </c>
      <c r="S1372">
        <v>0.2</v>
      </c>
      <c r="T1372">
        <v>3.0144000000000002</v>
      </c>
    </row>
    <row r="1373" spans="1:20" x14ac:dyDescent="0.3">
      <c r="A1373" s="1">
        <v>44037</v>
      </c>
      <c r="B1373" s="1" t="str">
        <f t="shared" si="21"/>
        <v>Jul</v>
      </c>
      <c r="C1373">
        <v>6784</v>
      </c>
      <c r="D1373" t="s">
        <v>3410</v>
      </c>
      <c r="E1373" t="s">
        <v>86</v>
      </c>
      <c r="F1373" t="s">
        <v>1351</v>
      </c>
      <c r="G1373" t="s">
        <v>22</v>
      </c>
      <c r="H1373" t="s">
        <v>23</v>
      </c>
      <c r="I1373" t="s">
        <v>154</v>
      </c>
      <c r="J1373" t="s">
        <v>155</v>
      </c>
      <c r="K1373">
        <v>19143</v>
      </c>
      <c r="L1373" t="s">
        <v>26</v>
      </c>
      <c r="M1373" t="s">
        <v>140</v>
      </c>
      <c r="N1373" t="s">
        <v>46</v>
      </c>
      <c r="O1373" t="s">
        <v>141</v>
      </c>
      <c r="P1373" t="s">
        <v>142</v>
      </c>
      <c r="Q1373">
        <v>37.752000000000002</v>
      </c>
      <c r="R1373">
        <v>3</v>
      </c>
      <c r="S1373">
        <v>0.2</v>
      </c>
      <c r="T1373">
        <v>4.2470999999999997</v>
      </c>
    </row>
    <row r="1374" spans="1:20" x14ac:dyDescent="0.3">
      <c r="A1374" s="1">
        <v>44037</v>
      </c>
      <c r="B1374" s="1" t="str">
        <f t="shared" si="21"/>
        <v>Jul</v>
      </c>
      <c r="C1374">
        <v>6785</v>
      </c>
      <c r="D1374" t="s">
        <v>3410</v>
      </c>
      <c r="E1374" t="s">
        <v>86</v>
      </c>
      <c r="F1374" t="s">
        <v>1351</v>
      </c>
      <c r="G1374" t="s">
        <v>22</v>
      </c>
      <c r="H1374" t="s">
        <v>23</v>
      </c>
      <c r="I1374" t="s">
        <v>154</v>
      </c>
      <c r="J1374" t="s">
        <v>155</v>
      </c>
      <c r="K1374">
        <v>19143</v>
      </c>
      <c r="L1374" t="s">
        <v>26</v>
      </c>
      <c r="M1374" t="s">
        <v>3411</v>
      </c>
      <c r="N1374" t="s">
        <v>28</v>
      </c>
      <c r="O1374" t="s">
        <v>94</v>
      </c>
      <c r="P1374" t="s">
        <v>3412</v>
      </c>
      <c r="Q1374">
        <v>138.58799999999999</v>
      </c>
      <c r="R1374">
        <v>1</v>
      </c>
      <c r="S1374">
        <v>0.4</v>
      </c>
      <c r="T1374">
        <v>-34.646999999999998</v>
      </c>
    </row>
    <row r="1375" spans="1:20" x14ac:dyDescent="0.3">
      <c r="A1375" s="1">
        <v>44037</v>
      </c>
      <c r="B1375" s="1" t="str">
        <f t="shared" si="21"/>
        <v>Jul</v>
      </c>
      <c r="C1375">
        <v>6786</v>
      </c>
      <c r="D1375" t="s">
        <v>3410</v>
      </c>
      <c r="E1375" t="s">
        <v>86</v>
      </c>
      <c r="F1375" t="s">
        <v>1351</v>
      </c>
      <c r="G1375" t="s">
        <v>22</v>
      </c>
      <c r="H1375" t="s">
        <v>23</v>
      </c>
      <c r="I1375" t="s">
        <v>154</v>
      </c>
      <c r="J1375" t="s">
        <v>155</v>
      </c>
      <c r="K1375">
        <v>19143</v>
      </c>
      <c r="L1375" t="s">
        <v>26</v>
      </c>
      <c r="M1375" t="s">
        <v>3413</v>
      </c>
      <c r="N1375" t="s">
        <v>46</v>
      </c>
      <c r="O1375" t="s">
        <v>54</v>
      </c>
      <c r="P1375" t="s">
        <v>3414</v>
      </c>
      <c r="Q1375">
        <v>259.92</v>
      </c>
      <c r="R1375">
        <v>5</v>
      </c>
      <c r="S1375">
        <v>0.2</v>
      </c>
      <c r="T1375">
        <v>-25.992000000000001</v>
      </c>
    </row>
    <row r="1376" spans="1:20" x14ac:dyDescent="0.3">
      <c r="A1376" s="1">
        <v>44037</v>
      </c>
      <c r="B1376" s="1" t="str">
        <f t="shared" si="21"/>
        <v>Jul</v>
      </c>
      <c r="C1376">
        <v>6787</v>
      </c>
      <c r="D1376" t="s">
        <v>3410</v>
      </c>
      <c r="E1376" t="s">
        <v>86</v>
      </c>
      <c r="F1376" t="s">
        <v>1351</v>
      </c>
      <c r="G1376" t="s">
        <v>22</v>
      </c>
      <c r="H1376" t="s">
        <v>23</v>
      </c>
      <c r="I1376" t="s">
        <v>154</v>
      </c>
      <c r="J1376" t="s">
        <v>155</v>
      </c>
      <c r="K1376">
        <v>19143</v>
      </c>
      <c r="L1376" t="s">
        <v>26</v>
      </c>
      <c r="M1376" t="s">
        <v>3155</v>
      </c>
      <c r="N1376" t="s">
        <v>46</v>
      </c>
      <c r="O1376" t="s">
        <v>107</v>
      </c>
      <c r="P1376" t="s">
        <v>3156</v>
      </c>
      <c r="Q1376">
        <v>20.736000000000001</v>
      </c>
      <c r="R1376">
        <v>4</v>
      </c>
      <c r="S1376">
        <v>0.2</v>
      </c>
      <c r="T1376">
        <v>7.2576000000000001</v>
      </c>
    </row>
    <row r="1377" spans="1:20" x14ac:dyDescent="0.3">
      <c r="A1377" s="1">
        <v>44037</v>
      </c>
      <c r="B1377" s="1" t="str">
        <f t="shared" si="21"/>
        <v>Jul</v>
      </c>
      <c r="C1377">
        <v>7930</v>
      </c>
      <c r="D1377" t="s">
        <v>3415</v>
      </c>
      <c r="E1377" t="s">
        <v>39</v>
      </c>
      <c r="F1377" t="s">
        <v>1389</v>
      </c>
      <c r="G1377" t="s">
        <v>41</v>
      </c>
      <c r="H1377" t="s">
        <v>23</v>
      </c>
      <c r="I1377" t="s">
        <v>172</v>
      </c>
      <c r="J1377" t="s">
        <v>52</v>
      </c>
      <c r="K1377">
        <v>75217</v>
      </c>
      <c r="L1377" t="s">
        <v>44</v>
      </c>
      <c r="M1377" t="s">
        <v>3416</v>
      </c>
      <c r="N1377" t="s">
        <v>28</v>
      </c>
      <c r="O1377" t="s">
        <v>94</v>
      </c>
      <c r="P1377" t="s">
        <v>3417</v>
      </c>
      <c r="Q1377">
        <v>298.11599999999999</v>
      </c>
      <c r="R1377">
        <v>6</v>
      </c>
      <c r="S1377">
        <v>0.3</v>
      </c>
      <c r="T1377">
        <v>-4.2587999999999999</v>
      </c>
    </row>
    <row r="1378" spans="1:20" x14ac:dyDescent="0.3">
      <c r="A1378" s="1">
        <v>44038</v>
      </c>
      <c r="B1378" s="1" t="str">
        <f t="shared" si="21"/>
        <v>Jul</v>
      </c>
      <c r="C1378">
        <v>8302</v>
      </c>
      <c r="D1378" t="s">
        <v>3418</v>
      </c>
      <c r="E1378" t="s">
        <v>20</v>
      </c>
      <c r="F1378" t="s">
        <v>1250</v>
      </c>
      <c r="G1378" t="s">
        <v>73</v>
      </c>
      <c r="H1378" t="s">
        <v>23</v>
      </c>
      <c r="I1378" t="s">
        <v>33</v>
      </c>
      <c r="J1378" t="s">
        <v>34</v>
      </c>
      <c r="K1378">
        <v>90036</v>
      </c>
      <c r="L1378" t="s">
        <v>35</v>
      </c>
      <c r="M1378" t="s">
        <v>3419</v>
      </c>
      <c r="N1378" t="s">
        <v>78</v>
      </c>
      <c r="O1378" t="s">
        <v>101</v>
      </c>
      <c r="P1378" t="s">
        <v>3420</v>
      </c>
      <c r="Q1378">
        <v>1649.95</v>
      </c>
      <c r="R1378">
        <v>5</v>
      </c>
      <c r="S1378">
        <v>0</v>
      </c>
      <c r="T1378">
        <v>659.98</v>
      </c>
    </row>
    <row r="1379" spans="1:20" x14ac:dyDescent="0.3">
      <c r="A1379" s="1">
        <v>44038</v>
      </c>
      <c r="B1379" s="1" t="str">
        <f t="shared" si="21"/>
        <v>Jul</v>
      </c>
      <c r="C1379">
        <v>8303</v>
      </c>
      <c r="D1379" t="s">
        <v>3418</v>
      </c>
      <c r="E1379" t="s">
        <v>20</v>
      </c>
      <c r="F1379" t="s">
        <v>1250</v>
      </c>
      <c r="G1379" t="s">
        <v>73</v>
      </c>
      <c r="H1379" t="s">
        <v>23</v>
      </c>
      <c r="I1379" t="s">
        <v>33</v>
      </c>
      <c r="J1379" t="s">
        <v>34</v>
      </c>
      <c r="K1379">
        <v>90036</v>
      </c>
      <c r="L1379" t="s">
        <v>35</v>
      </c>
      <c r="M1379" t="s">
        <v>1344</v>
      </c>
      <c r="N1379" t="s">
        <v>28</v>
      </c>
      <c r="O1379" t="s">
        <v>59</v>
      </c>
      <c r="P1379" t="s">
        <v>1345</v>
      </c>
      <c r="Q1379">
        <v>362.35199999999998</v>
      </c>
      <c r="R1379">
        <v>3</v>
      </c>
      <c r="S1379">
        <v>0.2</v>
      </c>
      <c r="T1379">
        <v>45.293999999999997</v>
      </c>
    </row>
    <row r="1380" spans="1:20" x14ac:dyDescent="0.3">
      <c r="A1380" s="1">
        <v>44039</v>
      </c>
      <c r="B1380" s="1" t="str">
        <f t="shared" si="21"/>
        <v>Jul</v>
      </c>
      <c r="C1380">
        <v>4126</v>
      </c>
      <c r="D1380" t="s">
        <v>3421</v>
      </c>
      <c r="E1380" t="s">
        <v>86</v>
      </c>
      <c r="F1380" t="s">
        <v>3422</v>
      </c>
      <c r="G1380" t="s">
        <v>22</v>
      </c>
      <c r="H1380" t="s">
        <v>23</v>
      </c>
      <c r="I1380" t="s">
        <v>74</v>
      </c>
      <c r="J1380" t="s">
        <v>130</v>
      </c>
      <c r="K1380">
        <v>32216</v>
      </c>
      <c r="L1380" t="s">
        <v>76</v>
      </c>
      <c r="M1380" t="s">
        <v>3423</v>
      </c>
      <c r="N1380" t="s">
        <v>28</v>
      </c>
      <c r="O1380" t="s">
        <v>29</v>
      </c>
      <c r="P1380" t="s">
        <v>3424</v>
      </c>
      <c r="Q1380">
        <v>91.031999999999996</v>
      </c>
      <c r="R1380">
        <v>3</v>
      </c>
      <c r="S1380">
        <v>0.2</v>
      </c>
      <c r="T1380">
        <v>-2.2757999999999998</v>
      </c>
    </row>
    <row r="1381" spans="1:20" x14ac:dyDescent="0.3">
      <c r="A1381" s="1">
        <v>44039</v>
      </c>
      <c r="B1381" s="1" t="str">
        <f t="shared" si="21"/>
        <v>Jul</v>
      </c>
      <c r="C1381">
        <v>5297</v>
      </c>
      <c r="D1381" t="s">
        <v>3425</v>
      </c>
      <c r="E1381" t="s">
        <v>20</v>
      </c>
      <c r="F1381" t="s">
        <v>1455</v>
      </c>
      <c r="G1381" t="s">
        <v>22</v>
      </c>
      <c r="H1381" t="s">
        <v>23</v>
      </c>
      <c r="I1381" t="s">
        <v>3426</v>
      </c>
      <c r="J1381" t="s">
        <v>315</v>
      </c>
      <c r="K1381">
        <v>10701</v>
      </c>
      <c r="L1381" t="s">
        <v>26</v>
      </c>
      <c r="M1381" t="s">
        <v>782</v>
      </c>
      <c r="N1381" t="s">
        <v>28</v>
      </c>
      <c r="O1381" t="s">
        <v>29</v>
      </c>
      <c r="P1381" t="s">
        <v>783</v>
      </c>
      <c r="Q1381">
        <v>14.89</v>
      </c>
      <c r="R1381">
        <v>1</v>
      </c>
      <c r="S1381">
        <v>0</v>
      </c>
      <c r="T1381">
        <v>4.0202999999999998</v>
      </c>
    </row>
    <row r="1382" spans="1:20" x14ac:dyDescent="0.3">
      <c r="A1382" s="1">
        <v>44039</v>
      </c>
      <c r="B1382" s="1" t="str">
        <f t="shared" si="21"/>
        <v>Jul</v>
      </c>
      <c r="C1382">
        <v>5298</v>
      </c>
      <c r="D1382" t="s">
        <v>3425</v>
      </c>
      <c r="E1382" t="s">
        <v>20</v>
      </c>
      <c r="F1382" t="s">
        <v>1455</v>
      </c>
      <c r="G1382" t="s">
        <v>22</v>
      </c>
      <c r="H1382" t="s">
        <v>23</v>
      </c>
      <c r="I1382" t="s">
        <v>3426</v>
      </c>
      <c r="J1382" t="s">
        <v>315</v>
      </c>
      <c r="K1382">
        <v>10701</v>
      </c>
      <c r="L1382" t="s">
        <v>26</v>
      </c>
      <c r="M1382" t="s">
        <v>3000</v>
      </c>
      <c r="N1382" t="s">
        <v>78</v>
      </c>
      <c r="O1382" t="s">
        <v>193</v>
      </c>
      <c r="P1382" t="s">
        <v>3001</v>
      </c>
      <c r="Q1382">
        <v>543.91999999999996</v>
      </c>
      <c r="R1382">
        <v>8</v>
      </c>
      <c r="S1382">
        <v>0</v>
      </c>
      <c r="T1382">
        <v>135.97999999999999</v>
      </c>
    </row>
    <row r="1383" spans="1:20" x14ac:dyDescent="0.3">
      <c r="A1383" s="1">
        <v>44039</v>
      </c>
      <c r="B1383" s="1" t="str">
        <f t="shared" si="21"/>
        <v>Jul</v>
      </c>
      <c r="C1383">
        <v>8094</v>
      </c>
      <c r="D1383" t="s">
        <v>3427</v>
      </c>
      <c r="E1383" t="s">
        <v>86</v>
      </c>
      <c r="F1383" t="s">
        <v>3428</v>
      </c>
      <c r="G1383" t="s">
        <v>22</v>
      </c>
      <c r="H1383" t="s">
        <v>23</v>
      </c>
      <c r="I1383" t="s">
        <v>148</v>
      </c>
      <c r="J1383" t="s">
        <v>149</v>
      </c>
      <c r="K1383">
        <v>98115</v>
      </c>
      <c r="L1383" t="s">
        <v>35</v>
      </c>
      <c r="M1383" t="s">
        <v>1560</v>
      </c>
      <c r="N1383" t="s">
        <v>28</v>
      </c>
      <c r="O1383" t="s">
        <v>29</v>
      </c>
      <c r="P1383" t="s">
        <v>1561</v>
      </c>
      <c r="Q1383">
        <v>23.88</v>
      </c>
      <c r="R1383">
        <v>3</v>
      </c>
      <c r="S1383">
        <v>0</v>
      </c>
      <c r="T1383">
        <v>10.507199999999999</v>
      </c>
    </row>
    <row r="1384" spans="1:20" x14ac:dyDescent="0.3">
      <c r="A1384" s="1">
        <v>44039</v>
      </c>
      <c r="B1384" s="1" t="str">
        <f t="shared" si="21"/>
        <v>Jul</v>
      </c>
      <c r="C1384">
        <v>8095</v>
      </c>
      <c r="D1384" t="s">
        <v>3427</v>
      </c>
      <c r="E1384" t="s">
        <v>86</v>
      </c>
      <c r="F1384" t="s">
        <v>3428</v>
      </c>
      <c r="G1384" t="s">
        <v>22</v>
      </c>
      <c r="H1384" t="s">
        <v>23</v>
      </c>
      <c r="I1384" t="s">
        <v>148</v>
      </c>
      <c r="J1384" t="s">
        <v>149</v>
      </c>
      <c r="K1384">
        <v>98115</v>
      </c>
      <c r="L1384" t="s">
        <v>35</v>
      </c>
      <c r="M1384" t="s">
        <v>3429</v>
      </c>
      <c r="N1384" t="s">
        <v>46</v>
      </c>
      <c r="O1384" t="s">
        <v>107</v>
      </c>
      <c r="P1384" t="s">
        <v>3430</v>
      </c>
      <c r="Q1384">
        <v>26.2</v>
      </c>
      <c r="R1384">
        <v>4</v>
      </c>
      <c r="S1384">
        <v>0</v>
      </c>
      <c r="T1384">
        <v>12.052</v>
      </c>
    </row>
    <row r="1385" spans="1:20" x14ac:dyDescent="0.3">
      <c r="A1385" s="1">
        <v>44039</v>
      </c>
      <c r="B1385" s="1" t="str">
        <f t="shared" si="21"/>
        <v>Jul</v>
      </c>
      <c r="C1385">
        <v>8096</v>
      </c>
      <c r="D1385" t="s">
        <v>3427</v>
      </c>
      <c r="E1385" t="s">
        <v>86</v>
      </c>
      <c r="F1385" t="s">
        <v>3428</v>
      </c>
      <c r="G1385" t="s">
        <v>22</v>
      </c>
      <c r="H1385" t="s">
        <v>23</v>
      </c>
      <c r="I1385" t="s">
        <v>148</v>
      </c>
      <c r="J1385" t="s">
        <v>149</v>
      </c>
      <c r="K1385">
        <v>98115</v>
      </c>
      <c r="L1385" t="s">
        <v>35</v>
      </c>
      <c r="M1385" t="s">
        <v>2664</v>
      </c>
      <c r="N1385" t="s">
        <v>46</v>
      </c>
      <c r="O1385" t="s">
        <v>107</v>
      </c>
      <c r="P1385" t="s">
        <v>2665</v>
      </c>
      <c r="Q1385">
        <v>12.96</v>
      </c>
      <c r="R1385">
        <v>2</v>
      </c>
      <c r="S1385">
        <v>0</v>
      </c>
      <c r="T1385">
        <v>6.2207999999999997</v>
      </c>
    </row>
    <row r="1386" spans="1:20" x14ac:dyDescent="0.3">
      <c r="A1386" s="1">
        <v>44039</v>
      </c>
      <c r="B1386" s="1" t="str">
        <f t="shared" si="21"/>
        <v>Jul</v>
      </c>
      <c r="C1386">
        <v>8097</v>
      </c>
      <c r="D1386" t="s">
        <v>3427</v>
      </c>
      <c r="E1386" t="s">
        <v>86</v>
      </c>
      <c r="F1386" t="s">
        <v>3428</v>
      </c>
      <c r="G1386" t="s">
        <v>22</v>
      </c>
      <c r="H1386" t="s">
        <v>23</v>
      </c>
      <c r="I1386" t="s">
        <v>148</v>
      </c>
      <c r="J1386" t="s">
        <v>149</v>
      </c>
      <c r="K1386">
        <v>98115</v>
      </c>
      <c r="L1386" t="s">
        <v>35</v>
      </c>
      <c r="M1386" t="s">
        <v>3246</v>
      </c>
      <c r="N1386" t="s">
        <v>78</v>
      </c>
      <c r="O1386" t="s">
        <v>101</v>
      </c>
      <c r="P1386" t="s">
        <v>3247</v>
      </c>
      <c r="Q1386">
        <v>234.95</v>
      </c>
      <c r="R1386">
        <v>5</v>
      </c>
      <c r="S1386">
        <v>0</v>
      </c>
      <c r="T1386">
        <v>32.893000000000001</v>
      </c>
    </row>
    <row r="1387" spans="1:20" x14ac:dyDescent="0.3">
      <c r="A1387" s="1">
        <v>44039</v>
      </c>
      <c r="B1387" s="1" t="str">
        <f t="shared" si="21"/>
        <v>Jul</v>
      </c>
      <c r="C1387">
        <v>9808</v>
      </c>
      <c r="D1387" t="s">
        <v>3431</v>
      </c>
      <c r="E1387" t="s">
        <v>86</v>
      </c>
      <c r="F1387" t="s">
        <v>1842</v>
      </c>
      <c r="G1387" t="s">
        <v>22</v>
      </c>
      <c r="H1387" t="s">
        <v>23</v>
      </c>
      <c r="I1387" t="s">
        <v>1049</v>
      </c>
      <c r="J1387" t="s">
        <v>75</v>
      </c>
      <c r="K1387">
        <v>27604</v>
      </c>
      <c r="L1387" t="s">
        <v>76</v>
      </c>
      <c r="M1387" t="s">
        <v>2515</v>
      </c>
      <c r="N1387" t="s">
        <v>28</v>
      </c>
      <c r="O1387" t="s">
        <v>59</v>
      </c>
      <c r="P1387" t="s">
        <v>3432</v>
      </c>
      <c r="Q1387">
        <v>194.84800000000001</v>
      </c>
      <c r="R1387">
        <v>4</v>
      </c>
      <c r="S1387">
        <v>0.2</v>
      </c>
      <c r="T1387">
        <v>12.178000000000001</v>
      </c>
    </row>
    <row r="1388" spans="1:20" x14ac:dyDescent="0.3">
      <c r="A1388" s="1">
        <v>44040</v>
      </c>
      <c r="B1388" s="1" t="str">
        <f t="shared" si="21"/>
        <v>Jul</v>
      </c>
      <c r="C1388">
        <v>2219</v>
      </c>
      <c r="D1388" t="s">
        <v>3433</v>
      </c>
      <c r="E1388" t="s">
        <v>20</v>
      </c>
      <c r="F1388" t="s">
        <v>3434</v>
      </c>
      <c r="G1388" t="s">
        <v>73</v>
      </c>
      <c r="H1388" t="s">
        <v>23</v>
      </c>
      <c r="I1388" t="s">
        <v>111</v>
      </c>
      <c r="J1388" t="s">
        <v>34</v>
      </c>
      <c r="K1388">
        <v>94110</v>
      </c>
      <c r="L1388" t="s">
        <v>35</v>
      </c>
      <c r="M1388" t="s">
        <v>131</v>
      </c>
      <c r="N1388" t="s">
        <v>46</v>
      </c>
      <c r="O1388" t="s">
        <v>47</v>
      </c>
      <c r="P1388" t="s">
        <v>132</v>
      </c>
      <c r="Q1388">
        <v>9.984</v>
      </c>
      <c r="R1388">
        <v>4</v>
      </c>
      <c r="S1388">
        <v>0.2</v>
      </c>
      <c r="T1388">
        <v>3.6192000000000002</v>
      </c>
    </row>
    <row r="1389" spans="1:20" x14ac:dyDescent="0.3">
      <c r="A1389" s="1">
        <v>44040</v>
      </c>
      <c r="B1389" s="1" t="str">
        <f t="shared" si="21"/>
        <v>Jul</v>
      </c>
      <c r="C1389">
        <v>2220</v>
      </c>
      <c r="D1389" t="s">
        <v>3433</v>
      </c>
      <c r="E1389" t="s">
        <v>20</v>
      </c>
      <c r="F1389" t="s">
        <v>3434</v>
      </c>
      <c r="G1389" t="s">
        <v>73</v>
      </c>
      <c r="H1389" t="s">
        <v>23</v>
      </c>
      <c r="I1389" t="s">
        <v>111</v>
      </c>
      <c r="J1389" t="s">
        <v>34</v>
      </c>
      <c r="K1389">
        <v>94110</v>
      </c>
      <c r="L1389" t="s">
        <v>35</v>
      </c>
      <c r="M1389" t="s">
        <v>3435</v>
      </c>
      <c r="N1389" t="s">
        <v>46</v>
      </c>
      <c r="O1389" t="s">
        <v>54</v>
      </c>
      <c r="P1389" t="s">
        <v>3436</v>
      </c>
      <c r="Q1389">
        <v>14.98</v>
      </c>
      <c r="R1389">
        <v>1</v>
      </c>
      <c r="S1389">
        <v>0</v>
      </c>
      <c r="T1389">
        <v>4.1943999999999999</v>
      </c>
    </row>
    <row r="1390" spans="1:20" x14ac:dyDescent="0.3">
      <c r="A1390" s="1">
        <v>44040</v>
      </c>
      <c r="B1390" s="1" t="str">
        <f t="shared" si="21"/>
        <v>Jul</v>
      </c>
      <c r="C1390">
        <v>2221</v>
      </c>
      <c r="D1390" t="s">
        <v>3433</v>
      </c>
      <c r="E1390" t="s">
        <v>20</v>
      </c>
      <c r="F1390" t="s">
        <v>3434</v>
      </c>
      <c r="G1390" t="s">
        <v>73</v>
      </c>
      <c r="H1390" t="s">
        <v>23</v>
      </c>
      <c r="I1390" t="s">
        <v>111</v>
      </c>
      <c r="J1390" t="s">
        <v>34</v>
      </c>
      <c r="K1390">
        <v>94110</v>
      </c>
      <c r="L1390" t="s">
        <v>35</v>
      </c>
      <c r="M1390" t="s">
        <v>292</v>
      </c>
      <c r="N1390" t="s">
        <v>78</v>
      </c>
      <c r="O1390" t="s">
        <v>193</v>
      </c>
      <c r="P1390" t="s">
        <v>293</v>
      </c>
      <c r="Q1390">
        <v>1145.5999999999999</v>
      </c>
      <c r="R1390">
        <v>4</v>
      </c>
      <c r="S1390">
        <v>0.2</v>
      </c>
      <c r="T1390">
        <v>100.24</v>
      </c>
    </row>
    <row r="1391" spans="1:20" x14ac:dyDescent="0.3">
      <c r="A1391" s="1">
        <v>44041</v>
      </c>
      <c r="B1391" s="1" t="str">
        <f t="shared" si="21"/>
        <v>Jul</v>
      </c>
      <c r="C1391">
        <v>1735</v>
      </c>
      <c r="D1391" t="s">
        <v>3437</v>
      </c>
      <c r="E1391" t="s">
        <v>86</v>
      </c>
      <c r="F1391" t="s">
        <v>2709</v>
      </c>
      <c r="G1391" t="s">
        <v>22</v>
      </c>
      <c r="H1391" t="s">
        <v>23</v>
      </c>
      <c r="I1391" t="s">
        <v>74</v>
      </c>
      <c r="J1391" t="s">
        <v>75</v>
      </c>
      <c r="K1391">
        <v>28540</v>
      </c>
      <c r="L1391" t="s">
        <v>76</v>
      </c>
      <c r="M1391" t="s">
        <v>3438</v>
      </c>
      <c r="N1391" t="s">
        <v>46</v>
      </c>
      <c r="O1391" t="s">
        <v>69</v>
      </c>
      <c r="P1391" t="s">
        <v>3439</v>
      </c>
      <c r="Q1391">
        <v>34.847999999999999</v>
      </c>
      <c r="R1391">
        <v>2</v>
      </c>
      <c r="S1391">
        <v>0.2</v>
      </c>
      <c r="T1391">
        <v>6.5339999999999998</v>
      </c>
    </row>
    <row r="1392" spans="1:20" x14ac:dyDescent="0.3">
      <c r="A1392" s="1">
        <v>44041</v>
      </c>
      <c r="B1392" s="1" t="str">
        <f t="shared" si="21"/>
        <v>Jul</v>
      </c>
      <c r="C1392">
        <v>1736</v>
      </c>
      <c r="D1392" t="s">
        <v>3437</v>
      </c>
      <c r="E1392" t="s">
        <v>86</v>
      </c>
      <c r="F1392" t="s">
        <v>2709</v>
      </c>
      <c r="G1392" t="s">
        <v>22</v>
      </c>
      <c r="H1392" t="s">
        <v>23</v>
      </c>
      <c r="I1392" t="s">
        <v>74</v>
      </c>
      <c r="J1392" t="s">
        <v>75</v>
      </c>
      <c r="K1392">
        <v>28540</v>
      </c>
      <c r="L1392" t="s">
        <v>76</v>
      </c>
      <c r="M1392" t="s">
        <v>3440</v>
      </c>
      <c r="N1392" t="s">
        <v>78</v>
      </c>
      <c r="O1392" t="s">
        <v>193</v>
      </c>
      <c r="P1392" t="s">
        <v>3441</v>
      </c>
      <c r="Q1392">
        <v>22</v>
      </c>
      <c r="R1392">
        <v>5</v>
      </c>
      <c r="S1392">
        <v>0.2</v>
      </c>
      <c r="T1392">
        <v>1.375</v>
      </c>
    </row>
    <row r="1393" spans="1:20" x14ac:dyDescent="0.3">
      <c r="A1393" s="1">
        <v>44041</v>
      </c>
      <c r="B1393" s="1" t="str">
        <f t="shared" si="21"/>
        <v>Jul</v>
      </c>
      <c r="C1393">
        <v>1737</v>
      </c>
      <c r="D1393" t="s">
        <v>3437</v>
      </c>
      <c r="E1393" t="s">
        <v>86</v>
      </c>
      <c r="F1393" t="s">
        <v>2709</v>
      </c>
      <c r="G1393" t="s">
        <v>22</v>
      </c>
      <c r="H1393" t="s">
        <v>23</v>
      </c>
      <c r="I1393" t="s">
        <v>74</v>
      </c>
      <c r="J1393" t="s">
        <v>75</v>
      </c>
      <c r="K1393">
        <v>28540</v>
      </c>
      <c r="L1393" t="s">
        <v>76</v>
      </c>
      <c r="M1393" t="s">
        <v>3442</v>
      </c>
      <c r="N1393" t="s">
        <v>46</v>
      </c>
      <c r="O1393" t="s">
        <v>62</v>
      </c>
      <c r="P1393" t="s">
        <v>3443</v>
      </c>
      <c r="Q1393">
        <v>4.3680000000000003</v>
      </c>
      <c r="R1393">
        <v>3</v>
      </c>
      <c r="S1393">
        <v>0.2</v>
      </c>
      <c r="T1393">
        <v>0.38219999999999998</v>
      </c>
    </row>
    <row r="1394" spans="1:20" x14ac:dyDescent="0.3">
      <c r="A1394" s="1">
        <v>44041</v>
      </c>
      <c r="B1394" s="1" t="str">
        <f t="shared" si="21"/>
        <v>Jul</v>
      </c>
      <c r="C1394">
        <v>1845</v>
      </c>
      <c r="D1394" t="s">
        <v>3444</v>
      </c>
      <c r="E1394" t="s">
        <v>20</v>
      </c>
      <c r="F1394" t="s">
        <v>3445</v>
      </c>
      <c r="G1394" t="s">
        <v>22</v>
      </c>
      <c r="H1394" t="s">
        <v>23</v>
      </c>
      <c r="I1394" t="s">
        <v>148</v>
      </c>
      <c r="J1394" t="s">
        <v>149</v>
      </c>
      <c r="K1394">
        <v>98115</v>
      </c>
      <c r="L1394" t="s">
        <v>35</v>
      </c>
      <c r="M1394" t="s">
        <v>199</v>
      </c>
      <c r="N1394" t="s">
        <v>78</v>
      </c>
      <c r="O1394" t="s">
        <v>101</v>
      </c>
      <c r="P1394" t="s">
        <v>200</v>
      </c>
      <c r="Q1394">
        <v>90.57</v>
      </c>
      <c r="R1394">
        <v>3</v>
      </c>
      <c r="S1394">
        <v>0</v>
      </c>
      <c r="T1394">
        <v>11.774100000000001</v>
      </c>
    </row>
    <row r="1395" spans="1:20" x14ac:dyDescent="0.3">
      <c r="A1395" s="1">
        <v>44041</v>
      </c>
      <c r="B1395" s="1" t="str">
        <f t="shared" si="21"/>
        <v>Jul</v>
      </c>
      <c r="C1395">
        <v>2227</v>
      </c>
      <c r="D1395" t="s">
        <v>3446</v>
      </c>
      <c r="E1395" t="s">
        <v>20</v>
      </c>
      <c r="F1395" t="s">
        <v>3447</v>
      </c>
      <c r="G1395" t="s">
        <v>73</v>
      </c>
      <c r="H1395" t="s">
        <v>23</v>
      </c>
      <c r="I1395" t="s">
        <v>259</v>
      </c>
      <c r="J1395" t="s">
        <v>52</v>
      </c>
      <c r="K1395">
        <v>78745</v>
      </c>
      <c r="L1395" t="s">
        <v>44</v>
      </c>
      <c r="M1395" t="s">
        <v>3448</v>
      </c>
      <c r="N1395" t="s">
        <v>46</v>
      </c>
      <c r="O1395" t="s">
        <v>144</v>
      </c>
      <c r="P1395" t="s">
        <v>3449</v>
      </c>
      <c r="Q1395">
        <v>2.8959999999999999</v>
      </c>
      <c r="R1395">
        <v>2</v>
      </c>
      <c r="S1395">
        <v>0.2</v>
      </c>
      <c r="T1395">
        <v>0.47060000000000002</v>
      </c>
    </row>
    <row r="1396" spans="1:20" x14ac:dyDescent="0.3">
      <c r="A1396" s="1">
        <v>44041</v>
      </c>
      <c r="B1396" s="1" t="str">
        <f t="shared" si="21"/>
        <v>Jul</v>
      </c>
      <c r="C1396">
        <v>2228</v>
      </c>
      <c r="D1396" t="s">
        <v>3446</v>
      </c>
      <c r="E1396" t="s">
        <v>20</v>
      </c>
      <c r="F1396" t="s">
        <v>3447</v>
      </c>
      <c r="G1396" t="s">
        <v>73</v>
      </c>
      <c r="H1396" t="s">
        <v>23</v>
      </c>
      <c r="I1396" t="s">
        <v>259</v>
      </c>
      <c r="J1396" t="s">
        <v>52</v>
      </c>
      <c r="K1396">
        <v>78745</v>
      </c>
      <c r="L1396" t="s">
        <v>44</v>
      </c>
      <c r="M1396" t="s">
        <v>3450</v>
      </c>
      <c r="N1396" t="s">
        <v>78</v>
      </c>
      <c r="O1396" t="s">
        <v>193</v>
      </c>
      <c r="P1396" t="s">
        <v>3451</v>
      </c>
      <c r="Q1396">
        <v>124.792</v>
      </c>
      <c r="R1396">
        <v>1</v>
      </c>
      <c r="S1396">
        <v>0.2</v>
      </c>
      <c r="T1396">
        <v>15.599</v>
      </c>
    </row>
    <row r="1397" spans="1:20" x14ac:dyDescent="0.3">
      <c r="A1397" s="1">
        <v>44041</v>
      </c>
      <c r="B1397" s="1" t="str">
        <f t="shared" si="21"/>
        <v>Jul</v>
      </c>
      <c r="C1397">
        <v>2713</v>
      </c>
      <c r="D1397" t="s">
        <v>3452</v>
      </c>
      <c r="E1397" t="s">
        <v>86</v>
      </c>
      <c r="F1397" t="s">
        <v>1376</v>
      </c>
      <c r="G1397" t="s">
        <v>22</v>
      </c>
      <c r="H1397" t="s">
        <v>23</v>
      </c>
      <c r="I1397" t="s">
        <v>755</v>
      </c>
      <c r="J1397" t="s">
        <v>315</v>
      </c>
      <c r="K1397">
        <v>12180</v>
      </c>
      <c r="L1397" t="s">
        <v>26</v>
      </c>
      <c r="M1397" t="s">
        <v>3453</v>
      </c>
      <c r="N1397" t="s">
        <v>46</v>
      </c>
      <c r="O1397" t="s">
        <v>62</v>
      </c>
      <c r="P1397" t="s">
        <v>3454</v>
      </c>
      <c r="Q1397">
        <v>60.12</v>
      </c>
      <c r="R1397">
        <v>9</v>
      </c>
      <c r="S1397">
        <v>0</v>
      </c>
      <c r="T1397">
        <v>22.244399999999999</v>
      </c>
    </row>
    <row r="1398" spans="1:20" x14ac:dyDescent="0.3">
      <c r="A1398" s="1">
        <v>44041</v>
      </c>
      <c r="B1398" s="1" t="str">
        <f t="shared" si="21"/>
        <v>Jul</v>
      </c>
      <c r="C1398">
        <v>5025</v>
      </c>
      <c r="D1398" t="s">
        <v>3455</v>
      </c>
      <c r="E1398" t="s">
        <v>20</v>
      </c>
      <c r="F1398" t="s">
        <v>3456</v>
      </c>
      <c r="G1398" t="s">
        <v>22</v>
      </c>
      <c r="H1398" t="s">
        <v>23</v>
      </c>
      <c r="I1398" t="s">
        <v>1456</v>
      </c>
      <c r="J1398" t="s">
        <v>793</v>
      </c>
      <c r="K1398">
        <v>73120</v>
      </c>
      <c r="L1398" t="s">
        <v>44</v>
      </c>
      <c r="M1398" t="s">
        <v>3457</v>
      </c>
      <c r="N1398" t="s">
        <v>46</v>
      </c>
      <c r="O1398" t="s">
        <v>47</v>
      </c>
      <c r="P1398" t="s">
        <v>3458</v>
      </c>
      <c r="Q1398">
        <v>33.479999999999997</v>
      </c>
      <c r="R1398">
        <v>2</v>
      </c>
      <c r="S1398">
        <v>0</v>
      </c>
      <c r="T1398">
        <v>16.405200000000001</v>
      </c>
    </row>
    <row r="1399" spans="1:20" x14ac:dyDescent="0.3">
      <c r="A1399" s="1">
        <v>44041</v>
      </c>
      <c r="B1399" s="1" t="str">
        <f t="shared" si="21"/>
        <v>Jul</v>
      </c>
      <c r="C1399">
        <v>5026</v>
      </c>
      <c r="D1399" t="s">
        <v>3455</v>
      </c>
      <c r="E1399" t="s">
        <v>20</v>
      </c>
      <c r="F1399" t="s">
        <v>3456</v>
      </c>
      <c r="G1399" t="s">
        <v>22</v>
      </c>
      <c r="H1399" t="s">
        <v>23</v>
      </c>
      <c r="I1399" t="s">
        <v>1456</v>
      </c>
      <c r="J1399" t="s">
        <v>793</v>
      </c>
      <c r="K1399">
        <v>73120</v>
      </c>
      <c r="L1399" t="s">
        <v>44</v>
      </c>
      <c r="M1399" t="s">
        <v>2347</v>
      </c>
      <c r="N1399" t="s">
        <v>78</v>
      </c>
      <c r="O1399" t="s">
        <v>193</v>
      </c>
      <c r="P1399" t="s">
        <v>2348</v>
      </c>
      <c r="Q1399">
        <v>461.97</v>
      </c>
      <c r="R1399">
        <v>3</v>
      </c>
      <c r="S1399">
        <v>0</v>
      </c>
      <c r="T1399">
        <v>133.97130000000001</v>
      </c>
    </row>
    <row r="1400" spans="1:20" x14ac:dyDescent="0.3">
      <c r="A1400" s="1">
        <v>44041</v>
      </c>
      <c r="B1400" s="1" t="str">
        <f t="shared" si="21"/>
        <v>Jul</v>
      </c>
      <c r="C1400">
        <v>5027</v>
      </c>
      <c r="D1400" t="s">
        <v>3455</v>
      </c>
      <c r="E1400" t="s">
        <v>20</v>
      </c>
      <c r="F1400" t="s">
        <v>3456</v>
      </c>
      <c r="G1400" t="s">
        <v>22</v>
      </c>
      <c r="H1400" t="s">
        <v>23</v>
      </c>
      <c r="I1400" t="s">
        <v>1456</v>
      </c>
      <c r="J1400" t="s">
        <v>793</v>
      </c>
      <c r="K1400">
        <v>73120</v>
      </c>
      <c r="L1400" t="s">
        <v>44</v>
      </c>
      <c r="M1400" t="s">
        <v>3459</v>
      </c>
      <c r="N1400" t="s">
        <v>46</v>
      </c>
      <c r="O1400" t="s">
        <v>69</v>
      </c>
      <c r="P1400" t="s">
        <v>3460</v>
      </c>
      <c r="Q1400">
        <v>137.62</v>
      </c>
      <c r="R1400">
        <v>2</v>
      </c>
      <c r="S1400">
        <v>0</v>
      </c>
      <c r="T1400">
        <v>60.552799999999998</v>
      </c>
    </row>
    <row r="1401" spans="1:20" x14ac:dyDescent="0.3">
      <c r="A1401" s="1">
        <v>44041</v>
      </c>
      <c r="B1401" s="1" t="str">
        <f t="shared" si="21"/>
        <v>Jul</v>
      </c>
      <c r="C1401">
        <v>5028</v>
      </c>
      <c r="D1401" t="s">
        <v>3455</v>
      </c>
      <c r="E1401" t="s">
        <v>20</v>
      </c>
      <c r="F1401" t="s">
        <v>3456</v>
      </c>
      <c r="G1401" t="s">
        <v>22</v>
      </c>
      <c r="H1401" t="s">
        <v>23</v>
      </c>
      <c r="I1401" t="s">
        <v>1456</v>
      </c>
      <c r="J1401" t="s">
        <v>793</v>
      </c>
      <c r="K1401">
        <v>73120</v>
      </c>
      <c r="L1401" t="s">
        <v>44</v>
      </c>
      <c r="M1401" t="s">
        <v>280</v>
      </c>
      <c r="N1401" t="s">
        <v>28</v>
      </c>
      <c r="O1401" t="s">
        <v>59</v>
      </c>
      <c r="P1401" t="s">
        <v>281</v>
      </c>
      <c r="Q1401">
        <v>302.67</v>
      </c>
      <c r="R1401">
        <v>3</v>
      </c>
      <c r="S1401">
        <v>0</v>
      </c>
      <c r="T1401">
        <v>72.640799999999999</v>
      </c>
    </row>
    <row r="1402" spans="1:20" x14ac:dyDescent="0.3">
      <c r="A1402" s="1">
        <v>44041</v>
      </c>
      <c r="B1402" s="1" t="str">
        <f t="shared" si="21"/>
        <v>Jul</v>
      </c>
      <c r="C1402">
        <v>6911</v>
      </c>
      <c r="D1402" t="s">
        <v>3461</v>
      </c>
      <c r="E1402" t="s">
        <v>20</v>
      </c>
      <c r="F1402" t="s">
        <v>488</v>
      </c>
      <c r="G1402" t="s">
        <v>22</v>
      </c>
      <c r="H1402" t="s">
        <v>23</v>
      </c>
      <c r="I1402" t="s">
        <v>148</v>
      </c>
      <c r="J1402" t="s">
        <v>149</v>
      </c>
      <c r="K1402">
        <v>98103</v>
      </c>
      <c r="L1402" t="s">
        <v>35</v>
      </c>
      <c r="M1402" t="s">
        <v>850</v>
      </c>
      <c r="N1402" t="s">
        <v>28</v>
      </c>
      <c r="O1402" t="s">
        <v>186</v>
      </c>
      <c r="P1402" t="s">
        <v>851</v>
      </c>
      <c r="Q1402">
        <v>115.96</v>
      </c>
      <c r="R1402">
        <v>2</v>
      </c>
      <c r="S1402">
        <v>0</v>
      </c>
      <c r="T1402">
        <v>25.511199999999999</v>
      </c>
    </row>
    <row r="1403" spans="1:20" x14ac:dyDescent="0.3">
      <c r="A1403" s="1">
        <v>44042</v>
      </c>
      <c r="B1403" s="1" t="str">
        <f t="shared" si="21"/>
        <v>Jul</v>
      </c>
      <c r="C1403">
        <v>642</v>
      </c>
      <c r="D1403" t="s">
        <v>3462</v>
      </c>
      <c r="E1403" t="s">
        <v>86</v>
      </c>
      <c r="F1403" t="s">
        <v>564</v>
      </c>
      <c r="G1403" t="s">
        <v>22</v>
      </c>
      <c r="H1403" t="s">
        <v>23</v>
      </c>
      <c r="I1403" t="s">
        <v>3463</v>
      </c>
      <c r="J1403" t="s">
        <v>34</v>
      </c>
      <c r="K1403">
        <v>92691</v>
      </c>
      <c r="L1403" t="s">
        <v>35</v>
      </c>
      <c r="M1403" t="s">
        <v>3464</v>
      </c>
      <c r="N1403" t="s">
        <v>46</v>
      </c>
      <c r="O1403" t="s">
        <v>54</v>
      </c>
      <c r="P1403" t="s">
        <v>3465</v>
      </c>
      <c r="Q1403">
        <v>330.4</v>
      </c>
      <c r="R1403">
        <v>2</v>
      </c>
      <c r="S1403">
        <v>0</v>
      </c>
      <c r="T1403">
        <v>85.903999999999996</v>
      </c>
    </row>
    <row r="1404" spans="1:20" x14ac:dyDescent="0.3">
      <c r="A1404" s="1">
        <v>44042</v>
      </c>
      <c r="B1404" s="1" t="str">
        <f t="shared" si="21"/>
        <v>Jul</v>
      </c>
      <c r="C1404">
        <v>643</v>
      </c>
      <c r="D1404" t="s">
        <v>3462</v>
      </c>
      <c r="E1404" t="s">
        <v>86</v>
      </c>
      <c r="F1404" t="s">
        <v>564</v>
      </c>
      <c r="G1404" t="s">
        <v>22</v>
      </c>
      <c r="H1404" t="s">
        <v>23</v>
      </c>
      <c r="I1404" t="s">
        <v>3463</v>
      </c>
      <c r="J1404" t="s">
        <v>34</v>
      </c>
      <c r="K1404">
        <v>92691</v>
      </c>
      <c r="L1404" t="s">
        <v>35</v>
      </c>
      <c r="M1404" t="s">
        <v>3466</v>
      </c>
      <c r="N1404" t="s">
        <v>46</v>
      </c>
      <c r="O1404" t="s">
        <v>288</v>
      </c>
      <c r="P1404" t="s">
        <v>3467</v>
      </c>
      <c r="Q1404">
        <v>26.25</v>
      </c>
      <c r="R1404">
        <v>7</v>
      </c>
      <c r="S1404">
        <v>0</v>
      </c>
      <c r="T1404">
        <v>12.6</v>
      </c>
    </row>
    <row r="1405" spans="1:20" x14ac:dyDescent="0.3">
      <c r="A1405" s="1">
        <v>44042</v>
      </c>
      <c r="B1405" s="1" t="str">
        <f t="shared" si="21"/>
        <v>Jul</v>
      </c>
      <c r="C1405">
        <v>7659</v>
      </c>
      <c r="D1405" t="s">
        <v>3468</v>
      </c>
      <c r="E1405" t="s">
        <v>39</v>
      </c>
      <c r="F1405" t="s">
        <v>1544</v>
      </c>
      <c r="G1405" t="s">
        <v>41</v>
      </c>
      <c r="H1405" t="s">
        <v>23</v>
      </c>
      <c r="I1405" t="s">
        <v>1155</v>
      </c>
      <c r="J1405" t="s">
        <v>25</v>
      </c>
      <c r="K1405">
        <v>44107</v>
      </c>
      <c r="L1405" t="s">
        <v>26</v>
      </c>
      <c r="M1405" t="s">
        <v>961</v>
      </c>
      <c r="N1405" t="s">
        <v>46</v>
      </c>
      <c r="O1405" t="s">
        <v>47</v>
      </c>
      <c r="P1405" t="s">
        <v>962</v>
      </c>
      <c r="Q1405">
        <v>76.775999999999996</v>
      </c>
      <c r="R1405">
        <v>4</v>
      </c>
      <c r="S1405">
        <v>0.7</v>
      </c>
      <c r="T1405">
        <v>-53.743200000000002</v>
      </c>
    </row>
    <row r="1406" spans="1:20" x14ac:dyDescent="0.3">
      <c r="A1406" s="1">
        <v>44042</v>
      </c>
      <c r="B1406" s="1" t="str">
        <f t="shared" si="21"/>
        <v>Jul</v>
      </c>
      <c r="C1406">
        <v>7739</v>
      </c>
      <c r="D1406" t="s">
        <v>3469</v>
      </c>
      <c r="E1406" t="s">
        <v>20</v>
      </c>
      <c r="F1406" t="s">
        <v>603</v>
      </c>
      <c r="G1406" t="s">
        <v>22</v>
      </c>
      <c r="H1406" t="s">
        <v>23</v>
      </c>
      <c r="I1406" t="s">
        <v>688</v>
      </c>
      <c r="J1406" t="s">
        <v>659</v>
      </c>
      <c r="K1406">
        <v>21215</v>
      </c>
      <c r="L1406" t="s">
        <v>26</v>
      </c>
      <c r="M1406" t="s">
        <v>829</v>
      </c>
      <c r="N1406" t="s">
        <v>78</v>
      </c>
      <c r="O1406" t="s">
        <v>193</v>
      </c>
      <c r="P1406" t="s">
        <v>830</v>
      </c>
      <c r="Q1406">
        <v>89.95</v>
      </c>
      <c r="R1406">
        <v>5</v>
      </c>
      <c r="S1406">
        <v>0</v>
      </c>
      <c r="T1406">
        <v>43.176000000000002</v>
      </c>
    </row>
    <row r="1407" spans="1:20" x14ac:dyDescent="0.3">
      <c r="A1407" s="1">
        <v>44043</v>
      </c>
      <c r="B1407" s="1" t="str">
        <f t="shared" si="21"/>
        <v>Jul</v>
      </c>
      <c r="C1407">
        <v>2225</v>
      </c>
      <c r="D1407" t="s">
        <v>3470</v>
      </c>
      <c r="E1407" t="s">
        <v>20</v>
      </c>
      <c r="F1407" t="s">
        <v>2011</v>
      </c>
      <c r="G1407" t="s">
        <v>73</v>
      </c>
      <c r="H1407" t="s">
        <v>23</v>
      </c>
      <c r="I1407" t="s">
        <v>154</v>
      </c>
      <c r="J1407" t="s">
        <v>155</v>
      </c>
      <c r="K1407">
        <v>19134</v>
      </c>
      <c r="L1407" t="s">
        <v>26</v>
      </c>
      <c r="M1407" t="s">
        <v>3022</v>
      </c>
      <c r="N1407" t="s">
        <v>46</v>
      </c>
      <c r="O1407" t="s">
        <v>107</v>
      </c>
      <c r="P1407" t="s">
        <v>3023</v>
      </c>
      <c r="Q1407">
        <v>54.816000000000003</v>
      </c>
      <c r="R1407">
        <v>3</v>
      </c>
      <c r="S1407">
        <v>0.2</v>
      </c>
      <c r="T1407">
        <v>17.815200000000001</v>
      </c>
    </row>
    <row r="1408" spans="1:20" x14ac:dyDescent="0.3">
      <c r="A1408" s="1">
        <v>44043</v>
      </c>
      <c r="B1408" s="1" t="str">
        <f t="shared" si="21"/>
        <v>Jul</v>
      </c>
      <c r="C1408">
        <v>3785</v>
      </c>
      <c r="D1408" t="s">
        <v>3471</v>
      </c>
      <c r="E1408" t="s">
        <v>20</v>
      </c>
      <c r="F1408" t="s">
        <v>530</v>
      </c>
      <c r="G1408" t="s">
        <v>41</v>
      </c>
      <c r="H1408" t="s">
        <v>23</v>
      </c>
      <c r="I1408" t="s">
        <v>3472</v>
      </c>
      <c r="J1408" t="s">
        <v>130</v>
      </c>
      <c r="K1408">
        <v>33311</v>
      </c>
      <c r="L1408" t="s">
        <v>76</v>
      </c>
      <c r="M1408" t="s">
        <v>1872</v>
      </c>
      <c r="N1408" t="s">
        <v>78</v>
      </c>
      <c r="O1408" t="s">
        <v>101</v>
      </c>
      <c r="P1408" t="s">
        <v>1873</v>
      </c>
      <c r="Q1408">
        <v>41.423999999999999</v>
      </c>
      <c r="R1408">
        <v>2</v>
      </c>
      <c r="S1408">
        <v>0.2</v>
      </c>
      <c r="T1408">
        <v>8.2848000000000006</v>
      </c>
    </row>
    <row r="1409" spans="1:20" x14ac:dyDescent="0.3">
      <c r="A1409" s="1">
        <v>44043</v>
      </c>
      <c r="B1409" s="1" t="str">
        <f t="shared" si="21"/>
        <v>Jul</v>
      </c>
      <c r="C1409">
        <v>5713</v>
      </c>
      <c r="D1409" t="s">
        <v>3473</v>
      </c>
      <c r="E1409" t="s">
        <v>269</v>
      </c>
      <c r="F1409" t="s">
        <v>3474</v>
      </c>
      <c r="G1409" t="s">
        <v>22</v>
      </c>
      <c r="H1409" t="s">
        <v>23</v>
      </c>
      <c r="I1409" t="s">
        <v>336</v>
      </c>
      <c r="J1409" t="s">
        <v>337</v>
      </c>
      <c r="K1409">
        <v>60653</v>
      </c>
      <c r="L1409" t="s">
        <v>44</v>
      </c>
      <c r="M1409" t="s">
        <v>2064</v>
      </c>
      <c r="N1409" t="s">
        <v>78</v>
      </c>
      <c r="O1409" t="s">
        <v>193</v>
      </c>
      <c r="P1409" t="s">
        <v>2065</v>
      </c>
      <c r="Q1409">
        <v>36.792000000000002</v>
      </c>
      <c r="R1409">
        <v>1</v>
      </c>
      <c r="S1409">
        <v>0.2</v>
      </c>
      <c r="T1409">
        <v>4.1391</v>
      </c>
    </row>
    <row r="1410" spans="1:20" x14ac:dyDescent="0.3">
      <c r="A1410" s="1">
        <v>44043</v>
      </c>
      <c r="B1410" s="1" t="str">
        <f t="shared" si="21"/>
        <v>Jul</v>
      </c>
      <c r="C1410">
        <v>6455</v>
      </c>
      <c r="D1410" t="s">
        <v>3475</v>
      </c>
      <c r="E1410" t="s">
        <v>39</v>
      </c>
      <c r="F1410" t="s">
        <v>1312</v>
      </c>
      <c r="G1410" t="s">
        <v>22</v>
      </c>
      <c r="H1410" t="s">
        <v>23</v>
      </c>
      <c r="I1410" t="s">
        <v>111</v>
      </c>
      <c r="J1410" t="s">
        <v>34</v>
      </c>
      <c r="K1410">
        <v>94110</v>
      </c>
      <c r="L1410" t="s">
        <v>35</v>
      </c>
      <c r="M1410" t="s">
        <v>3476</v>
      </c>
      <c r="N1410" t="s">
        <v>46</v>
      </c>
      <c r="O1410" t="s">
        <v>54</v>
      </c>
      <c r="P1410" t="s">
        <v>3477</v>
      </c>
      <c r="Q1410">
        <v>56.56</v>
      </c>
      <c r="R1410">
        <v>2</v>
      </c>
      <c r="S1410">
        <v>0</v>
      </c>
      <c r="T1410">
        <v>15.2712</v>
      </c>
    </row>
    <row r="1411" spans="1:20" x14ac:dyDescent="0.3">
      <c r="A1411" s="1">
        <v>44043</v>
      </c>
      <c r="B1411" s="1" t="str">
        <f t="shared" ref="B1411:B1474" si="22">TEXT(A1411,"mmm")</f>
        <v>Jul</v>
      </c>
      <c r="C1411">
        <v>6456</v>
      </c>
      <c r="D1411" t="s">
        <v>3475</v>
      </c>
      <c r="E1411" t="s">
        <v>39</v>
      </c>
      <c r="F1411" t="s">
        <v>1312</v>
      </c>
      <c r="G1411" t="s">
        <v>22</v>
      </c>
      <c r="H1411" t="s">
        <v>23</v>
      </c>
      <c r="I1411" t="s">
        <v>111</v>
      </c>
      <c r="J1411" t="s">
        <v>34</v>
      </c>
      <c r="K1411">
        <v>94110</v>
      </c>
      <c r="L1411" t="s">
        <v>35</v>
      </c>
      <c r="M1411" t="s">
        <v>647</v>
      </c>
      <c r="N1411" t="s">
        <v>28</v>
      </c>
      <c r="O1411" t="s">
        <v>29</v>
      </c>
      <c r="P1411" t="s">
        <v>648</v>
      </c>
      <c r="Q1411">
        <v>36.96</v>
      </c>
      <c r="R1411">
        <v>7</v>
      </c>
      <c r="S1411">
        <v>0</v>
      </c>
      <c r="T1411">
        <v>11.457599999999999</v>
      </c>
    </row>
    <row r="1412" spans="1:20" x14ac:dyDescent="0.3">
      <c r="A1412" s="1">
        <v>44043</v>
      </c>
      <c r="B1412" s="1" t="str">
        <f t="shared" si="22"/>
        <v>Jul</v>
      </c>
      <c r="C1412">
        <v>6691</v>
      </c>
      <c r="D1412" t="s">
        <v>3478</v>
      </c>
      <c r="E1412" t="s">
        <v>20</v>
      </c>
      <c r="F1412" t="s">
        <v>2869</v>
      </c>
      <c r="G1412" t="s">
        <v>73</v>
      </c>
      <c r="H1412" t="s">
        <v>23</v>
      </c>
      <c r="I1412" t="s">
        <v>952</v>
      </c>
      <c r="J1412" t="s">
        <v>43</v>
      </c>
      <c r="K1412">
        <v>53209</v>
      </c>
      <c r="L1412" t="s">
        <v>44</v>
      </c>
      <c r="M1412" t="s">
        <v>1719</v>
      </c>
      <c r="N1412" t="s">
        <v>46</v>
      </c>
      <c r="O1412" t="s">
        <v>47</v>
      </c>
      <c r="P1412" t="s">
        <v>1720</v>
      </c>
      <c r="Q1412">
        <v>17.52</v>
      </c>
      <c r="R1412">
        <v>4</v>
      </c>
      <c r="S1412">
        <v>0</v>
      </c>
      <c r="T1412">
        <v>8.4095999999999993</v>
      </c>
    </row>
    <row r="1413" spans="1:20" x14ac:dyDescent="0.3">
      <c r="A1413" s="1">
        <v>44043</v>
      </c>
      <c r="B1413" s="1" t="str">
        <f t="shared" si="22"/>
        <v>Jul</v>
      </c>
      <c r="C1413">
        <v>6692</v>
      </c>
      <c r="D1413" t="s">
        <v>3478</v>
      </c>
      <c r="E1413" t="s">
        <v>20</v>
      </c>
      <c r="F1413" t="s">
        <v>2869</v>
      </c>
      <c r="G1413" t="s">
        <v>73</v>
      </c>
      <c r="H1413" t="s">
        <v>23</v>
      </c>
      <c r="I1413" t="s">
        <v>952</v>
      </c>
      <c r="J1413" t="s">
        <v>43</v>
      </c>
      <c r="K1413">
        <v>53209</v>
      </c>
      <c r="L1413" t="s">
        <v>44</v>
      </c>
      <c r="M1413" t="s">
        <v>3479</v>
      </c>
      <c r="N1413" t="s">
        <v>46</v>
      </c>
      <c r="O1413" t="s">
        <v>69</v>
      </c>
      <c r="P1413" t="s">
        <v>3480</v>
      </c>
      <c r="Q1413">
        <v>155.88</v>
      </c>
      <c r="R1413">
        <v>6</v>
      </c>
      <c r="S1413">
        <v>0</v>
      </c>
      <c r="T1413">
        <v>54.558</v>
      </c>
    </row>
    <row r="1414" spans="1:20" x14ac:dyDescent="0.3">
      <c r="A1414" s="1">
        <v>44043</v>
      </c>
      <c r="B1414" s="1" t="str">
        <f t="shared" si="22"/>
        <v>Jul</v>
      </c>
      <c r="C1414">
        <v>9439</v>
      </c>
      <c r="D1414" t="s">
        <v>3481</v>
      </c>
      <c r="E1414" t="s">
        <v>20</v>
      </c>
      <c r="F1414" t="s">
        <v>3482</v>
      </c>
      <c r="G1414" t="s">
        <v>22</v>
      </c>
      <c r="H1414" t="s">
        <v>23</v>
      </c>
      <c r="I1414" t="s">
        <v>154</v>
      </c>
      <c r="J1414" t="s">
        <v>155</v>
      </c>
      <c r="K1414">
        <v>19134</v>
      </c>
      <c r="L1414" t="s">
        <v>26</v>
      </c>
      <c r="M1414" t="s">
        <v>3483</v>
      </c>
      <c r="N1414" t="s">
        <v>78</v>
      </c>
      <c r="O1414" t="s">
        <v>193</v>
      </c>
      <c r="P1414" t="s">
        <v>3484</v>
      </c>
      <c r="Q1414">
        <v>285.57600000000002</v>
      </c>
      <c r="R1414">
        <v>4</v>
      </c>
      <c r="S1414">
        <v>0.4</v>
      </c>
      <c r="T1414">
        <v>-57.115200000000002</v>
      </c>
    </row>
    <row r="1415" spans="1:20" x14ac:dyDescent="0.3">
      <c r="A1415" s="1">
        <v>44043</v>
      </c>
      <c r="B1415" s="1" t="str">
        <f t="shared" si="22"/>
        <v>Jul</v>
      </c>
      <c r="C1415">
        <v>9703</v>
      </c>
      <c r="D1415" t="s">
        <v>3485</v>
      </c>
      <c r="E1415" t="s">
        <v>20</v>
      </c>
      <c r="F1415" t="s">
        <v>2168</v>
      </c>
      <c r="G1415" t="s">
        <v>41</v>
      </c>
      <c r="H1415" t="s">
        <v>23</v>
      </c>
      <c r="I1415" t="s">
        <v>1966</v>
      </c>
      <c r="J1415" t="s">
        <v>890</v>
      </c>
      <c r="K1415">
        <v>19805</v>
      </c>
      <c r="L1415" t="s">
        <v>26</v>
      </c>
      <c r="M1415" t="s">
        <v>3486</v>
      </c>
      <c r="N1415" t="s">
        <v>46</v>
      </c>
      <c r="O1415" t="s">
        <v>107</v>
      </c>
      <c r="P1415" t="s">
        <v>3487</v>
      </c>
      <c r="Q1415">
        <v>11.54</v>
      </c>
      <c r="R1415">
        <v>1</v>
      </c>
      <c r="S1415">
        <v>0</v>
      </c>
      <c r="T1415">
        <v>5.5392000000000001</v>
      </c>
    </row>
    <row r="1416" spans="1:20" x14ac:dyDescent="0.3">
      <c r="A1416" s="1">
        <v>44043</v>
      </c>
      <c r="B1416" s="1" t="str">
        <f t="shared" si="22"/>
        <v>Jul</v>
      </c>
      <c r="C1416">
        <v>9704</v>
      </c>
      <c r="D1416" t="s">
        <v>3485</v>
      </c>
      <c r="E1416" t="s">
        <v>20</v>
      </c>
      <c r="F1416" t="s">
        <v>2168</v>
      </c>
      <c r="G1416" t="s">
        <v>41</v>
      </c>
      <c r="H1416" t="s">
        <v>23</v>
      </c>
      <c r="I1416" t="s">
        <v>1966</v>
      </c>
      <c r="J1416" t="s">
        <v>890</v>
      </c>
      <c r="K1416">
        <v>19805</v>
      </c>
      <c r="L1416" t="s">
        <v>26</v>
      </c>
      <c r="M1416" t="s">
        <v>3090</v>
      </c>
      <c r="N1416" t="s">
        <v>46</v>
      </c>
      <c r="O1416" t="s">
        <v>47</v>
      </c>
      <c r="P1416" t="s">
        <v>3091</v>
      </c>
      <c r="Q1416">
        <v>849.95</v>
      </c>
      <c r="R1416">
        <v>5</v>
      </c>
      <c r="S1416">
        <v>0</v>
      </c>
      <c r="T1416">
        <v>390.97699999999998</v>
      </c>
    </row>
    <row r="1417" spans="1:20" x14ac:dyDescent="0.3">
      <c r="A1417" s="1">
        <v>44043</v>
      </c>
      <c r="B1417" s="1" t="str">
        <f t="shared" si="22"/>
        <v>Jul</v>
      </c>
      <c r="C1417">
        <v>9705</v>
      </c>
      <c r="D1417" t="s">
        <v>3485</v>
      </c>
      <c r="E1417" t="s">
        <v>20</v>
      </c>
      <c r="F1417" t="s">
        <v>2168</v>
      </c>
      <c r="G1417" t="s">
        <v>41</v>
      </c>
      <c r="H1417" t="s">
        <v>23</v>
      </c>
      <c r="I1417" t="s">
        <v>1966</v>
      </c>
      <c r="J1417" t="s">
        <v>890</v>
      </c>
      <c r="K1417">
        <v>19805</v>
      </c>
      <c r="L1417" t="s">
        <v>26</v>
      </c>
      <c r="M1417" t="s">
        <v>2079</v>
      </c>
      <c r="N1417" t="s">
        <v>46</v>
      </c>
      <c r="O1417" t="s">
        <v>47</v>
      </c>
      <c r="P1417" t="s">
        <v>2080</v>
      </c>
      <c r="Q1417">
        <v>11.01</v>
      </c>
      <c r="R1417">
        <v>3</v>
      </c>
      <c r="S1417">
        <v>0</v>
      </c>
      <c r="T1417">
        <v>5.3948999999999998</v>
      </c>
    </row>
    <row r="1418" spans="1:20" x14ac:dyDescent="0.3">
      <c r="A1418" s="1">
        <v>44044</v>
      </c>
      <c r="B1418" s="1" t="str">
        <f t="shared" si="22"/>
        <v>Aug</v>
      </c>
      <c r="C1418">
        <v>1010</v>
      </c>
      <c r="D1418" t="s">
        <v>3488</v>
      </c>
      <c r="E1418" t="s">
        <v>39</v>
      </c>
      <c r="F1418" t="s">
        <v>2344</v>
      </c>
      <c r="G1418" t="s">
        <v>22</v>
      </c>
      <c r="H1418" t="s">
        <v>23</v>
      </c>
      <c r="I1418" t="s">
        <v>336</v>
      </c>
      <c r="J1418" t="s">
        <v>337</v>
      </c>
      <c r="K1418">
        <v>60653</v>
      </c>
      <c r="L1418" t="s">
        <v>44</v>
      </c>
      <c r="M1418" t="s">
        <v>462</v>
      </c>
      <c r="N1418" t="s">
        <v>78</v>
      </c>
      <c r="O1418" t="s">
        <v>193</v>
      </c>
      <c r="P1418" t="s">
        <v>463</v>
      </c>
      <c r="Q1418">
        <v>95.983999999999995</v>
      </c>
      <c r="R1418">
        <v>2</v>
      </c>
      <c r="S1418">
        <v>0.2</v>
      </c>
      <c r="T1418">
        <v>5.9989999999999997</v>
      </c>
    </row>
    <row r="1419" spans="1:20" x14ac:dyDescent="0.3">
      <c r="A1419" s="1">
        <v>44044</v>
      </c>
      <c r="B1419" s="1" t="str">
        <f t="shared" si="22"/>
        <v>Aug</v>
      </c>
      <c r="C1419">
        <v>1206</v>
      </c>
      <c r="D1419" t="s">
        <v>3489</v>
      </c>
      <c r="E1419" t="s">
        <v>39</v>
      </c>
      <c r="F1419" t="s">
        <v>1933</v>
      </c>
      <c r="G1419" t="s">
        <v>22</v>
      </c>
      <c r="H1419" t="s">
        <v>23</v>
      </c>
      <c r="I1419" t="s">
        <v>356</v>
      </c>
      <c r="J1419" t="s">
        <v>75</v>
      </c>
      <c r="K1419">
        <v>28205</v>
      </c>
      <c r="L1419" t="s">
        <v>76</v>
      </c>
      <c r="M1419" t="s">
        <v>3000</v>
      </c>
      <c r="N1419" t="s">
        <v>78</v>
      </c>
      <c r="O1419" t="s">
        <v>193</v>
      </c>
      <c r="P1419" t="s">
        <v>3001</v>
      </c>
      <c r="Q1419">
        <v>271.95999999999998</v>
      </c>
      <c r="R1419">
        <v>5</v>
      </c>
      <c r="S1419">
        <v>0.2</v>
      </c>
      <c r="T1419">
        <v>16.997499999999999</v>
      </c>
    </row>
    <row r="1420" spans="1:20" x14ac:dyDescent="0.3">
      <c r="A1420" s="1">
        <v>44044</v>
      </c>
      <c r="B1420" s="1" t="str">
        <f t="shared" si="22"/>
        <v>Aug</v>
      </c>
      <c r="C1420">
        <v>1834</v>
      </c>
      <c r="D1420" t="s">
        <v>3490</v>
      </c>
      <c r="E1420" t="s">
        <v>20</v>
      </c>
      <c r="F1420" t="s">
        <v>72</v>
      </c>
      <c r="G1420" t="s">
        <v>73</v>
      </c>
      <c r="H1420" t="s">
        <v>23</v>
      </c>
      <c r="I1420" t="s">
        <v>259</v>
      </c>
      <c r="J1420" t="s">
        <v>52</v>
      </c>
      <c r="K1420">
        <v>78745</v>
      </c>
      <c r="L1420" t="s">
        <v>44</v>
      </c>
      <c r="M1420" t="s">
        <v>3491</v>
      </c>
      <c r="N1420" t="s">
        <v>78</v>
      </c>
      <c r="O1420" t="s">
        <v>79</v>
      </c>
      <c r="P1420" t="s">
        <v>3492</v>
      </c>
      <c r="Q1420">
        <v>1439.982</v>
      </c>
      <c r="R1420">
        <v>3</v>
      </c>
      <c r="S1420">
        <v>0.4</v>
      </c>
      <c r="T1420">
        <v>-263.99669999999998</v>
      </c>
    </row>
    <row r="1421" spans="1:20" x14ac:dyDescent="0.3">
      <c r="A1421" s="1">
        <v>44044</v>
      </c>
      <c r="B1421" s="1" t="str">
        <f t="shared" si="22"/>
        <v>Aug</v>
      </c>
      <c r="C1421">
        <v>1835</v>
      </c>
      <c r="D1421" t="s">
        <v>3490</v>
      </c>
      <c r="E1421" t="s">
        <v>20</v>
      </c>
      <c r="F1421" t="s">
        <v>72</v>
      </c>
      <c r="G1421" t="s">
        <v>73</v>
      </c>
      <c r="H1421" t="s">
        <v>23</v>
      </c>
      <c r="I1421" t="s">
        <v>259</v>
      </c>
      <c r="J1421" t="s">
        <v>52</v>
      </c>
      <c r="K1421">
        <v>78745</v>
      </c>
      <c r="L1421" t="s">
        <v>44</v>
      </c>
      <c r="M1421" t="s">
        <v>3493</v>
      </c>
      <c r="N1421" t="s">
        <v>46</v>
      </c>
      <c r="O1421" t="s">
        <v>107</v>
      </c>
      <c r="P1421" t="s">
        <v>3494</v>
      </c>
      <c r="Q1421">
        <v>36.287999999999997</v>
      </c>
      <c r="R1421">
        <v>7</v>
      </c>
      <c r="S1421">
        <v>0.2</v>
      </c>
      <c r="T1421">
        <v>12.700799999999999</v>
      </c>
    </row>
    <row r="1422" spans="1:20" x14ac:dyDescent="0.3">
      <c r="A1422" s="1">
        <v>44044</v>
      </c>
      <c r="B1422" s="1" t="str">
        <f t="shared" si="22"/>
        <v>Aug</v>
      </c>
      <c r="C1422">
        <v>2186</v>
      </c>
      <c r="D1422" t="s">
        <v>3495</v>
      </c>
      <c r="E1422" t="s">
        <v>86</v>
      </c>
      <c r="F1422" t="s">
        <v>1395</v>
      </c>
      <c r="G1422" t="s">
        <v>73</v>
      </c>
      <c r="H1422" t="s">
        <v>23</v>
      </c>
      <c r="I1422" t="s">
        <v>3496</v>
      </c>
      <c r="J1422" t="s">
        <v>34</v>
      </c>
      <c r="K1422">
        <v>93905</v>
      </c>
      <c r="L1422" t="s">
        <v>35</v>
      </c>
      <c r="M1422" t="s">
        <v>2980</v>
      </c>
      <c r="N1422" t="s">
        <v>46</v>
      </c>
      <c r="O1422" t="s">
        <v>47</v>
      </c>
      <c r="P1422" t="s">
        <v>2981</v>
      </c>
      <c r="Q1422">
        <v>54.896000000000001</v>
      </c>
      <c r="R1422">
        <v>2</v>
      </c>
      <c r="S1422">
        <v>0.2</v>
      </c>
      <c r="T1422">
        <v>18.5274</v>
      </c>
    </row>
    <row r="1423" spans="1:20" x14ac:dyDescent="0.3">
      <c r="A1423" s="1">
        <v>44044</v>
      </c>
      <c r="B1423" s="1" t="str">
        <f t="shared" si="22"/>
        <v>Aug</v>
      </c>
      <c r="C1423">
        <v>6912</v>
      </c>
      <c r="D1423" t="s">
        <v>3497</v>
      </c>
      <c r="E1423" t="s">
        <v>86</v>
      </c>
      <c r="F1423" t="s">
        <v>3498</v>
      </c>
      <c r="G1423" t="s">
        <v>22</v>
      </c>
      <c r="H1423" t="s">
        <v>23</v>
      </c>
      <c r="I1423" t="s">
        <v>111</v>
      </c>
      <c r="J1423" t="s">
        <v>34</v>
      </c>
      <c r="K1423">
        <v>94109</v>
      </c>
      <c r="L1423" t="s">
        <v>35</v>
      </c>
      <c r="M1423" t="s">
        <v>357</v>
      </c>
      <c r="N1423" t="s">
        <v>46</v>
      </c>
      <c r="O1423" t="s">
        <v>54</v>
      </c>
      <c r="P1423" t="s">
        <v>358</v>
      </c>
      <c r="Q1423">
        <v>186.54</v>
      </c>
      <c r="R1423">
        <v>3</v>
      </c>
      <c r="S1423">
        <v>0</v>
      </c>
      <c r="T1423">
        <v>50.3658</v>
      </c>
    </row>
    <row r="1424" spans="1:20" x14ac:dyDescent="0.3">
      <c r="A1424" s="1">
        <v>44046</v>
      </c>
      <c r="B1424" s="1" t="str">
        <f t="shared" si="22"/>
        <v>Aug</v>
      </c>
      <c r="C1424">
        <v>2008</v>
      </c>
      <c r="D1424" t="s">
        <v>3499</v>
      </c>
      <c r="E1424" t="s">
        <v>39</v>
      </c>
      <c r="F1424" t="s">
        <v>3500</v>
      </c>
      <c r="G1424" t="s">
        <v>22</v>
      </c>
      <c r="H1424" t="s">
        <v>23</v>
      </c>
      <c r="I1424" t="s">
        <v>336</v>
      </c>
      <c r="J1424" t="s">
        <v>337</v>
      </c>
      <c r="K1424">
        <v>60623</v>
      </c>
      <c r="L1424" t="s">
        <v>44</v>
      </c>
      <c r="M1424" t="s">
        <v>3501</v>
      </c>
      <c r="N1424" t="s">
        <v>28</v>
      </c>
      <c r="O1424" t="s">
        <v>186</v>
      </c>
      <c r="P1424" t="s">
        <v>3502</v>
      </c>
      <c r="Q1424">
        <v>183.37200000000001</v>
      </c>
      <c r="R1424">
        <v>2</v>
      </c>
      <c r="S1424">
        <v>0.3</v>
      </c>
      <c r="T1424">
        <v>-36.674399999999999</v>
      </c>
    </row>
    <row r="1425" spans="1:20" x14ac:dyDescent="0.3">
      <c r="A1425" s="1">
        <v>44046</v>
      </c>
      <c r="B1425" s="1" t="str">
        <f t="shared" si="22"/>
        <v>Aug</v>
      </c>
      <c r="C1425">
        <v>4632</v>
      </c>
      <c r="D1425" t="s">
        <v>3503</v>
      </c>
      <c r="E1425" t="s">
        <v>86</v>
      </c>
      <c r="F1425" t="s">
        <v>1862</v>
      </c>
      <c r="G1425" t="s">
        <v>22</v>
      </c>
      <c r="H1425" t="s">
        <v>23</v>
      </c>
      <c r="I1425" t="s">
        <v>111</v>
      </c>
      <c r="J1425" t="s">
        <v>34</v>
      </c>
      <c r="K1425">
        <v>94122</v>
      </c>
      <c r="L1425" t="s">
        <v>35</v>
      </c>
      <c r="M1425" t="s">
        <v>674</v>
      </c>
      <c r="N1425" t="s">
        <v>46</v>
      </c>
      <c r="O1425" t="s">
        <v>288</v>
      </c>
      <c r="P1425" t="s">
        <v>675</v>
      </c>
      <c r="Q1425">
        <v>51.75</v>
      </c>
      <c r="R1425">
        <v>5</v>
      </c>
      <c r="S1425">
        <v>0</v>
      </c>
      <c r="T1425">
        <v>24.84</v>
      </c>
    </row>
    <row r="1426" spans="1:20" x14ac:dyDescent="0.3">
      <c r="A1426" s="1">
        <v>44046</v>
      </c>
      <c r="B1426" s="1" t="str">
        <f t="shared" si="22"/>
        <v>Aug</v>
      </c>
      <c r="C1426">
        <v>4633</v>
      </c>
      <c r="D1426" t="s">
        <v>3503</v>
      </c>
      <c r="E1426" t="s">
        <v>86</v>
      </c>
      <c r="F1426" t="s">
        <v>1862</v>
      </c>
      <c r="G1426" t="s">
        <v>22</v>
      </c>
      <c r="H1426" t="s">
        <v>23</v>
      </c>
      <c r="I1426" t="s">
        <v>111</v>
      </c>
      <c r="J1426" t="s">
        <v>34</v>
      </c>
      <c r="K1426">
        <v>94122</v>
      </c>
      <c r="L1426" t="s">
        <v>35</v>
      </c>
      <c r="M1426" t="s">
        <v>3504</v>
      </c>
      <c r="N1426" t="s">
        <v>28</v>
      </c>
      <c r="O1426" t="s">
        <v>29</v>
      </c>
      <c r="P1426" t="s">
        <v>3505</v>
      </c>
      <c r="Q1426">
        <v>123.96</v>
      </c>
      <c r="R1426">
        <v>3</v>
      </c>
      <c r="S1426">
        <v>0</v>
      </c>
      <c r="T1426">
        <v>11.1564</v>
      </c>
    </row>
    <row r="1427" spans="1:20" x14ac:dyDescent="0.3">
      <c r="A1427" s="1">
        <v>44046</v>
      </c>
      <c r="B1427" s="1" t="str">
        <f t="shared" si="22"/>
        <v>Aug</v>
      </c>
      <c r="C1427">
        <v>7088</v>
      </c>
      <c r="D1427" t="s">
        <v>3506</v>
      </c>
      <c r="E1427" t="s">
        <v>86</v>
      </c>
      <c r="F1427" t="s">
        <v>2914</v>
      </c>
      <c r="G1427" t="s">
        <v>22</v>
      </c>
      <c r="H1427" t="s">
        <v>23</v>
      </c>
      <c r="I1427" t="s">
        <v>33</v>
      </c>
      <c r="J1427" t="s">
        <v>34</v>
      </c>
      <c r="K1427">
        <v>90004</v>
      </c>
      <c r="L1427" t="s">
        <v>35</v>
      </c>
      <c r="M1427" t="s">
        <v>743</v>
      </c>
      <c r="N1427" t="s">
        <v>46</v>
      </c>
      <c r="O1427" t="s">
        <v>54</v>
      </c>
      <c r="P1427" t="s">
        <v>744</v>
      </c>
      <c r="Q1427">
        <v>99.87</v>
      </c>
      <c r="R1427">
        <v>3</v>
      </c>
      <c r="S1427">
        <v>0</v>
      </c>
      <c r="T1427">
        <v>23.968800000000002</v>
      </c>
    </row>
    <row r="1428" spans="1:20" x14ac:dyDescent="0.3">
      <c r="A1428" s="1">
        <v>44046</v>
      </c>
      <c r="B1428" s="1" t="str">
        <f t="shared" si="22"/>
        <v>Aug</v>
      </c>
      <c r="C1428">
        <v>9208</v>
      </c>
      <c r="D1428" t="s">
        <v>3507</v>
      </c>
      <c r="E1428" t="s">
        <v>20</v>
      </c>
      <c r="F1428" t="s">
        <v>2327</v>
      </c>
      <c r="G1428" t="s">
        <v>22</v>
      </c>
      <c r="H1428" t="s">
        <v>23</v>
      </c>
      <c r="I1428" t="s">
        <v>3508</v>
      </c>
      <c r="J1428" t="s">
        <v>337</v>
      </c>
      <c r="K1428">
        <v>61701</v>
      </c>
      <c r="L1428" t="s">
        <v>44</v>
      </c>
      <c r="M1428" t="s">
        <v>100</v>
      </c>
      <c r="N1428" t="s">
        <v>78</v>
      </c>
      <c r="O1428" t="s">
        <v>101</v>
      </c>
      <c r="P1428" t="s">
        <v>102</v>
      </c>
      <c r="Q1428">
        <v>39.816000000000003</v>
      </c>
      <c r="R1428">
        <v>3</v>
      </c>
      <c r="S1428">
        <v>0.2</v>
      </c>
      <c r="T1428">
        <v>7.4654999999999996</v>
      </c>
    </row>
    <row r="1429" spans="1:20" x14ac:dyDescent="0.3">
      <c r="A1429" s="1">
        <v>44046</v>
      </c>
      <c r="B1429" s="1" t="str">
        <f t="shared" si="22"/>
        <v>Aug</v>
      </c>
      <c r="C1429">
        <v>9209</v>
      </c>
      <c r="D1429" t="s">
        <v>3509</v>
      </c>
      <c r="E1429" t="s">
        <v>86</v>
      </c>
      <c r="F1429" t="s">
        <v>3510</v>
      </c>
      <c r="G1429" t="s">
        <v>73</v>
      </c>
      <c r="H1429" t="s">
        <v>23</v>
      </c>
      <c r="I1429" t="s">
        <v>148</v>
      </c>
      <c r="J1429" t="s">
        <v>149</v>
      </c>
      <c r="K1429">
        <v>98105</v>
      </c>
      <c r="L1429" t="s">
        <v>35</v>
      </c>
      <c r="M1429" t="s">
        <v>3511</v>
      </c>
      <c r="N1429" t="s">
        <v>46</v>
      </c>
      <c r="O1429" t="s">
        <v>54</v>
      </c>
      <c r="P1429" t="s">
        <v>3512</v>
      </c>
      <c r="Q1429">
        <v>16.059999999999999</v>
      </c>
      <c r="R1429">
        <v>1</v>
      </c>
      <c r="S1429">
        <v>0</v>
      </c>
      <c r="T1429">
        <v>4.1756000000000002</v>
      </c>
    </row>
    <row r="1430" spans="1:20" x14ac:dyDescent="0.3">
      <c r="A1430" s="1">
        <v>44046</v>
      </c>
      <c r="B1430" s="1" t="str">
        <f t="shared" si="22"/>
        <v>Aug</v>
      </c>
      <c r="C1430">
        <v>9982</v>
      </c>
      <c r="D1430" t="s">
        <v>3513</v>
      </c>
      <c r="E1430" t="s">
        <v>39</v>
      </c>
      <c r="F1430" t="s">
        <v>1291</v>
      </c>
      <c r="G1430" t="s">
        <v>22</v>
      </c>
      <c r="H1430" t="s">
        <v>23</v>
      </c>
      <c r="I1430" t="s">
        <v>709</v>
      </c>
      <c r="J1430" t="s">
        <v>25</v>
      </c>
      <c r="K1430">
        <v>45014</v>
      </c>
      <c r="L1430" t="s">
        <v>26</v>
      </c>
      <c r="M1430" t="s">
        <v>3514</v>
      </c>
      <c r="N1430" t="s">
        <v>46</v>
      </c>
      <c r="O1430" t="s">
        <v>288</v>
      </c>
      <c r="P1430" t="s">
        <v>3515</v>
      </c>
      <c r="Q1430">
        <v>16.52</v>
      </c>
      <c r="R1430">
        <v>5</v>
      </c>
      <c r="S1430">
        <v>0.2</v>
      </c>
      <c r="T1430">
        <v>5.3689999999999998</v>
      </c>
    </row>
    <row r="1431" spans="1:20" x14ac:dyDescent="0.3">
      <c r="A1431" s="1">
        <v>44047</v>
      </c>
      <c r="B1431" s="1" t="str">
        <f t="shared" si="22"/>
        <v>Aug</v>
      </c>
      <c r="C1431">
        <v>5090</v>
      </c>
      <c r="D1431" t="s">
        <v>3516</v>
      </c>
      <c r="E1431" t="s">
        <v>39</v>
      </c>
      <c r="F1431" t="s">
        <v>1730</v>
      </c>
      <c r="G1431" t="s">
        <v>73</v>
      </c>
      <c r="H1431" t="s">
        <v>23</v>
      </c>
      <c r="I1431" t="s">
        <v>3517</v>
      </c>
      <c r="J1431" t="s">
        <v>198</v>
      </c>
      <c r="K1431">
        <v>80538</v>
      </c>
      <c r="L1431" t="s">
        <v>35</v>
      </c>
      <c r="M1431" t="s">
        <v>2234</v>
      </c>
      <c r="N1431" t="s">
        <v>46</v>
      </c>
      <c r="O1431" t="s">
        <v>107</v>
      </c>
      <c r="P1431" t="s">
        <v>2235</v>
      </c>
      <c r="Q1431">
        <v>7.968</v>
      </c>
      <c r="R1431">
        <v>2</v>
      </c>
      <c r="S1431">
        <v>0.2</v>
      </c>
      <c r="T1431">
        <v>2.8883999999999999</v>
      </c>
    </row>
    <row r="1432" spans="1:20" x14ac:dyDescent="0.3">
      <c r="A1432" s="1">
        <v>44047</v>
      </c>
      <c r="B1432" s="1" t="str">
        <f t="shared" si="22"/>
        <v>Aug</v>
      </c>
      <c r="C1432">
        <v>5091</v>
      </c>
      <c r="D1432" t="s">
        <v>3516</v>
      </c>
      <c r="E1432" t="s">
        <v>39</v>
      </c>
      <c r="F1432" t="s">
        <v>1730</v>
      </c>
      <c r="G1432" t="s">
        <v>73</v>
      </c>
      <c r="H1432" t="s">
        <v>23</v>
      </c>
      <c r="I1432" t="s">
        <v>3517</v>
      </c>
      <c r="J1432" t="s">
        <v>198</v>
      </c>
      <c r="K1432">
        <v>80538</v>
      </c>
      <c r="L1432" t="s">
        <v>35</v>
      </c>
      <c r="M1432" t="s">
        <v>2601</v>
      </c>
      <c r="N1432" t="s">
        <v>46</v>
      </c>
      <c r="O1432" t="s">
        <v>168</v>
      </c>
      <c r="P1432" t="s">
        <v>2602</v>
      </c>
      <c r="Q1432">
        <v>8.7840000000000007</v>
      </c>
      <c r="R1432">
        <v>1</v>
      </c>
      <c r="S1432">
        <v>0.2</v>
      </c>
      <c r="T1432">
        <v>3.1842000000000001</v>
      </c>
    </row>
    <row r="1433" spans="1:20" x14ac:dyDescent="0.3">
      <c r="A1433" s="1">
        <v>44047</v>
      </c>
      <c r="B1433" s="1" t="str">
        <f t="shared" si="22"/>
        <v>Aug</v>
      </c>
      <c r="C1433">
        <v>5243</v>
      </c>
      <c r="D1433" t="s">
        <v>3518</v>
      </c>
      <c r="E1433" t="s">
        <v>20</v>
      </c>
      <c r="F1433" t="s">
        <v>1730</v>
      </c>
      <c r="G1433" t="s">
        <v>73</v>
      </c>
      <c r="H1433" t="s">
        <v>23</v>
      </c>
      <c r="I1433" t="s">
        <v>819</v>
      </c>
      <c r="J1433" t="s">
        <v>52</v>
      </c>
      <c r="K1433">
        <v>75007</v>
      </c>
      <c r="L1433" t="s">
        <v>44</v>
      </c>
      <c r="M1433" t="s">
        <v>2117</v>
      </c>
      <c r="N1433" t="s">
        <v>46</v>
      </c>
      <c r="O1433" t="s">
        <v>47</v>
      </c>
      <c r="P1433" t="s">
        <v>2118</v>
      </c>
      <c r="Q1433">
        <v>3.3180000000000001</v>
      </c>
      <c r="R1433">
        <v>3</v>
      </c>
      <c r="S1433">
        <v>0.8</v>
      </c>
      <c r="T1433">
        <v>-5.6406000000000001</v>
      </c>
    </row>
    <row r="1434" spans="1:20" x14ac:dyDescent="0.3">
      <c r="A1434" s="1">
        <v>44048</v>
      </c>
      <c r="B1434" s="1" t="str">
        <f t="shared" si="22"/>
        <v>Aug</v>
      </c>
      <c r="C1434">
        <v>1443</v>
      </c>
      <c r="D1434" t="s">
        <v>3519</v>
      </c>
      <c r="E1434" t="s">
        <v>39</v>
      </c>
      <c r="F1434" t="s">
        <v>1286</v>
      </c>
      <c r="G1434" t="s">
        <v>73</v>
      </c>
      <c r="H1434" t="s">
        <v>23</v>
      </c>
      <c r="I1434" t="s">
        <v>223</v>
      </c>
      <c r="J1434" t="s">
        <v>913</v>
      </c>
      <c r="K1434">
        <v>40475</v>
      </c>
      <c r="L1434" t="s">
        <v>76</v>
      </c>
      <c r="M1434" t="s">
        <v>2044</v>
      </c>
      <c r="N1434" t="s">
        <v>46</v>
      </c>
      <c r="O1434" t="s">
        <v>107</v>
      </c>
      <c r="P1434" t="s">
        <v>2045</v>
      </c>
      <c r="Q1434">
        <v>13.76</v>
      </c>
      <c r="R1434">
        <v>2</v>
      </c>
      <c r="S1434">
        <v>0</v>
      </c>
      <c r="T1434">
        <v>6.3296000000000001</v>
      </c>
    </row>
    <row r="1435" spans="1:20" x14ac:dyDescent="0.3">
      <c r="A1435" s="1">
        <v>44048</v>
      </c>
      <c r="B1435" s="1" t="str">
        <f t="shared" si="22"/>
        <v>Aug</v>
      </c>
      <c r="C1435">
        <v>6081</v>
      </c>
      <c r="D1435" t="s">
        <v>3520</v>
      </c>
      <c r="E1435" t="s">
        <v>39</v>
      </c>
      <c r="F1435" t="s">
        <v>2013</v>
      </c>
      <c r="G1435" t="s">
        <v>41</v>
      </c>
      <c r="H1435" t="s">
        <v>23</v>
      </c>
      <c r="I1435" t="s">
        <v>441</v>
      </c>
      <c r="J1435" t="s">
        <v>52</v>
      </c>
      <c r="K1435">
        <v>77070</v>
      </c>
      <c r="L1435" t="s">
        <v>44</v>
      </c>
      <c r="M1435" t="s">
        <v>3521</v>
      </c>
      <c r="N1435" t="s">
        <v>46</v>
      </c>
      <c r="O1435" t="s">
        <v>54</v>
      </c>
      <c r="P1435" t="s">
        <v>3522</v>
      </c>
      <c r="Q1435">
        <v>151.05600000000001</v>
      </c>
      <c r="R1435">
        <v>9</v>
      </c>
      <c r="S1435">
        <v>0.2</v>
      </c>
      <c r="T1435">
        <v>7.5528000000000004</v>
      </c>
    </row>
    <row r="1436" spans="1:20" x14ac:dyDescent="0.3">
      <c r="A1436" s="1">
        <v>44048</v>
      </c>
      <c r="B1436" s="1" t="str">
        <f t="shared" si="22"/>
        <v>Aug</v>
      </c>
      <c r="C1436">
        <v>6641</v>
      </c>
      <c r="D1436" t="s">
        <v>3523</v>
      </c>
      <c r="E1436" t="s">
        <v>20</v>
      </c>
      <c r="F1436" t="s">
        <v>2508</v>
      </c>
      <c r="G1436" t="s">
        <v>22</v>
      </c>
      <c r="H1436" t="s">
        <v>23</v>
      </c>
      <c r="I1436" t="s">
        <v>2591</v>
      </c>
      <c r="J1436" t="s">
        <v>224</v>
      </c>
      <c r="K1436">
        <v>46203</v>
      </c>
      <c r="L1436" t="s">
        <v>44</v>
      </c>
      <c r="M1436" t="s">
        <v>1821</v>
      </c>
      <c r="N1436" t="s">
        <v>46</v>
      </c>
      <c r="O1436" t="s">
        <v>47</v>
      </c>
      <c r="P1436" t="s">
        <v>1822</v>
      </c>
      <c r="Q1436">
        <v>125.88</v>
      </c>
      <c r="R1436">
        <v>6</v>
      </c>
      <c r="S1436">
        <v>0</v>
      </c>
      <c r="T1436">
        <v>60.422400000000003</v>
      </c>
    </row>
    <row r="1437" spans="1:20" x14ac:dyDescent="0.3">
      <c r="A1437" s="1">
        <v>44048</v>
      </c>
      <c r="B1437" s="1" t="str">
        <f t="shared" si="22"/>
        <v>Aug</v>
      </c>
      <c r="C1437">
        <v>6642</v>
      </c>
      <c r="D1437" t="s">
        <v>3523</v>
      </c>
      <c r="E1437" t="s">
        <v>20</v>
      </c>
      <c r="F1437" t="s">
        <v>2508</v>
      </c>
      <c r="G1437" t="s">
        <v>22</v>
      </c>
      <c r="H1437" t="s">
        <v>23</v>
      </c>
      <c r="I1437" t="s">
        <v>2591</v>
      </c>
      <c r="J1437" t="s">
        <v>224</v>
      </c>
      <c r="K1437">
        <v>46203</v>
      </c>
      <c r="L1437" t="s">
        <v>44</v>
      </c>
      <c r="M1437" t="s">
        <v>1655</v>
      </c>
      <c r="N1437" t="s">
        <v>78</v>
      </c>
      <c r="O1437" t="s">
        <v>101</v>
      </c>
      <c r="P1437" t="s">
        <v>1656</v>
      </c>
      <c r="Q1437">
        <v>79.78</v>
      </c>
      <c r="R1437">
        <v>2</v>
      </c>
      <c r="S1437">
        <v>0</v>
      </c>
      <c r="T1437">
        <v>29.518599999999999</v>
      </c>
    </row>
    <row r="1438" spans="1:20" x14ac:dyDescent="0.3">
      <c r="A1438" s="1">
        <v>44048</v>
      </c>
      <c r="B1438" s="1" t="str">
        <f t="shared" si="22"/>
        <v>Aug</v>
      </c>
      <c r="C1438">
        <v>6643</v>
      </c>
      <c r="D1438" t="s">
        <v>3523</v>
      </c>
      <c r="E1438" t="s">
        <v>20</v>
      </c>
      <c r="F1438" t="s">
        <v>2508</v>
      </c>
      <c r="G1438" t="s">
        <v>22</v>
      </c>
      <c r="H1438" t="s">
        <v>23</v>
      </c>
      <c r="I1438" t="s">
        <v>2591</v>
      </c>
      <c r="J1438" t="s">
        <v>224</v>
      </c>
      <c r="K1438">
        <v>46203</v>
      </c>
      <c r="L1438" t="s">
        <v>44</v>
      </c>
      <c r="M1438" t="s">
        <v>3524</v>
      </c>
      <c r="N1438" t="s">
        <v>46</v>
      </c>
      <c r="O1438" t="s">
        <v>288</v>
      </c>
      <c r="P1438" t="s">
        <v>3525</v>
      </c>
      <c r="Q1438">
        <v>133.19999999999999</v>
      </c>
      <c r="R1438">
        <v>9</v>
      </c>
      <c r="S1438">
        <v>0</v>
      </c>
      <c r="T1438">
        <v>66.599999999999994</v>
      </c>
    </row>
    <row r="1439" spans="1:20" x14ac:dyDescent="0.3">
      <c r="A1439" s="1">
        <v>44049</v>
      </c>
      <c r="B1439" s="1" t="str">
        <f t="shared" si="22"/>
        <v>Aug</v>
      </c>
      <c r="C1439">
        <v>1933</v>
      </c>
      <c r="D1439" t="s">
        <v>3526</v>
      </c>
      <c r="E1439" t="s">
        <v>86</v>
      </c>
      <c r="F1439" t="s">
        <v>3310</v>
      </c>
      <c r="G1439" t="s">
        <v>22</v>
      </c>
      <c r="H1439" t="s">
        <v>23</v>
      </c>
      <c r="I1439" t="s">
        <v>733</v>
      </c>
      <c r="J1439" t="s">
        <v>734</v>
      </c>
      <c r="K1439">
        <v>70506</v>
      </c>
      <c r="L1439" t="s">
        <v>76</v>
      </c>
      <c r="M1439" t="s">
        <v>2834</v>
      </c>
      <c r="N1439" t="s">
        <v>28</v>
      </c>
      <c r="O1439" t="s">
        <v>186</v>
      </c>
      <c r="P1439" t="s">
        <v>2835</v>
      </c>
      <c r="Q1439">
        <v>145.74</v>
      </c>
      <c r="R1439">
        <v>3</v>
      </c>
      <c r="S1439">
        <v>0</v>
      </c>
      <c r="T1439">
        <v>23.3184</v>
      </c>
    </row>
    <row r="1440" spans="1:20" x14ac:dyDescent="0.3">
      <c r="A1440" s="1">
        <v>44049</v>
      </c>
      <c r="B1440" s="1" t="str">
        <f t="shared" si="22"/>
        <v>Aug</v>
      </c>
      <c r="C1440">
        <v>1934</v>
      </c>
      <c r="D1440" t="s">
        <v>3526</v>
      </c>
      <c r="E1440" t="s">
        <v>86</v>
      </c>
      <c r="F1440" t="s">
        <v>3310</v>
      </c>
      <c r="G1440" t="s">
        <v>22</v>
      </c>
      <c r="H1440" t="s">
        <v>23</v>
      </c>
      <c r="I1440" t="s">
        <v>733</v>
      </c>
      <c r="J1440" t="s">
        <v>734</v>
      </c>
      <c r="K1440">
        <v>70506</v>
      </c>
      <c r="L1440" t="s">
        <v>76</v>
      </c>
      <c r="M1440" t="s">
        <v>3527</v>
      </c>
      <c r="N1440" t="s">
        <v>28</v>
      </c>
      <c r="O1440" t="s">
        <v>29</v>
      </c>
      <c r="P1440" t="s">
        <v>3528</v>
      </c>
      <c r="Q1440">
        <v>15.4</v>
      </c>
      <c r="R1440">
        <v>5</v>
      </c>
      <c r="S1440">
        <v>0</v>
      </c>
      <c r="T1440">
        <v>7.3920000000000003</v>
      </c>
    </row>
    <row r="1441" spans="1:20" x14ac:dyDescent="0.3">
      <c r="A1441" s="1">
        <v>44049</v>
      </c>
      <c r="B1441" s="1" t="str">
        <f t="shared" si="22"/>
        <v>Aug</v>
      </c>
      <c r="C1441">
        <v>5530</v>
      </c>
      <c r="D1441" t="s">
        <v>3529</v>
      </c>
      <c r="E1441" t="s">
        <v>20</v>
      </c>
      <c r="F1441" t="s">
        <v>2318</v>
      </c>
      <c r="G1441" t="s">
        <v>73</v>
      </c>
      <c r="H1441" t="s">
        <v>23</v>
      </c>
      <c r="I1441" t="s">
        <v>3530</v>
      </c>
      <c r="J1441" t="s">
        <v>52</v>
      </c>
      <c r="K1441">
        <v>75104</v>
      </c>
      <c r="L1441" t="s">
        <v>44</v>
      </c>
      <c r="M1441" t="s">
        <v>590</v>
      </c>
      <c r="N1441" t="s">
        <v>46</v>
      </c>
      <c r="O1441" t="s">
        <v>107</v>
      </c>
      <c r="P1441" t="s">
        <v>591</v>
      </c>
      <c r="Q1441">
        <v>115.29600000000001</v>
      </c>
      <c r="R1441">
        <v>3</v>
      </c>
      <c r="S1441">
        <v>0.2</v>
      </c>
      <c r="T1441">
        <v>40.3536</v>
      </c>
    </row>
    <row r="1442" spans="1:20" x14ac:dyDescent="0.3">
      <c r="A1442" s="1">
        <v>44049</v>
      </c>
      <c r="B1442" s="1" t="str">
        <f t="shared" si="22"/>
        <v>Aug</v>
      </c>
      <c r="C1442">
        <v>6399</v>
      </c>
      <c r="D1442" t="s">
        <v>3531</v>
      </c>
      <c r="E1442" t="s">
        <v>20</v>
      </c>
      <c r="F1442" t="s">
        <v>3532</v>
      </c>
      <c r="G1442" t="s">
        <v>41</v>
      </c>
      <c r="H1442" t="s">
        <v>23</v>
      </c>
      <c r="I1442" t="s">
        <v>1734</v>
      </c>
      <c r="J1442" t="s">
        <v>2512</v>
      </c>
      <c r="K1442">
        <v>3301</v>
      </c>
      <c r="L1442" t="s">
        <v>26</v>
      </c>
      <c r="M1442" t="s">
        <v>371</v>
      </c>
      <c r="N1442" t="s">
        <v>78</v>
      </c>
      <c r="O1442" t="s">
        <v>193</v>
      </c>
      <c r="P1442" t="s">
        <v>372</v>
      </c>
      <c r="Q1442">
        <v>824.95</v>
      </c>
      <c r="R1442">
        <v>5</v>
      </c>
      <c r="S1442">
        <v>0</v>
      </c>
      <c r="T1442">
        <v>247.48500000000001</v>
      </c>
    </row>
    <row r="1443" spans="1:20" x14ac:dyDescent="0.3">
      <c r="A1443" s="1">
        <v>44049</v>
      </c>
      <c r="B1443" s="1" t="str">
        <f t="shared" si="22"/>
        <v>Aug</v>
      </c>
      <c r="C1443">
        <v>6400</v>
      </c>
      <c r="D1443" t="s">
        <v>3531</v>
      </c>
      <c r="E1443" t="s">
        <v>20</v>
      </c>
      <c r="F1443" t="s">
        <v>3532</v>
      </c>
      <c r="G1443" t="s">
        <v>41</v>
      </c>
      <c r="H1443" t="s">
        <v>23</v>
      </c>
      <c r="I1443" t="s">
        <v>1734</v>
      </c>
      <c r="J1443" t="s">
        <v>2512</v>
      </c>
      <c r="K1443">
        <v>3301</v>
      </c>
      <c r="L1443" t="s">
        <v>26</v>
      </c>
      <c r="M1443" t="s">
        <v>3533</v>
      </c>
      <c r="N1443" t="s">
        <v>46</v>
      </c>
      <c r="O1443" t="s">
        <v>288</v>
      </c>
      <c r="P1443" t="s">
        <v>3534</v>
      </c>
      <c r="Q1443">
        <v>24.64</v>
      </c>
      <c r="R1443">
        <v>8</v>
      </c>
      <c r="S1443">
        <v>0</v>
      </c>
      <c r="T1443">
        <v>11.827199999999999</v>
      </c>
    </row>
    <row r="1444" spans="1:20" x14ac:dyDescent="0.3">
      <c r="A1444" s="1">
        <v>44049</v>
      </c>
      <c r="B1444" s="1" t="str">
        <f t="shared" si="22"/>
        <v>Aug</v>
      </c>
      <c r="C1444">
        <v>6401</v>
      </c>
      <c r="D1444" t="s">
        <v>3531</v>
      </c>
      <c r="E1444" t="s">
        <v>20</v>
      </c>
      <c r="F1444" t="s">
        <v>3532</v>
      </c>
      <c r="G1444" t="s">
        <v>41</v>
      </c>
      <c r="H1444" t="s">
        <v>23</v>
      </c>
      <c r="I1444" t="s">
        <v>1734</v>
      </c>
      <c r="J1444" t="s">
        <v>2512</v>
      </c>
      <c r="K1444">
        <v>3301</v>
      </c>
      <c r="L1444" t="s">
        <v>26</v>
      </c>
      <c r="M1444" t="s">
        <v>3405</v>
      </c>
      <c r="N1444" t="s">
        <v>46</v>
      </c>
      <c r="O1444" t="s">
        <v>62</v>
      </c>
      <c r="P1444" t="s">
        <v>3406</v>
      </c>
      <c r="Q1444">
        <v>227.88</v>
      </c>
      <c r="R1444">
        <v>6</v>
      </c>
      <c r="S1444">
        <v>0</v>
      </c>
      <c r="T1444">
        <v>68.364000000000004</v>
      </c>
    </row>
    <row r="1445" spans="1:20" x14ac:dyDescent="0.3">
      <c r="A1445" s="1">
        <v>44049</v>
      </c>
      <c r="B1445" s="1" t="str">
        <f t="shared" si="22"/>
        <v>Aug</v>
      </c>
      <c r="C1445">
        <v>7403</v>
      </c>
      <c r="D1445" t="s">
        <v>3535</v>
      </c>
      <c r="E1445" t="s">
        <v>20</v>
      </c>
      <c r="F1445" t="s">
        <v>1008</v>
      </c>
      <c r="G1445" t="s">
        <v>22</v>
      </c>
      <c r="H1445" t="s">
        <v>23</v>
      </c>
      <c r="I1445" t="s">
        <v>314</v>
      </c>
      <c r="J1445" t="s">
        <v>315</v>
      </c>
      <c r="K1445">
        <v>10011</v>
      </c>
      <c r="L1445" t="s">
        <v>26</v>
      </c>
      <c r="M1445" t="s">
        <v>1867</v>
      </c>
      <c r="N1445" t="s">
        <v>46</v>
      </c>
      <c r="O1445" t="s">
        <v>141</v>
      </c>
      <c r="P1445" t="s">
        <v>1868</v>
      </c>
      <c r="Q1445">
        <v>70.12</v>
      </c>
      <c r="R1445">
        <v>4</v>
      </c>
      <c r="S1445">
        <v>0</v>
      </c>
      <c r="T1445">
        <v>21.036000000000001</v>
      </c>
    </row>
    <row r="1446" spans="1:20" x14ac:dyDescent="0.3">
      <c r="A1446" s="1">
        <v>44050</v>
      </c>
      <c r="B1446" s="1" t="str">
        <f t="shared" si="22"/>
        <v>Aug</v>
      </c>
      <c r="C1446">
        <v>2746</v>
      </c>
      <c r="D1446" t="s">
        <v>3536</v>
      </c>
      <c r="E1446" t="s">
        <v>86</v>
      </c>
      <c r="F1446" t="s">
        <v>2987</v>
      </c>
      <c r="G1446" t="s">
        <v>22</v>
      </c>
      <c r="H1446" t="s">
        <v>23</v>
      </c>
      <c r="I1446" t="s">
        <v>74</v>
      </c>
      <c r="J1446" t="s">
        <v>75</v>
      </c>
      <c r="K1446">
        <v>28540</v>
      </c>
      <c r="L1446" t="s">
        <v>76</v>
      </c>
      <c r="M1446" t="s">
        <v>971</v>
      </c>
      <c r="N1446" t="s">
        <v>78</v>
      </c>
      <c r="O1446" t="s">
        <v>101</v>
      </c>
      <c r="P1446" t="s">
        <v>972</v>
      </c>
      <c r="Q1446">
        <v>79.992000000000004</v>
      </c>
      <c r="R1446">
        <v>1</v>
      </c>
      <c r="S1446">
        <v>0.2</v>
      </c>
      <c r="T1446">
        <v>21.997800000000002</v>
      </c>
    </row>
    <row r="1447" spans="1:20" x14ac:dyDescent="0.3">
      <c r="A1447" s="1">
        <v>44050</v>
      </c>
      <c r="B1447" s="1" t="str">
        <f t="shared" si="22"/>
        <v>Aug</v>
      </c>
      <c r="C1447">
        <v>3574</v>
      </c>
      <c r="D1447" t="s">
        <v>3537</v>
      </c>
      <c r="E1447" t="s">
        <v>20</v>
      </c>
      <c r="F1447" t="s">
        <v>1842</v>
      </c>
      <c r="G1447" t="s">
        <v>22</v>
      </c>
      <c r="H1447" t="s">
        <v>23</v>
      </c>
      <c r="I1447" t="s">
        <v>135</v>
      </c>
      <c r="J1447" t="s">
        <v>315</v>
      </c>
      <c r="K1447">
        <v>11561</v>
      </c>
      <c r="L1447" t="s">
        <v>26</v>
      </c>
      <c r="M1447" t="s">
        <v>550</v>
      </c>
      <c r="N1447" t="s">
        <v>46</v>
      </c>
      <c r="O1447" t="s">
        <v>62</v>
      </c>
      <c r="P1447" t="s">
        <v>551</v>
      </c>
      <c r="Q1447">
        <v>11.68</v>
      </c>
      <c r="R1447">
        <v>2</v>
      </c>
      <c r="S1447">
        <v>0</v>
      </c>
      <c r="T1447">
        <v>5.4896000000000003</v>
      </c>
    </row>
    <row r="1448" spans="1:20" x14ac:dyDescent="0.3">
      <c r="A1448" s="1">
        <v>44050</v>
      </c>
      <c r="B1448" s="1" t="str">
        <f t="shared" si="22"/>
        <v>Aug</v>
      </c>
      <c r="C1448">
        <v>3575</v>
      </c>
      <c r="D1448" t="s">
        <v>3537</v>
      </c>
      <c r="E1448" t="s">
        <v>20</v>
      </c>
      <c r="F1448" t="s">
        <v>1842</v>
      </c>
      <c r="G1448" t="s">
        <v>22</v>
      </c>
      <c r="H1448" t="s">
        <v>23</v>
      </c>
      <c r="I1448" t="s">
        <v>135</v>
      </c>
      <c r="J1448" t="s">
        <v>315</v>
      </c>
      <c r="K1448">
        <v>11561</v>
      </c>
      <c r="L1448" t="s">
        <v>26</v>
      </c>
      <c r="M1448" t="s">
        <v>2490</v>
      </c>
      <c r="N1448" t="s">
        <v>46</v>
      </c>
      <c r="O1448" t="s">
        <v>62</v>
      </c>
      <c r="P1448" t="s">
        <v>325</v>
      </c>
      <c r="Q1448">
        <v>104.8</v>
      </c>
      <c r="R1448">
        <v>10</v>
      </c>
      <c r="S1448">
        <v>0</v>
      </c>
      <c r="T1448">
        <v>26.2</v>
      </c>
    </row>
    <row r="1449" spans="1:20" x14ac:dyDescent="0.3">
      <c r="A1449" s="1">
        <v>44050</v>
      </c>
      <c r="B1449" s="1" t="str">
        <f t="shared" si="22"/>
        <v>Aug</v>
      </c>
      <c r="C1449">
        <v>4105</v>
      </c>
      <c r="D1449" t="s">
        <v>3538</v>
      </c>
      <c r="E1449" t="s">
        <v>20</v>
      </c>
      <c r="F1449" t="s">
        <v>3539</v>
      </c>
      <c r="G1449" t="s">
        <v>22</v>
      </c>
      <c r="H1449" t="s">
        <v>23</v>
      </c>
      <c r="I1449" t="s">
        <v>573</v>
      </c>
      <c r="J1449" t="s">
        <v>34</v>
      </c>
      <c r="K1449">
        <v>92105</v>
      </c>
      <c r="L1449" t="s">
        <v>35</v>
      </c>
      <c r="M1449" t="s">
        <v>3540</v>
      </c>
      <c r="N1449" t="s">
        <v>78</v>
      </c>
      <c r="O1449" t="s">
        <v>193</v>
      </c>
      <c r="P1449" t="s">
        <v>3541</v>
      </c>
      <c r="Q1449">
        <v>159.96</v>
      </c>
      <c r="R1449">
        <v>5</v>
      </c>
      <c r="S1449">
        <v>0.2</v>
      </c>
      <c r="T1449">
        <v>17.9955</v>
      </c>
    </row>
    <row r="1450" spans="1:20" x14ac:dyDescent="0.3">
      <c r="A1450" s="1">
        <v>44050</v>
      </c>
      <c r="B1450" s="1" t="str">
        <f t="shared" si="22"/>
        <v>Aug</v>
      </c>
      <c r="C1450">
        <v>4106</v>
      </c>
      <c r="D1450" t="s">
        <v>3538</v>
      </c>
      <c r="E1450" t="s">
        <v>20</v>
      </c>
      <c r="F1450" t="s">
        <v>3539</v>
      </c>
      <c r="G1450" t="s">
        <v>22</v>
      </c>
      <c r="H1450" t="s">
        <v>23</v>
      </c>
      <c r="I1450" t="s">
        <v>573</v>
      </c>
      <c r="J1450" t="s">
        <v>34</v>
      </c>
      <c r="K1450">
        <v>92105</v>
      </c>
      <c r="L1450" t="s">
        <v>35</v>
      </c>
      <c r="M1450" t="s">
        <v>3323</v>
      </c>
      <c r="N1450" t="s">
        <v>46</v>
      </c>
      <c r="O1450" t="s">
        <v>47</v>
      </c>
      <c r="P1450" t="s">
        <v>3324</v>
      </c>
      <c r="Q1450">
        <v>13.76</v>
      </c>
      <c r="R1450">
        <v>2</v>
      </c>
      <c r="S1450">
        <v>0.2</v>
      </c>
      <c r="T1450">
        <v>4.6440000000000001</v>
      </c>
    </row>
    <row r="1451" spans="1:20" x14ac:dyDescent="0.3">
      <c r="A1451" s="1">
        <v>44050</v>
      </c>
      <c r="B1451" s="1" t="str">
        <f t="shared" si="22"/>
        <v>Aug</v>
      </c>
      <c r="C1451">
        <v>4262</v>
      </c>
      <c r="D1451" t="s">
        <v>3542</v>
      </c>
      <c r="E1451" t="s">
        <v>20</v>
      </c>
      <c r="F1451" t="s">
        <v>3543</v>
      </c>
      <c r="G1451" t="s">
        <v>22</v>
      </c>
      <c r="H1451" t="s">
        <v>23</v>
      </c>
      <c r="I1451" t="s">
        <v>3544</v>
      </c>
      <c r="J1451" t="s">
        <v>700</v>
      </c>
      <c r="K1451">
        <v>56560</v>
      </c>
      <c r="L1451" t="s">
        <v>44</v>
      </c>
      <c r="M1451" t="s">
        <v>2695</v>
      </c>
      <c r="N1451" t="s">
        <v>78</v>
      </c>
      <c r="O1451" t="s">
        <v>101</v>
      </c>
      <c r="P1451" t="s">
        <v>2696</v>
      </c>
      <c r="Q1451">
        <v>63.96</v>
      </c>
      <c r="R1451">
        <v>4</v>
      </c>
      <c r="S1451">
        <v>0</v>
      </c>
      <c r="T1451">
        <v>19.8276</v>
      </c>
    </row>
    <row r="1452" spans="1:20" x14ac:dyDescent="0.3">
      <c r="A1452" s="1">
        <v>44050</v>
      </c>
      <c r="B1452" s="1" t="str">
        <f t="shared" si="22"/>
        <v>Aug</v>
      </c>
      <c r="C1452">
        <v>4458</v>
      </c>
      <c r="D1452" t="s">
        <v>3545</v>
      </c>
      <c r="E1452" t="s">
        <v>20</v>
      </c>
      <c r="F1452" t="s">
        <v>581</v>
      </c>
      <c r="G1452" t="s">
        <v>22</v>
      </c>
      <c r="H1452" t="s">
        <v>23</v>
      </c>
      <c r="I1452" t="s">
        <v>425</v>
      </c>
      <c r="J1452" t="s">
        <v>34</v>
      </c>
      <c r="K1452">
        <v>95123</v>
      </c>
      <c r="L1452" t="s">
        <v>35</v>
      </c>
      <c r="M1452" t="s">
        <v>1611</v>
      </c>
      <c r="N1452" t="s">
        <v>46</v>
      </c>
      <c r="O1452" t="s">
        <v>107</v>
      </c>
      <c r="P1452" t="s">
        <v>1612</v>
      </c>
      <c r="Q1452">
        <v>244.55</v>
      </c>
      <c r="R1452">
        <v>5</v>
      </c>
      <c r="S1452">
        <v>0</v>
      </c>
      <c r="T1452">
        <v>114.9385</v>
      </c>
    </row>
    <row r="1453" spans="1:20" x14ac:dyDescent="0.3">
      <c r="A1453" s="1">
        <v>44050</v>
      </c>
      <c r="B1453" s="1" t="str">
        <f t="shared" si="22"/>
        <v>Aug</v>
      </c>
      <c r="C1453">
        <v>7652</v>
      </c>
      <c r="D1453" t="s">
        <v>3546</v>
      </c>
      <c r="E1453" t="s">
        <v>39</v>
      </c>
      <c r="F1453" t="s">
        <v>2200</v>
      </c>
      <c r="G1453" t="s">
        <v>22</v>
      </c>
      <c r="H1453" t="s">
        <v>23</v>
      </c>
      <c r="I1453" t="s">
        <v>172</v>
      </c>
      <c r="J1453" t="s">
        <v>52</v>
      </c>
      <c r="K1453">
        <v>75081</v>
      </c>
      <c r="L1453" t="s">
        <v>44</v>
      </c>
      <c r="M1453" t="s">
        <v>1238</v>
      </c>
      <c r="N1453" t="s">
        <v>78</v>
      </c>
      <c r="O1453" t="s">
        <v>101</v>
      </c>
      <c r="P1453" t="s">
        <v>1239</v>
      </c>
      <c r="Q1453">
        <v>119.44799999999999</v>
      </c>
      <c r="R1453">
        <v>3</v>
      </c>
      <c r="S1453">
        <v>0.2</v>
      </c>
      <c r="T1453">
        <v>-13.437900000000001</v>
      </c>
    </row>
    <row r="1454" spans="1:20" x14ac:dyDescent="0.3">
      <c r="A1454" s="1">
        <v>44050</v>
      </c>
      <c r="B1454" s="1" t="str">
        <f t="shared" si="22"/>
        <v>Aug</v>
      </c>
      <c r="C1454">
        <v>7653</v>
      </c>
      <c r="D1454" t="s">
        <v>3546</v>
      </c>
      <c r="E1454" t="s">
        <v>39</v>
      </c>
      <c r="F1454" t="s">
        <v>2200</v>
      </c>
      <c r="G1454" t="s">
        <v>22</v>
      </c>
      <c r="H1454" t="s">
        <v>23</v>
      </c>
      <c r="I1454" t="s">
        <v>172</v>
      </c>
      <c r="J1454" t="s">
        <v>52</v>
      </c>
      <c r="K1454">
        <v>75081</v>
      </c>
      <c r="L1454" t="s">
        <v>44</v>
      </c>
      <c r="M1454" t="s">
        <v>3547</v>
      </c>
      <c r="N1454" t="s">
        <v>46</v>
      </c>
      <c r="O1454" t="s">
        <v>54</v>
      </c>
      <c r="P1454" t="s">
        <v>3548</v>
      </c>
      <c r="Q1454">
        <v>118.16</v>
      </c>
      <c r="R1454">
        <v>2</v>
      </c>
      <c r="S1454">
        <v>0.2</v>
      </c>
      <c r="T1454">
        <v>-25.109000000000002</v>
      </c>
    </row>
    <row r="1455" spans="1:20" x14ac:dyDescent="0.3">
      <c r="A1455" s="1">
        <v>44050</v>
      </c>
      <c r="B1455" s="1" t="str">
        <f t="shared" si="22"/>
        <v>Aug</v>
      </c>
      <c r="C1455">
        <v>9180</v>
      </c>
      <c r="D1455" t="s">
        <v>3549</v>
      </c>
      <c r="E1455" t="s">
        <v>20</v>
      </c>
      <c r="F1455" t="s">
        <v>2467</v>
      </c>
      <c r="G1455" t="s">
        <v>22</v>
      </c>
      <c r="H1455" t="s">
        <v>23</v>
      </c>
      <c r="I1455" t="s">
        <v>2083</v>
      </c>
      <c r="J1455" t="s">
        <v>34</v>
      </c>
      <c r="K1455">
        <v>92683</v>
      </c>
      <c r="L1455" t="s">
        <v>35</v>
      </c>
      <c r="M1455" t="s">
        <v>3550</v>
      </c>
      <c r="N1455" t="s">
        <v>78</v>
      </c>
      <c r="O1455" t="s">
        <v>193</v>
      </c>
      <c r="P1455" t="s">
        <v>3551</v>
      </c>
      <c r="Q1455">
        <v>707.88</v>
      </c>
      <c r="R1455">
        <v>3</v>
      </c>
      <c r="S1455">
        <v>0.2</v>
      </c>
      <c r="T1455">
        <v>44.2425</v>
      </c>
    </row>
    <row r="1456" spans="1:20" x14ac:dyDescent="0.3">
      <c r="A1456" s="1">
        <v>44050</v>
      </c>
      <c r="B1456" s="1" t="str">
        <f t="shared" si="22"/>
        <v>Aug</v>
      </c>
      <c r="C1456">
        <v>9181</v>
      </c>
      <c r="D1456" t="s">
        <v>3549</v>
      </c>
      <c r="E1456" t="s">
        <v>20</v>
      </c>
      <c r="F1456" t="s">
        <v>2467</v>
      </c>
      <c r="G1456" t="s">
        <v>22</v>
      </c>
      <c r="H1456" t="s">
        <v>23</v>
      </c>
      <c r="I1456" t="s">
        <v>2083</v>
      </c>
      <c r="J1456" t="s">
        <v>34</v>
      </c>
      <c r="K1456">
        <v>92683</v>
      </c>
      <c r="L1456" t="s">
        <v>35</v>
      </c>
      <c r="M1456" t="s">
        <v>1784</v>
      </c>
      <c r="N1456" t="s">
        <v>46</v>
      </c>
      <c r="O1456" t="s">
        <v>47</v>
      </c>
      <c r="P1456" t="s">
        <v>1785</v>
      </c>
      <c r="Q1456">
        <v>11.952</v>
      </c>
      <c r="R1456">
        <v>3</v>
      </c>
      <c r="S1456">
        <v>0.2</v>
      </c>
      <c r="T1456">
        <v>4.1832000000000003</v>
      </c>
    </row>
    <row r="1457" spans="1:20" x14ac:dyDescent="0.3">
      <c r="A1457" s="1">
        <v>44050</v>
      </c>
      <c r="B1457" s="1" t="str">
        <f t="shared" si="22"/>
        <v>Aug</v>
      </c>
      <c r="C1457">
        <v>9182</v>
      </c>
      <c r="D1457" t="s">
        <v>3549</v>
      </c>
      <c r="E1457" t="s">
        <v>20</v>
      </c>
      <c r="F1457" t="s">
        <v>2467</v>
      </c>
      <c r="G1457" t="s">
        <v>22</v>
      </c>
      <c r="H1457" t="s">
        <v>23</v>
      </c>
      <c r="I1457" t="s">
        <v>2083</v>
      </c>
      <c r="J1457" t="s">
        <v>34</v>
      </c>
      <c r="K1457">
        <v>92683</v>
      </c>
      <c r="L1457" t="s">
        <v>35</v>
      </c>
      <c r="M1457" t="s">
        <v>3552</v>
      </c>
      <c r="N1457" t="s">
        <v>46</v>
      </c>
      <c r="O1457" t="s">
        <v>47</v>
      </c>
      <c r="P1457" t="s">
        <v>3553</v>
      </c>
      <c r="Q1457">
        <v>31.128</v>
      </c>
      <c r="R1457">
        <v>3</v>
      </c>
      <c r="S1457">
        <v>0.2</v>
      </c>
      <c r="T1457">
        <v>11.673</v>
      </c>
    </row>
    <row r="1458" spans="1:20" x14ac:dyDescent="0.3">
      <c r="A1458" s="1">
        <v>44050</v>
      </c>
      <c r="B1458" s="1" t="str">
        <f t="shared" si="22"/>
        <v>Aug</v>
      </c>
      <c r="C1458">
        <v>9183</v>
      </c>
      <c r="D1458" t="s">
        <v>3549</v>
      </c>
      <c r="E1458" t="s">
        <v>20</v>
      </c>
      <c r="F1458" t="s">
        <v>2467</v>
      </c>
      <c r="G1458" t="s">
        <v>22</v>
      </c>
      <c r="H1458" t="s">
        <v>23</v>
      </c>
      <c r="I1458" t="s">
        <v>2083</v>
      </c>
      <c r="J1458" t="s">
        <v>34</v>
      </c>
      <c r="K1458">
        <v>92683</v>
      </c>
      <c r="L1458" t="s">
        <v>35</v>
      </c>
      <c r="M1458" t="s">
        <v>3554</v>
      </c>
      <c r="N1458" t="s">
        <v>78</v>
      </c>
      <c r="O1458" t="s">
        <v>101</v>
      </c>
      <c r="P1458" t="s">
        <v>3555</v>
      </c>
      <c r="Q1458">
        <v>55.76</v>
      </c>
      <c r="R1458">
        <v>4</v>
      </c>
      <c r="S1458">
        <v>0</v>
      </c>
      <c r="T1458">
        <v>7.8064</v>
      </c>
    </row>
    <row r="1459" spans="1:20" x14ac:dyDescent="0.3">
      <c r="A1459" s="1">
        <v>44050</v>
      </c>
      <c r="B1459" s="1" t="str">
        <f t="shared" si="22"/>
        <v>Aug</v>
      </c>
      <c r="C1459">
        <v>9184</v>
      </c>
      <c r="D1459" t="s">
        <v>3549</v>
      </c>
      <c r="E1459" t="s">
        <v>20</v>
      </c>
      <c r="F1459" t="s">
        <v>2467</v>
      </c>
      <c r="G1459" t="s">
        <v>22</v>
      </c>
      <c r="H1459" t="s">
        <v>23</v>
      </c>
      <c r="I1459" t="s">
        <v>2083</v>
      </c>
      <c r="J1459" t="s">
        <v>34</v>
      </c>
      <c r="K1459">
        <v>92683</v>
      </c>
      <c r="L1459" t="s">
        <v>35</v>
      </c>
      <c r="M1459" t="s">
        <v>306</v>
      </c>
      <c r="N1459" t="s">
        <v>46</v>
      </c>
      <c r="O1459" t="s">
        <v>107</v>
      </c>
      <c r="P1459" t="s">
        <v>307</v>
      </c>
      <c r="Q1459">
        <v>24.56</v>
      </c>
      <c r="R1459">
        <v>2</v>
      </c>
      <c r="S1459">
        <v>0</v>
      </c>
      <c r="T1459">
        <v>11.543200000000001</v>
      </c>
    </row>
    <row r="1460" spans="1:20" x14ac:dyDescent="0.3">
      <c r="A1460" s="1">
        <v>44050</v>
      </c>
      <c r="B1460" s="1" t="str">
        <f t="shared" si="22"/>
        <v>Aug</v>
      </c>
      <c r="C1460">
        <v>9185</v>
      </c>
      <c r="D1460" t="s">
        <v>3549</v>
      </c>
      <c r="E1460" t="s">
        <v>20</v>
      </c>
      <c r="F1460" t="s">
        <v>2467</v>
      </c>
      <c r="G1460" t="s">
        <v>22</v>
      </c>
      <c r="H1460" t="s">
        <v>23</v>
      </c>
      <c r="I1460" t="s">
        <v>2083</v>
      </c>
      <c r="J1460" t="s">
        <v>34</v>
      </c>
      <c r="K1460">
        <v>92683</v>
      </c>
      <c r="L1460" t="s">
        <v>35</v>
      </c>
      <c r="M1460" t="s">
        <v>944</v>
      </c>
      <c r="N1460" t="s">
        <v>28</v>
      </c>
      <c r="O1460" t="s">
        <v>29</v>
      </c>
      <c r="P1460" t="s">
        <v>945</v>
      </c>
      <c r="Q1460">
        <v>51.75</v>
      </c>
      <c r="R1460">
        <v>1</v>
      </c>
      <c r="S1460">
        <v>0</v>
      </c>
      <c r="T1460">
        <v>15.525</v>
      </c>
    </row>
    <row r="1461" spans="1:20" x14ac:dyDescent="0.3">
      <c r="A1461" s="1">
        <v>44050</v>
      </c>
      <c r="B1461" s="1" t="str">
        <f t="shared" si="22"/>
        <v>Aug</v>
      </c>
      <c r="C1461">
        <v>9186</v>
      </c>
      <c r="D1461" t="s">
        <v>3549</v>
      </c>
      <c r="E1461" t="s">
        <v>20</v>
      </c>
      <c r="F1461" t="s">
        <v>2467</v>
      </c>
      <c r="G1461" t="s">
        <v>22</v>
      </c>
      <c r="H1461" t="s">
        <v>23</v>
      </c>
      <c r="I1461" t="s">
        <v>2083</v>
      </c>
      <c r="J1461" t="s">
        <v>34</v>
      </c>
      <c r="K1461">
        <v>92683</v>
      </c>
      <c r="L1461" t="s">
        <v>35</v>
      </c>
      <c r="M1461" t="s">
        <v>3556</v>
      </c>
      <c r="N1461" t="s">
        <v>28</v>
      </c>
      <c r="O1461" t="s">
        <v>59</v>
      </c>
      <c r="P1461" t="s">
        <v>3557</v>
      </c>
      <c r="Q1461">
        <v>207.184</v>
      </c>
      <c r="R1461">
        <v>1</v>
      </c>
      <c r="S1461">
        <v>0.2</v>
      </c>
      <c r="T1461">
        <v>25.898</v>
      </c>
    </row>
    <row r="1462" spans="1:20" x14ac:dyDescent="0.3">
      <c r="A1462" s="1">
        <v>44050</v>
      </c>
      <c r="B1462" s="1" t="str">
        <f t="shared" si="22"/>
        <v>Aug</v>
      </c>
      <c r="C1462">
        <v>9187</v>
      </c>
      <c r="D1462" t="s">
        <v>3549</v>
      </c>
      <c r="E1462" t="s">
        <v>20</v>
      </c>
      <c r="F1462" t="s">
        <v>2467</v>
      </c>
      <c r="G1462" t="s">
        <v>22</v>
      </c>
      <c r="H1462" t="s">
        <v>23</v>
      </c>
      <c r="I1462" t="s">
        <v>2083</v>
      </c>
      <c r="J1462" t="s">
        <v>34</v>
      </c>
      <c r="K1462">
        <v>92683</v>
      </c>
      <c r="L1462" t="s">
        <v>35</v>
      </c>
      <c r="M1462" t="s">
        <v>3558</v>
      </c>
      <c r="N1462" t="s">
        <v>46</v>
      </c>
      <c r="O1462" t="s">
        <v>69</v>
      </c>
      <c r="P1462" t="s">
        <v>3559</v>
      </c>
      <c r="Q1462">
        <v>1473.1</v>
      </c>
      <c r="R1462">
        <v>5</v>
      </c>
      <c r="S1462">
        <v>0</v>
      </c>
      <c r="T1462">
        <v>412.46800000000002</v>
      </c>
    </row>
    <row r="1463" spans="1:20" x14ac:dyDescent="0.3">
      <c r="A1463" s="1">
        <v>44053</v>
      </c>
      <c r="B1463" s="1" t="str">
        <f t="shared" si="22"/>
        <v>Aug</v>
      </c>
      <c r="C1463">
        <v>2188</v>
      </c>
      <c r="D1463" t="s">
        <v>3560</v>
      </c>
      <c r="E1463" t="s">
        <v>20</v>
      </c>
      <c r="F1463" t="s">
        <v>3561</v>
      </c>
      <c r="G1463" t="s">
        <v>22</v>
      </c>
      <c r="H1463" t="s">
        <v>23</v>
      </c>
      <c r="I1463" t="s">
        <v>450</v>
      </c>
      <c r="J1463" t="s">
        <v>224</v>
      </c>
      <c r="K1463">
        <v>47201</v>
      </c>
      <c r="L1463" t="s">
        <v>44</v>
      </c>
      <c r="M1463" t="s">
        <v>1898</v>
      </c>
      <c r="N1463" t="s">
        <v>46</v>
      </c>
      <c r="O1463" t="s">
        <v>168</v>
      </c>
      <c r="P1463" t="s">
        <v>169</v>
      </c>
      <c r="Q1463">
        <v>70.08</v>
      </c>
      <c r="R1463">
        <v>6</v>
      </c>
      <c r="S1463">
        <v>0</v>
      </c>
      <c r="T1463">
        <v>35.04</v>
      </c>
    </row>
    <row r="1464" spans="1:20" x14ac:dyDescent="0.3">
      <c r="A1464" s="1">
        <v>44053</v>
      </c>
      <c r="B1464" s="1" t="str">
        <f t="shared" si="22"/>
        <v>Aug</v>
      </c>
      <c r="C1464">
        <v>2189</v>
      </c>
      <c r="D1464" t="s">
        <v>3560</v>
      </c>
      <c r="E1464" t="s">
        <v>20</v>
      </c>
      <c r="F1464" t="s">
        <v>3561</v>
      </c>
      <c r="G1464" t="s">
        <v>22</v>
      </c>
      <c r="H1464" t="s">
        <v>23</v>
      </c>
      <c r="I1464" t="s">
        <v>450</v>
      </c>
      <c r="J1464" t="s">
        <v>224</v>
      </c>
      <c r="K1464">
        <v>47201</v>
      </c>
      <c r="L1464" t="s">
        <v>44</v>
      </c>
      <c r="M1464" t="s">
        <v>3107</v>
      </c>
      <c r="N1464" t="s">
        <v>28</v>
      </c>
      <c r="O1464" t="s">
        <v>29</v>
      </c>
      <c r="P1464" t="s">
        <v>3108</v>
      </c>
      <c r="Q1464">
        <v>121.3</v>
      </c>
      <c r="R1464">
        <v>2</v>
      </c>
      <c r="S1464">
        <v>0</v>
      </c>
      <c r="T1464">
        <v>25.472999999999999</v>
      </c>
    </row>
    <row r="1465" spans="1:20" x14ac:dyDescent="0.3">
      <c r="A1465" s="1">
        <v>44053</v>
      </c>
      <c r="B1465" s="1" t="str">
        <f t="shared" si="22"/>
        <v>Aug</v>
      </c>
      <c r="C1465">
        <v>2190</v>
      </c>
      <c r="D1465" t="s">
        <v>3560</v>
      </c>
      <c r="E1465" t="s">
        <v>20</v>
      </c>
      <c r="F1465" t="s">
        <v>3561</v>
      </c>
      <c r="G1465" t="s">
        <v>22</v>
      </c>
      <c r="H1465" t="s">
        <v>23</v>
      </c>
      <c r="I1465" t="s">
        <v>450</v>
      </c>
      <c r="J1465" t="s">
        <v>224</v>
      </c>
      <c r="K1465">
        <v>47201</v>
      </c>
      <c r="L1465" t="s">
        <v>44</v>
      </c>
      <c r="M1465" t="s">
        <v>870</v>
      </c>
      <c r="N1465" t="s">
        <v>78</v>
      </c>
      <c r="O1465" t="s">
        <v>193</v>
      </c>
      <c r="P1465" t="s">
        <v>871</v>
      </c>
      <c r="Q1465">
        <v>1454.49</v>
      </c>
      <c r="R1465">
        <v>9</v>
      </c>
      <c r="S1465">
        <v>0</v>
      </c>
      <c r="T1465">
        <v>378.16739999999999</v>
      </c>
    </row>
    <row r="1466" spans="1:20" x14ac:dyDescent="0.3">
      <c r="A1466" s="1">
        <v>44053</v>
      </c>
      <c r="B1466" s="1" t="str">
        <f t="shared" si="22"/>
        <v>Aug</v>
      </c>
      <c r="C1466">
        <v>6728</v>
      </c>
      <c r="D1466" t="s">
        <v>3562</v>
      </c>
      <c r="E1466" t="s">
        <v>86</v>
      </c>
      <c r="F1466" t="s">
        <v>3563</v>
      </c>
      <c r="G1466" t="s">
        <v>73</v>
      </c>
      <c r="H1466" t="s">
        <v>23</v>
      </c>
      <c r="I1466" t="s">
        <v>223</v>
      </c>
      <c r="J1466" t="s">
        <v>224</v>
      </c>
      <c r="K1466">
        <v>47374</v>
      </c>
      <c r="L1466" t="s">
        <v>44</v>
      </c>
      <c r="M1466" t="s">
        <v>3564</v>
      </c>
      <c r="N1466" t="s">
        <v>46</v>
      </c>
      <c r="O1466" t="s">
        <v>107</v>
      </c>
      <c r="P1466" t="s">
        <v>3565</v>
      </c>
      <c r="Q1466">
        <v>177.2</v>
      </c>
      <c r="R1466">
        <v>5</v>
      </c>
      <c r="S1466">
        <v>0</v>
      </c>
      <c r="T1466">
        <v>83.284000000000006</v>
      </c>
    </row>
    <row r="1467" spans="1:20" x14ac:dyDescent="0.3">
      <c r="A1467" s="1">
        <v>44054</v>
      </c>
      <c r="B1467" s="1" t="str">
        <f t="shared" si="22"/>
        <v>Aug</v>
      </c>
      <c r="C1467">
        <v>4026</v>
      </c>
      <c r="D1467" t="s">
        <v>3566</v>
      </c>
      <c r="E1467" t="s">
        <v>39</v>
      </c>
      <c r="F1467" t="s">
        <v>3567</v>
      </c>
      <c r="G1467" t="s">
        <v>73</v>
      </c>
      <c r="H1467" t="s">
        <v>23</v>
      </c>
      <c r="I1467" t="s">
        <v>3568</v>
      </c>
      <c r="J1467" t="s">
        <v>52</v>
      </c>
      <c r="K1467">
        <v>76021</v>
      </c>
      <c r="L1467" t="s">
        <v>44</v>
      </c>
      <c r="M1467" t="s">
        <v>2846</v>
      </c>
      <c r="N1467" t="s">
        <v>46</v>
      </c>
      <c r="O1467" t="s">
        <v>107</v>
      </c>
      <c r="P1467" t="s">
        <v>2847</v>
      </c>
      <c r="Q1467">
        <v>29.664000000000001</v>
      </c>
      <c r="R1467">
        <v>4</v>
      </c>
      <c r="S1467">
        <v>0.2</v>
      </c>
      <c r="T1467">
        <v>10.0116</v>
      </c>
    </row>
    <row r="1468" spans="1:20" x14ac:dyDescent="0.3">
      <c r="A1468" s="1">
        <v>44054</v>
      </c>
      <c r="B1468" s="1" t="str">
        <f t="shared" si="22"/>
        <v>Aug</v>
      </c>
      <c r="C1468">
        <v>4027</v>
      </c>
      <c r="D1468" t="s">
        <v>3566</v>
      </c>
      <c r="E1468" t="s">
        <v>39</v>
      </c>
      <c r="F1468" t="s">
        <v>3567</v>
      </c>
      <c r="G1468" t="s">
        <v>73</v>
      </c>
      <c r="H1468" t="s">
        <v>23</v>
      </c>
      <c r="I1468" t="s">
        <v>3568</v>
      </c>
      <c r="J1468" t="s">
        <v>52</v>
      </c>
      <c r="K1468">
        <v>76021</v>
      </c>
      <c r="L1468" t="s">
        <v>44</v>
      </c>
      <c r="M1468" t="s">
        <v>3569</v>
      </c>
      <c r="N1468" t="s">
        <v>46</v>
      </c>
      <c r="O1468" t="s">
        <v>62</v>
      </c>
      <c r="P1468" t="s">
        <v>3570</v>
      </c>
      <c r="Q1468">
        <v>9.1839999999999993</v>
      </c>
      <c r="R1468">
        <v>7</v>
      </c>
      <c r="S1468">
        <v>0.2</v>
      </c>
      <c r="T1468">
        <v>2.87</v>
      </c>
    </row>
    <row r="1469" spans="1:20" x14ac:dyDescent="0.3">
      <c r="A1469" s="1">
        <v>44054</v>
      </c>
      <c r="B1469" s="1" t="str">
        <f t="shared" si="22"/>
        <v>Aug</v>
      </c>
      <c r="C1469">
        <v>4028</v>
      </c>
      <c r="D1469" t="s">
        <v>3566</v>
      </c>
      <c r="E1469" t="s">
        <v>39</v>
      </c>
      <c r="F1469" t="s">
        <v>3567</v>
      </c>
      <c r="G1469" t="s">
        <v>73</v>
      </c>
      <c r="H1469" t="s">
        <v>23</v>
      </c>
      <c r="I1469" t="s">
        <v>3568</v>
      </c>
      <c r="J1469" t="s">
        <v>52</v>
      </c>
      <c r="K1469">
        <v>76021</v>
      </c>
      <c r="L1469" t="s">
        <v>44</v>
      </c>
      <c r="M1469" t="s">
        <v>1220</v>
      </c>
      <c r="N1469" t="s">
        <v>78</v>
      </c>
      <c r="O1469" t="s">
        <v>193</v>
      </c>
      <c r="P1469" t="s">
        <v>1221</v>
      </c>
      <c r="Q1469">
        <v>153.584</v>
      </c>
      <c r="R1469">
        <v>2</v>
      </c>
      <c r="S1469">
        <v>0.2</v>
      </c>
      <c r="T1469">
        <v>13.438599999999999</v>
      </c>
    </row>
    <row r="1470" spans="1:20" x14ac:dyDescent="0.3">
      <c r="A1470" s="1">
        <v>44054</v>
      </c>
      <c r="B1470" s="1" t="str">
        <f t="shared" si="22"/>
        <v>Aug</v>
      </c>
      <c r="C1470">
        <v>4029</v>
      </c>
      <c r="D1470" t="s">
        <v>3566</v>
      </c>
      <c r="E1470" t="s">
        <v>39</v>
      </c>
      <c r="F1470" t="s">
        <v>3567</v>
      </c>
      <c r="G1470" t="s">
        <v>73</v>
      </c>
      <c r="H1470" t="s">
        <v>23</v>
      </c>
      <c r="I1470" t="s">
        <v>3568</v>
      </c>
      <c r="J1470" t="s">
        <v>52</v>
      </c>
      <c r="K1470">
        <v>76021</v>
      </c>
      <c r="L1470" t="s">
        <v>44</v>
      </c>
      <c r="M1470" t="s">
        <v>2505</v>
      </c>
      <c r="N1470" t="s">
        <v>46</v>
      </c>
      <c r="O1470" t="s">
        <v>47</v>
      </c>
      <c r="P1470" t="s">
        <v>2506</v>
      </c>
      <c r="Q1470">
        <v>12.864000000000001</v>
      </c>
      <c r="R1470">
        <v>8</v>
      </c>
      <c r="S1470">
        <v>0.8</v>
      </c>
      <c r="T1470">
        <v>-22.512</v>
      </c>
    </row>
    <row r="1471" spans="1:20" x14ac:dyDescent="0.3">
      <c r="A1471" s="1">
        <v>44054</v>
      </c>
      <c r="B1471" s="1" t="str">
        <f t="shared" si="22"/>
        <v>Aug</v>
      </c>
      <c r="C1471">
        <v>6693</v>
      </c>
      <c r="D1471" t="s">
        <v>3571</v>
      </c>
      <c r="E1471" t="s">
        <v>86</v>
      </c>
      <c r="F1471" t="s">
        <v>3572</v>
      </c>
      <c r="G1471" t="s">
        <v>41</v>
      </c>
      <c r="H1471" t="s">
        <v>23</v>
      </c>
      <c r="I1471" t="s">
        <v>3573</v>
      </c>
      <c r="J1471" t="s">
        <v>734</v>
      </c>
      <c r="K1471">
        <v>70601</v>
      </c>
      <c r="L1471" t="s">
        <v>76</v>
      </c>
      <c r="M1471" t="s">
        <v>1772</v>
      </c>
      <c r="N1471" t="s">
        <v>46</v>
      </c>
      <c r="O1471" t="s">
        <v>47</v>
      </c>
      <c r="P1471" t="s">
        <v>1773</v>
      </c>
      <c r="Q1471">
        <v>477.51</v>
      </c>
      <c r="R1471">
        <v>11</v>
      </c>
      <c r="S1471">
        <v>0</v>
      </c>
      <c r="T1471">
        <v>219.65459999999999</v>
      </c>
    </row>
    <row r="1472" spans="1:20" x14ac:dyDescent="0.3">
      <c r="A1472" s="1">
        <v>44054</v>
      </c>
      <c r="B1472" s="1" t="str">
        <f t="shared" si="22"/>
        <v>Aug</v>
      </c>
      <c r="C1472">
        <v>9385</v>
      </c>
      <c r="D1472" t="s">
        <v>3574</v>
      </c>
      <c r="E1472" t="s">
        <v>20</v>
      </c>
      <c r="F1472" t="s">
        <v>1320</v>
      </c>
      <c r="G1472" t="s">
        <v>41</v>
      </c>
      <c r="H1472" t="s">
        <v>23</v>
      </c>
      <c r="I1472" t="s">
        <v>314</v>
      </c>
      <c r="J1472" t="s">
        <v>315</v>
      </c>
      <c r="K1472">
        <v>10009</v>
      </c>
      <c r="L1472" t="s">
        <v>26</v>
      </c>
      <c r="M1472" t="s">
        <v>3092</v>
      </c>
      <c r="N1472" t="s">
        <v>46</v>
      </c>
      <c r="O1472" t="s">
        <v>107</v>
      </c>
      <c r="P1472" t="s">
        <v>3093</v>
      </c>
      <c r="Q1472">
        <v>25.92</v>
      </c>
      <c r="R1472">
        <v>4</v>
      </c>
      <c r="S1472">
        <v>0</v>
      </c>
      <c r="T1472">
        <v>12.441599999999999</v>
      </c>
    </row>
    <row r="1473" spans="1:20" x14ac:dyDescent="0.3">
      <c r="A1473" s="1">
        <v>44055</v>
      </c>
      <c r="B1473" s="1" t="str">
        <f t="shared" si="22"/>
        <v>Aug</v>
      </c>
      <c r="C1473">
        <v>2863</v>
      </c>
      <c r="D1473" t="s">
        <v>3575</v>
      </c>
      <c r="E1473" t="s">
        <v>20</v>
      </c>
      <c r="F1473" t="s">
        <v>3576</v>
      </c>
      <c r="G1473" t="s">
        <v>22</v>
      </c>
      <c r="H1473" t="s">
        <v>23</v>
      </c>
      <c r="I1473" t="s">
        <v>2663</v>
      </c>
      <c r="J1473" t="s">
        <v>130</v>
      </c>
      <c r="K1473">
        <v>32839</v>
      </c>
      <c r="L1473" t="s">
        <v>76</v>
      </c>
      <c r="M1473" t="s">
        <v>3577</v>
      </c>
      <c r="N1473" t="s">
        <v>46</v>
      </c>
      <c r="O1473" t="s">
        <v>107</v>
      </c>
      <c r="P1473" t="s">
        <v>3578</v>
      </c>
      <c r="Q1473">
        <v>20.736000000000001</v>
      </c>
      <c r="R1473">
        <v>4</v>
      </c>
      <c r="S1473">
        <v>0.2</v>
      </c>
      <c r="T1473">
        <v>7.2576000000000001</v>
      </c>
    </row>
    <row r="1474" spans="1:20" x14ac:dyDescent="0.3">
      <c r="A1474" s="1">
        <v>44055</v>
      </c>
      <c r="B1474" s="1" t="str">
        <f t="shared" si="22"/>
        <v>Aug</v>
      </c>
      <c r="C1474">
        <v>5762</v>
      </c>
      <c r="D1474" t="s">
        <v>3579</v>
      </c>
      <c r="E1474" t="s">
        <v>39</v>
      </c>
      <c r="F1474" t="s">
        <v>3580</v>
      </c>
      <c r="G1474" t="s">
        <v>22</v>
      </c>
      <c r="H1474" t="s">
        <v>23</v>
      </c>
      <c r="I1474" t="s">
        <v>3581</v>
      </c>
      <c r="J1474" t="s">
        <v>34</v>
      </c>
      <c r="K1474">
        <v>92630</v>
      </c>
      <c r="L1474" t="s">
        <v>35</v>
      </c>
      <c r="M1474" t="s">
        <v>308</v>
      </c>
      <c r="N1474" t="s">
        <v>46</v>
      </c>
      <c r="O1474" t="s">
        <v>69</v>
      </c>
      <c r="P1474" t="s">
        <v>309</v>
      </c>
      <c r="Q1474">
        <v>542.94000000000005</v>
      </c>
      <c r="R1474">
        <v>3</v>
      </c>
      <c r="S1474">
        <v>0</v>
      </c>
      <c r="T1474">
        <v>152.0232</v>
      </c>
    </row>
    <row r="1475" spans="1:20" x14ac:dyDescent="0.3">
      <c r="A1475" s="1">
        <v>44055</v>
      </c>
      <c r="B1475" s="1" t="str">
        <f t="shared" ref="B1475:B1538" si="23">TEXT(A1475,"mmm")</f>
        <v>Aug</v>
      </c>
      <c r="C1475">
        <v>5763</v>
      </c>
      <c r="D1475" t="s">
        <v>3579</v>
      </c>
      <c r="E1475" t="s">
        <v>39</v>
      </c>
      <c r="F1475" t="s">
        <v>3580</v>
      </c>
      <c r="G1475" t="s">
        <v>22</v>
      </c>
      <c r="H1475" t="s">
        <v>23</v>
      </c>
      <c r="I1475" t="s">
        <v>3581</v>
      </c>
      <c r="J1475" t="s">
        <v>34</v>
      </c>
      <c r="K1475">
        <v>92630</v>
      </c>
      <c r="L1475" t="s">
        <v>35</v>
      </c>
      <c r="M1475" t="s">
        <v>1790</v>
      </c>
      <c r="N1475" t="s">
        <v>28</v>
      </c>
      <c r="O1475" t="s">
        <v>29</v>
      </c>
      <c r="P1475" t="s">
        <v>2525</v>
      </c>
      <c r="Q1475">
        <v>54.92</v>
      </c>
      <c r="R1475">
        <v>4</v>
      </c>
      <c r="S1475">
        <v>0</v>
      </c>
      <c r="T1475">
        <v>19.7712</v>
      </c>
    </row>
    <row r="1476" spans="1:20" x14ac:dyDescent="0.3">
      <c r="A1476" s="1">
        <v>44055</v>
      </c>
      <c r="B1476" s="1" t="str">
        <f t="shared" si="23"/>
        <v>Aug</v>
      </c>
      <c r="C1476">
        <v>7765</v>
      </c>
      <c r="D1476" t="s">
        <v>3582</v>
      </c>
      <c r="E1476" t="s">
        <v>269</v>
      </c>
      <c r="F1476" t="s">
        <v>3583</v>
      </c>
      <c r="G1476" t="s">
        <v>73</v>
      </c>
      <c r="H1476" t="s">
        <v>23</v>
      </c>
      <c r="I1476" t="s">
        <v>1133</v>
      </c>
      <c r="J1476" t="s">
        <v>659</v>
      </c>
      <c r="K1476">
        <v>21044</v>
      </c>
      <c r="L1476" t="s">
        <v>26</v>
      </c>
      <c r="M1476" t="s">
        <v>458</v>
      </c>
      <c r="N1476" t="s">
        <v>46</v>
      </c>
      <c r="O1476" t="s">
        <v>62</v>
      </c>
      <c r="P1476" t="s">
        <v>459</v>
      </c>
      <c r="Q1476">
        <v>17.52</v>
      </c>
      <c r="R1476">
        <v>3</v>
      </c>
      <c r="S1476">
        <v>0</v>
      </c>
      <c r="T1476">
        <v>5.2560000000000002</v>
      </c>
    </row>
    <row r="1477" spans="1:20" x14ac:dyDescent="0.3">
      <c r="A1477" s="1">
        <v>44055</v>
      </c>
      <c r="B1477" s="1" t="str">
        <f t="shared" si="23"/>
        <v>Aug</v>
      </c>
      <c r="C1477">
        <v>7766</v>
      </c>
      <c r="D1477" t="s">
        <v>3582</v>
      </c>
      <c r="E1477" t="s">
        <v>269</v>
      </c>
      <c r="F1477" t="s">
        <v>3583</v>
      </c>
      <c r="G1477" t="s">
        <v>73</v>
      </c>
      <c r="H1477" t="s">
        <v>23</v>
      </c>
      <c r="I1477" t="s">
        <v>1133</v>
      </c>
      <c r="J1477" t="s">
        <v>659</v>
      </c>
      <c r="K1477">
        <v>21044</v>
      </c>
      <c r="L1477" t="s">
        <v>26</v>
      </c>
      <c r="M1477" t="s">
        <v>3584</v>
      </c>
      <c r="N1477" t="s">
        <v>28</v>
      </c>
      <c r="O1477" t="s">
        <v>59</v>
      </c>
      <c r="P1477" t="s">
        <v>3585</v>
      </c>
      <c r="Q1477">
        <v>1779.9</v>
      </c>
      <c r="R1477">
        <v>5</v>
      </c>
      <c r="S1477">
        <v>0</v>
      </c>
      <c r="T1477">
        <v>373.779</v>
      </c>
    </row>
    <row r="1478" spans="1:20" x14ac:dyDescent="0.3">
      <c r="A1478" s="1">
        <v>44055</v>
      </c>
      <c r="B1478" s="1" t="str">
        <f t="shared" si="23"/>
        <v>Aug</v>
      </c>
      <c r="C1478">
        <v>7767</v>
      </c>
      <c r="D1478" t="s">
        <v>3582</v>
      </c>
      <c r="E1478" t="s">
        <v>269</v>
      </c>
      <c r="F1478" t="s">
        <v>3583</v>
      </c>
      <c r="G1478" t="s">
        <v>73</v>
      </c>
      <c r="H1478" t="s">
        <v>23</v>
      </c>
      <c r="I1478" t="s">
        <v>1133</v>
      </c>
      <c r="J1478" t="s">
        <v>659</v>
      </c>
      <c r="K1478">
        <v>21044</v>
      </c>
      <c r="L1478" t="s">
        <v>26</v>
      </c>
      <c r="M1478" t="s">
        <v>2394</v>
      </c>
      <c r="N1478" t="s">
        <v>46</v>
      </c>
      <c r="O1478" t="s">
        <v>62</v>
      </c>
      <c r="P1478" t="s">
        <v>2395</v>
      </c>
      <c r="Q1478">
        <v>219.9</v>
      </c>
      <c r="R1478">
        <v>5</v>
      </c>
      <c r="S1478">
        <v>0</v>
      </c>
      <c r="T1478">
        <v>59.372999999999998</v>
      </c>
    </row>
    <row r="1479" spans="1:20" x14ac:dyDescent="0.3">
      <c r="A1479" s="1">
        <v>44055</v>
      </c>
      <c r="B1479" s="1" t="str">
        <f t="shared" si="23"/>
        <v>Aug</v>
      </c>
      <c r="C1479">
        <v>8254</v>
      </c>
      <c r="D1479" t="s">
        <v>3586</v>
      </c>
      <c r="E1479" t="s">
        <v>20</v>
      </c>
      <c r="F1479" t="s">
        <v>3587</v>
      </c>
      <c r="G1479" t="s">
        <v>22</v>
      </c>
      <c r="H1479" t="s">
        <v>23</v>
      </c>
      <c r="I1479" t="s">
        <v>148</v>
      </c>
      <c r="J1479" t="s">
        <v>149</v>
      </c>
      <c r="K1479">
        <v>98103</v>
      </c>
      <c r="L1479" t="s">
        <v>35</v>
      </c>
      <c r="M1479" t="s">
        <v>1032</v>
      </c>
      <c r="N1479" t="s">
        <v>78</v>
      </c>
      <c r="O1479" t="s">
        <v>382</v>
      </c>
      <c r="P1479" t="s">
        <v>1033</v>
      </c>
      <c r="Q1479">
        <v>299.99</v>
      </c>
      <c r="R1479">
        <v>1</v>
      </c>
      <c r="S1479">
        <v>0</v>
      </c>
      <c r="T1479">
        <v>89.997</v>
      </c>
    </row>
    <row r="1480" spans="1:20" x14ac:dyDescent="0.3">
      <c r="A1480" s="1">
        <v>44055</v>
      </c>
      <c r="B1480" s="1" t="str">
        <f t="shared" si="23"/>
        <v>Aug</v>
      </c>
      <c r="C1480">
        <v>8255</v>
      </c>
      <c r="D1480" t="s">
        <v>3586</v>
      </c>
      <c r="E1480" t="s">
        <v>20</v>
      </c>
      <c r="F1480" t="s">
        <v>3587</v>
      </c>
      <c r="G1480" t="s">
        <v>22</v>
      </c>
      <c r="H1480" t="s">
        <v>23</v>
      </c>
      <c r="I1480" t="s">
        <v>148</v>
      </c>
      <c r="J1480" t="s">
        <v>149</v>
      </c>
      <c r="K1480">
        <v>98103</v>
      </c>
      <c r="L1480" t="s">
        <v>35</v>
      </c>
      <c r="M1480" t="s">
        <v>2268</v>
      </c>
      <c r="N1480" t="s">
        <v>46</v>
      </c>
      <c r="O1480" t="s">
        <v>107</v>
      </c>
      <c r="P1480" t="s">
        <v>2269</v>
      </c>
      <c r="Q1480">
        <v>192.16</v>
      </c>
      <c r="R1480">
        <v>4</v>
      </c>
      <c r="S1480">
        <v>0</v>
      </c>
      <c r="T1480">
        <v>92.236800000000002</v>
      </c>
    </row>
    <row r="1481" spans="1:20" x14ac:dyDescent="0.3">
      <c r="A1481" s="1">
        <v>44055</v>
      </c>
      <c r="B1481" s="1" t="str">
        <f t="shared" si="23"/>
        <v>Aug</v>
      </c>
      <c r="C1481">
        <v>8256</v>
      </c>
      <c r="D1481" t="s">
        <v>3586</v>
      </c>
      <c r="E1481" t="s">
        <v>20</v>
      </c>
      <c r="F1481" t="s">
        <v>3587</v>
      </c>
      <c r="G1481" t="s">
        <v>22</v>
      </c>
      <c r="H1481" t="s">
        <v>23</v>
      </c>
      <c r="I1481" t="s">
        <v>148</v>
      </c>
      <c r="J1481" t="s">
        <v>149</v>
      </c>
      <c r="K1481">
        <v>98103</v>
      </c>
      <c r="L1481" t="s">
        <v>35</v>
      </c>
      <c r="M1481" t="s">
        <v>629</v>
      </c>
      <c r="N1481" t="s">
        <v>78</v>
      </c>
      <c r="O1481" t="s">
        <v>193</v>
      </c>
      <c r="P1481" t="s">
        <v>630</v>
      </c>
      <c r="Q1481">
        <v>242.624</v>
      </c>
      <c r="R1481">
        <v>8</v>
      </c>
      <c r="S1481">
        <v>0.2</v>
      </c>
      <c r="T1481">
        <v>27.295200000000001</v>
      </c>
    </row>
    <row r="1482" spans="1:20" x14ac:dyDescent="0.3">
      <c r="A1482" s="1">
        <v>44055</v>
      </c>
      <c r="B1482" s="1" t="str">
        <f t="shared" si="23"/>
        <v>Aug</v>
      </c>
      <c r="C1482">
        <v>8257</v>
      </c>
      <c r="D1482" t="s">
        <v>3586</v>
      </c>
      <c r="E1482" t="s">
        <v>20</v>
      </c>
      <c r="F1482" t="s">
        <v>3587</v>
      </c>
      <c r="G1482" t="s">
        <v>22</v>
      </c>
      <c r="H1482" t="s">
        <v>23</v>
      </c>
      <c r="I1482" t="s">
        <v>148</v>
      </c>
      <c r="J1482" t="s">
        <v>149</v>
      </c>
      <c r="K1482">
        <v>98103</v>
      </c>
      <c r="L1482" t="s">
        <v>35</v>
      </c>
      <c r="M1482" t="s">
        <v>2734</v>
      </c>
      <c r="N1482" t="s">
        <v>46</v>
      </c>
      <c r="O1482" t="s">
        <v>54</v>
      </c>
      <c r="P1482" t="s">
        <v>2735</v>
      </c>
      <c r="Q1482">
        <v>46.74</v>
      </c>
      <c r="R1482">
        <v>3</v>
      </c>
      <c r="S1482">
        <v>0</v>
      </c>
      <c r="T1482">
        <v>11.685</v>
      </c>
    </row>
    <row r="1483" spans="1:20" x14ac:dyDescent="0.3">
      <c r="A1483" s="1">
        <v>44055</v>
      </c>
      <c r="B1483" s="1" t="str">
        <f t="shared" si="23"/>
        <v>Aug</v>
      </c>
      <c r="C1483">
        <v>8258</v>
      </c>
      <c r="D1483" t="s">
        <v>3586</v>
      </c>
      <c r="E1483" t="s">
        <v>20</v>
      </c>
      <c r="F1483" t="s">
        <v>3587</v>
      </c>
      <c r="G1483" t="s">
        <v>22</v>
      </c>
      <c r="H1483" t="s">
        <v>23</v>
      </c>
      <c r="I1483" t="s">
        <v>148</v>
      </c>
      <c r="J1483" t="s">
        <v>149</v>
      </c>
      <c r="K1483">
        <v>98103</v>
      </c>
      <c r="L1483" t="s">
        <v>35</v>
      </c>
      <c r="M1483" t="s">
        <v>3588</v>
      </c>
      <c r="N1483" t="s">
        <v>78</v>
      </c>
      <c r="O1483" t="s">
        <v>101</v>
      </c>
      <c r="P1483" t="s">
        <v>3589</v>
      </c>
      <c r="Q1483">
        <v>174.95</v>
      </c>
      <c r="R1483">
        <v>5</v>
      </c>
      <c r="S1483">
        <v>0</v>
      </c>
      <c r="T1483">
        <v>12.246499999999999</v>
      </c>
    </row>
    <row r="1484" spans="1:20" x14ac:dyDescent="0.3">
      <c r="A1484" s="1">
        <v>44055</v>
      </c>
      <c r="B1484" s="1" t="str">
        <f t="shared" si="23"/>
        <v>Aug</v>
      </c>
      <c r="C1484">
        <v>8259</v>
      </c>
      <c r="D1484" t="s">
        <v>3586</v>
      </c>
      <c r="E1484" t="s">
        <v>20</v>
      </c>
      <c r="F1484" t="s">
        <v>3587</v>
      </c>
      <c r="G1484" t="s">
        <v>22</v>
      </c>
      <c r="H1484" t="s">
        <v>23</v>
      </c>
      <c r="I1484" t="s">
        <v>148</v>
      </c>
      <c r="J1484" t="s">
        <v>149</v>
      </c>
      <c r="K1484">
        <v>98103</v>
      </c>
      <c r="L1484" t="s">
        <v>35</v>
      </c>
      <c r="M1484" t="s">
        <v>3590</v>
      </c>
      <c r="N1484" t="s">
        <v>46</v>
      </c>
      <c r="O1484" t="s">
        <v>47</v>
      </c>
      <c r="P1484" t="s">
        <v>3591</v>
      </c>
      <c r="Q1484">
        <v>100.70399999999999</v>
      </c>
      <c r="R1484">
        <v>6</v>
      </c>
      <c r="S1484">
        <v>0.2</v>
      </c>
      <c r="T1484">
        <v>37.764000000000003</v>
      </c>
    </row>
    <row r="1485" spans="1:20" x14ac:dyDescent="0.3">
      <c r="A1485" s="1">
        <v>44056</v>
      </c>
      <c r="B1485" s="1" t="str">
        <f t="shared" si="23"/>
        <v>Aug</v>
      </c>
      <c r="C1485">
        <v>2864</v>
      </c>
      <c r="D1485" t="s">
        <v>3592</v>
      </c>
      <c r="E1485" t="s">
        <v>269</v>
      </c>
      <c r="F1485" t="s">
        <v>3539</v>
      </c>
      <c r="G1485" t="s">
        <v>22</v>
      </c>
      <c r="H1485" t="s">
        <v>23</v>
      </c>
      <c r="I1485" t="s">
        <v>111</v>
      </c>
      <c r="J1485" t="s">
        <v>34</v>
      </c>
      <c r="K1485">
        <v>94122</v>
      </c>
      <c r="L1485" t="s">
        <v>35</v>
      </c>
      <c r="M1485" t="s">
        <v>1683</v>
      </c>
      <c r="N1485" t="s">
        <v>46</v>
      </c>
      <c r="O1485" t="s">
        <v>54</v>
      </c>
      <c r="P1485" t="s">
        <v>1684</v>
      </c>
      <c r="Q1485">
        <v>31.44</v>
      </c>
      <c r="R1485">
        <v>3</v>
      </c>
      <c r="S1485">
        <v>0</v>
      </c>
      <c r="T1485">
        <v>8.4887999999999995</v>
      </c>
    </row>
    <row r="1486" spans="1:20" x14ac:dyDescent="0.3">
      <c r="A1486" s="1">
        <v>44056</v>
      </c>
      <c r="B1486" s="1" t="str">
        <f t="shared" si="23"/>
        <v>Aug</v>
      </c>
      <c r="C1486">
        <v>2865</v>
      </c>
      <c r="D1486" t="s">
        <v>3592</v>
      </c>
      <c r="E1486" t="s">
        <v>269</v>
      </c>
      <c r="F1486" t="s">
        <v>3539</v>
      </c>
      <c r="G1486" t="s">
        <v>22</v>
      </c>
      <c r="H1486" t="s">
        <v>23</v>
      </c>
      <c r="I1486" t="s">
        <v>111</v>
      </c>
      <c r="J1486" t="s">
        <v>34</v>
      </c>
      <c r="K1486">
        <v>94122</v>
      </c>
      <c r="L1486" t="s">
        <v>35</v>
      </c>
      <c r="M1486" t="s">
        <v>2827</v>
      </c>
      <c r="N1486" t="s">
        <v>46</v>
      </c>
      <c r="O1486" t="s">
        <v>69</v>
      </c>
      <c r="P1486" t="s">
        <v>1533</v>
      </c>
      <c r="Q1486">
        <v>83.79</v>
      </c>
      <c r="R1486">
        <v>7</v>
      </c>
      <c r="S1486">
        <v>0</v>
      </c>
      <c r="T1486">
        <v>22.6233</v>
      </c>
    </row>
    <row r="1487" spans="1:20" x14ac:dyDescent="0.3">
      <c r="A1487" s="1">
        <v>44056</v>
      </c>
      <c r="B1487" s="1" t="str">
        <f t="shared" si="23"/>
        <v>Aug</v>
      </c>
      <c r="C1487">
        <v>2866</v>
      </c>
      <c r="D1487" t="s">
        <v>3592</v>
      </c>
      <c r="E1487" t="s">
        <v>269</v>
      </c>
      <c r="F1487" t="s">
        <v>3539</v>
      </c>
      <c r="G1487" t="s">
        <v>22</v>
      </c>
      <c r="H1487" t="s">
        <v>23</v>
      </c>
      <c r="I1487" t="s">
        <v>111</v>
      </c>
      <c r="J1487" t="s">
        <v>34</v>
      </c>
      <c r="K1487">
        <v>94122</v>
      </c>
      <c r="L1487" t="s">
        <v>35</v>
      </c>
      <c r="M1487" t="s">
        <v>1001</v>
      </c>
      <c r="N1487" t="s">
        <v>46</v>
      </c>
      <c r="O1487" t="s">
        <v>62</v>
      </c>
      <c r="P1487" t="s">
        <v>1002</v>
      </c>
      <c r="Q1487">
        <v>59.52</v>
      </c>
      <c r="R1487">
        <v>3</v>
      </c>
      <c r="S1487">
        <v>0</v>
      </c>
      <c r="T1487">
        <v>15.475199999999999</v>
      </c>
    </row>
    <row r="1488" spans="1:20" x14ac:dyDescent="0.3">
      <c r="A1488" s="1">
        <v>44056</v>
      </c>
      <c r="B1488" s="1" t="str">
        <f t="shared" si="23"/>
        <v>Aug</v>
      </c>
      <c r="C1488">
        <v>2867</v>
      </c>
      <c r="D1488" t="s">
        <v>3592</v>
      </c>
      <c r="E1488" t="s">
        <v>269</v>
      </c>
      <c r="F1488" t="s">
        <v>3539</v>
      </c>
      <c r="G1488" t="s">
        <v>22</v>
      </c>
      <c r="H1488" t="s">
        <v>23</v>
      </c>
      <c r="I1488" t="s">
        <v>111</v>
      </c>
      <c r="J1488" t="s">
        <v>34</v>
      </c>
      <c r="K1488">
        <v>94122</v>
      </c>
      <c r="L1488" t="s">
        <v>35</v>
      </c>
      <c r="M1488" t="s">
        <v>3593</v>
      </c>
      <c r="N1488" t="s">
        <v>46</v>
      </c>
      <c r="O1488" t="s">
        <v>141</v>
      </c>
      <c r="P1488" t="s">
        <v>882</v>
      </c>
      <c r="Q1488">
        <v>31.92</v>
      </c>
      <c r="R1488">
        <v>4</v>
      </c>
      <c r="S1488">
        <v>0</v>
      </c>
      <c r="T1488">
        <v>9.2568000000000001</v>
      </c>
    </row>
    <row r="1489" spans="1:20" x14ac:dyDescent="0.3">
      <c r="A1489" s="1">
        <v>44056</v>
      </c>
      <c r="B1489" s="1" t="str">
        <f t="shared" si="23"/>
        <v>Aug</v>
      </c>
      <c r="C1489">
        <v>6071</v>
      </c>
      <c r="D1489" t="s">
        <v>3594</v>
      </c>
      <c r="E1489" t="s">
        <v>20</v>
      </c>
      <c r="F1489" t="s">
        <v>424</v>
      </c>
      <c r="G1489" t="s">
        <v>73</v>
      </c>
      <c r="H1489" t="s">
        <v>23</v>
      </c>
      <c r="I1489" t="s">
        <v>154</v>
      </c>
      <c r="J1489" t="s">
        <v>155</v>
      </c>
      <c r="K1489">
        <v>19120</v>
      </c>
      <c r="L1489" t="s">
        <v>26</v>
      </c>
      <c r="M1489" t="s">
        <v>1184</v>
      </c>
      <c r="N1489" t="s">
        <v>46</v>
      </c>
      <c r="O1489" t="s">
        <v>288</v>
      </c>
      <c r="P1489" t="s">
        <v>1185</v>
      </c>
      <c r="Q1489">
        <v>17.544</v>
      </c>
      <c r="R1489">
        <v>3</v>
      </c>
      <c r="S1489">
        <v>0.2</v>
      </c>
      <c r="T1489">
        <v>5.9211</v>
      </c>
    </row>
    <row r="1490" spans="1:20" x14ac:dyDescent="0.3">
      <c r="A1490" s="1">
        <v>44056</v>
      </c>
      <c r="B1490" s="1" t="str">
        <f t="shared" si="23"/>
        <v>Aug</v>
      </c>
      <c r="C1490">
        <v>7376</v>
      </c>
      <c r="D1490" t="s">
        <v>3595</v>
      </c>
      <c r="E1490" t="s">
        <v>20</v>
      </c>
      <c r="F1490" t="s">
        <v>2853</v>
      </c>
      <c r="G1490" t="s">
        <v>73</v>
      </c>
      <c r="H1490" t="s">
        <v>23</v>
      </c>
      <c r="I1490" t="s">
        <v>573</v>
      </c>
      <c r="J1490" t="s">
        <v>34</v>
      </c>
      <c r="K1490">
        <v>92037</v>
      </c>
      <c r="L1490" t="s">
        <v>35</v>
      </c>
      <c r="M1490" t="s">
        <v>3596</v>
      </c>
      <c r="N1490" t="s">
        <v>46</v>
      </c>
      <c r="O1490" t="s">
        <v>47</v>
      </c>
      <c r="P1490" t="s">
        <v>3597</v>
      </c>
      <c r="Q1490">
        <v>36.024000000000001</v>
      </c>
      <c r="R1490">
        <v>3</v>
      </c>
      <c r="S1490">
        <v>0.2</v>
      </c>
      <c r="T1490">
        <v>11.707800000000001</v>
      </c>
    </row>
    <row r="1491" spans="1:20" x14ac:dyDescent="0.3">
      <c r="A1491" s="1">
        <v>44056</v>
      </c>
      <c r="B1491" s="1" t="str">
        <f t="shared" si="23"/>
        <v>Aug</v>
      </c>
      <c r="C1491">
        <v>7898</v>
      </c>
      <c r="D1491" t="s">
        <v>3598</v>
      </c>
      <c r="E1491" t="s">
        <v>20</v>
      </c>
      <c r="F1491" t="s">
        <v>2640</v>
      </c>
      <c r="G1491" t="s">
        <v>22</v>
      </c>
      <c r="H1491" t="s">
        <v>23</v>
      </c>
      <c r="I1491" t="s">
        <v>2487</v>
      </c>
      <c r="J1491" t="s">
        <v>206</v>
      </c>
      <c r="K1491">
        <v>38109</v>
      </c>
      <c r="L1491" t="s">
        <v>76</v>
      </c>
      <c r="M1491" t="s">
        <v>2138</v>
      </c>
      <c r="N1491" t="s">
        <v>46</v>
      </c>
      <c r="O1491" t="s">
        <v>69</v>
      </c>
      <c r="P1491" t="s">
        <v>2139</v>
      </c>
      <c r="Q1491">
        <v>272.048</v>
      </c>
      <c r="R1491">
        <v>7</v>
      </c>
      <c r="S1491">
        <v>0.2</v>
      </c>
      <c r="T1491">
        <v>30.605399999999999</v>
      </c>
    </row>
    <row r="1492" spans="1:20" x14ac:dyDescent="0.3">
      <c r="A1492" s="1">
        <v>44056</v>
      </c>
      <c r="B1492" s="1" t="str">
        <f t="shared" si="23"/>
        <v>Aug</v>
      </c>
      <c r="C1492">
        <v>7899</v>
      </c>
      <c r="D1492" t="s">
        <v>3598</v>
      </c>
      <c r="E1492" t="s">
        <v>20</v>
      </c>
      <c r="F1492" t="s">
        <v>2640</v>
      </c>
      <c r="G1492" t="s">
        <v>22</v>
      </c>
      <c r="H1492" t="s">
        <v>23</v>
      </c>
      <c r="I1492" t="s">
        <v>2487</v>
      </c>
      <c r="J1492" t="s">
        <v>206</v>
      </c>
      <c r="K1492">
        <v>38109</v>
      </c>
      <c r="L1492" t="s">
        <v>76</v>
      </c>
      <c r="M1492" t="s">
        <v>1601</v>
      </c>
      <c r="N1492" t="s">
        <v>46</v>
      </c>
      <c r="O1492" t="s">
        <v>47</v>
      </c>
      <c r="P1492" t="s">
        <v>1602</v>
      </c>
      <c r="Q1492">
        <v>1614.5820000000001</v>
      </c>
      <c r="R1492">
        <v>6</v>
      </c>
      <c r="S1492">
        <v>0.7</v>
      </c>
      <c r="T1492">
        <v>-1237.8462</v>
      </c>
    </row>
    <row r="1493" spans="1:20" x14ac:dyDescent="0.3">
      <c r="A1493" s="1">
        <v>44056</v>
      </c>
      <c r="B1493" s="1" t="str">
        <f t="shared" si="23"/>
        <v>Aug</v>
      </c>
      <c r="C1493">
        <v>7900</v>
      </c>
      <c r="D1493" t="s">
        <v>3598</v>
      </c>
      <c r="E1493" t="s">
        <v>20</v>
      </c>
      <c r="F1493" t="s">
        <v>2640</v>
      </c>
      <c r="G1493" t="s">
        <v>22</v>
      </c>
      <c r="H1493" t="s">
        <v>23</v>
      </c>
      <c r="I1493" t="s">
        <v>2487</v>
      </c>
      <c r="J1493" t="s">
        <v>206</v>
      </c>
      <c r="K1493">
        <v>38109</v>
      </c>
      <c r="L1493" t="s">
        <v>76</v>
      </c>
      <c r="M1493" t="s">
        <v>3599</v>
      </c>
      <c r="N1493" t="s">
        <v>46</v>
      </c>
      <c r="O1493" t="s">
        <v>144</v>
      </c>
      <c r="P1493" t="s">
        <v>145</v>
      </c>
      <c r="Q1493">
        <v>24.32</v>
      </c>
      <c r="R1493">
        <v>5</v>
      </c>
      <c r="S1493">
        <v>0.2</v>
      </c>
      <c r="T1493">
        <v>9.1199999999999992</v>
      </c>
    </row>
    <row r="1494" spans="1:20" x14ac:dyDescent="0.3">
      <c r="A1494" s="1">
        <v>44056</v>
      </c>
      <c r="B1494" s="1" t="str">
        <f t="shared" si="23"/>
        <v>Aug</v>
      </c>
      <c r="C1494">
        <v>7901</v>
      </c>
      <c r="D1494" t="s">
        <v>3598</v>
      </c>
      <c r="E1494" t="s">
        <v>20</v>
      </c>
      <c r="F1494" t="s">
        <v>2640</v>
      </c>
      <c r="G1494" t="s">
        <v>22</v>
      </c>
      <c r="H1494" t="s">
        <v>23</v>
      </c>
      <c r="I1494" t="s">
        <v>2487</v>
      </c>
      <c r="J1494" t="s">
        <v>206</v>
      </c>
      <c r="K1494">
        <v>38109</v>
      </c>
      <c r="L1494" t="s">
        <v>76</v>
      </c>
      <c r="M1494" t="s">
        <v>3600</v>
      </c>
      <c r="N1494" t="s">
        <v>78</v>
      </c>
      <c r="O1494" t="s">
        <v>101</v>
      </c>
      <c r="P1494" t="s">
        <v>3601</v>
      </c>
      <c r="Q1494">
        <v>1.5840000000000001</v>
      </c>
      <c r="R1494">
        <v>2</v>
      </c>
      <c r="S1494">
        <v>0.2</v>
      </c>
      <c r="T1494">
        <v>0.47520000000000001</v>
      </c>
    </row>
    <row r="1495" spans="1:20" x14ac:dyDescent="0.3">
      <c r="A1495" s="1">
        <v>44056</v>
      </c>
      <c r="B1495" s="1" t="str">
        <f t="shared" si="23"/>
        <v>Aug</v>
      </c>
      <c r="C1495">
        <v>7902</v>
      </c>
      <c r="D1495" t="s">
        <v>3598</v>
      </c>
      <c r="E1495" t="s">
        <v>20</v>
      </c>
      <c r="F1495" t="s">
        <v>2640</v>
      </c>
      <c r="G1495" t="s">
        <v>22</v>
      </c>
      <c r="H1495" t="s">
        <v>23</v>
      </c>
      <c r="I1495" t="s">
        <v>2487</v>
      </c>
      <c r="J1495" t="s">
        <v>206</v>
      </c>
      <c r="K1495">
        <v>38109</v>
      </c>
      <c r="L1495" t="s">
        <v>76</v>
      </c>
      <c r="M1495" t="s">
        <v>3602</v>
      </c>
      <c r="N1495" t="s">
        <v>28</v>
      </c>
      <c r="O1495" t="s">
        <v>29</v>
      </c>
      <c r="P1495" t="s">
        <v>3603</v>
      </c>
      <c r="Q1495">
        <v>31.984000000000002</v>
      </c>
      <c r="R1495">
        <v>1</v>
      </c>
      <c r="S1495">
        <v>0.2</v>
      </c>
      <c r="T1495">
        <v>0</v>
      </c>
    </row>
    <row r="1496" spans="1:20" x14ac:dyDescent="0.3">
      <c r="A1496" s="1">
        <v>44056</v>
      </c>
      <c r="B1496" s="1" t="str">
        <f t="shared" si="23"/>
        <v>Aug</v>
      </c>
      <c r="C1496">
        <v>7903</v>
      </c>
      <c r="D1496" t="s">
        <v>3598</v>
      </c>
      <c r="E1496" t="s">
        <v>20</v>
      </c>
      <c r="F1496" t="s">
        <v>2640</v>
      </c>
      <c r="G1496" t="s">
        <v>22</v>
      </c>
      <c r="H1496" t="s">
        <v>23</v>
      </c>
      <c r="I1496" t="s">
        <v>2487</v>
      </c>
      <c r="J1496" t="s">
        <v>206</v>
      </c>
      <c r="K1496">
        <v>38109</v>
      </c>
      <c r="L1496" t="s">
        <v>76</v>
      </c>
      <c r="M1496" t="s">
        <v>1293</v>
      </c>
      <c r="N1496" t="s">
        <v>46</v>
      </c>
      <c r="O1496" t="s">
        <v>168</v>
      </c>
      <c r="P1496" t="s">
        <v>1294</v>
      </c>
      <c r="Q1496">
        <v>14.76</v>
      </c>
      <c r="R1496">
        <v>5</v>
      </c>
      <c r="S1496">
        <v>0.2</v>
      </c>
      <c r="T1496">
        <v>4.7969999999999997</v>
      </c>
    </row>
    <row r="1497" spans="1:20" x14ac:dyDescent="0.3">
      <c r="A1497" s="1">
        <v>44056</v>
      </c>
      <c r="B1497" s="1" t="str">
        <f t="shared" si="23"/>
        <v>Aug</v>
      </c>
      <c r="C1497">
        <v>7904</v>
      </c>
      <c r="D1497" t="s">
        <v>3598</v>
      </c>
      <c r="E1497" t="s">
        <v>20</v>
      </c>
      <c r="F1497" t="s">
        <v>2640</v>
      </c>
      <c r="G1497" t="s">
        <v>22</v>
      </c>
      <c r="H1497" t="s">
        <v>23</v>
      </c>
      <c r="I1497" t="s">
        <v>2487</v>
      </c>
      <c r="J1497" t="s">
        <v>206</v>
      </c>
      <c r="K1497">
        <v>38109</v>
      </c>
      <c r="L1497" t="s">
        <v>76</v>
      </c>
      <c r="M1497" t="s">
        <v>3604</v>
      </c>
      <c r="N1497" t="s">
        <v>28</v>
      </c>
      <c r="O1497" t="s">
        <v>59</v>
      </c>
      <c r="P1497" t="s">
        <v>3605</v>
      </c>
      <c r="Q1497">
        <v>423.64800000000002</v>
      </c>
      <c r="R1497">
        <v>2</v>
      </c>
      <c r="S1497">
        <v>0.2</v>
      </c>
      <c r="T1497">
        <v>47.660400000000003</v>
      </c>
    </row>
    <row r="1498" spans="1:20" x14ac:dyDescent="0.3">
      <c r="A1498" s="1">
        <v>44057</v>
      </c>
      <c r="B1498" s="1" t="str">
        <f t="shared" si="23"/>
        <v>Aug</v>
      </c>
      <c r="C1498">
        <v>2398</v>
      </c>
      <c r="D1498" t="s">
        <v>3606</v>
      </c>
      <c r="E1498" t="s">
        <v>86</v>
      </c>
      <c r="F1498" t="s">
        <v>3005</v>
      </c>
      <c r="G1498" t="s">
        <v>22</v>
      </c>
      <c r="H1498" t="s">
        <v>23</v>
      </c>
      <c r="I1498" t="s">
        <v>111</v>
      </c>
      <c r="J1498" t="s">
        <v>34</v>
      </c>
      <c r="K1498">
        <v>94109</v>
      </c>
      <c r="L1498" t="s">
        <v>35</v>
      </c>
      <c r="M1498" t="s">
        <v>338</v>
      </c>
      <c r="N1498" t="s">
        <v>46</v>
      </c>
      <c r="O1498" t="s">
        <v>288</v>
      </c>
      <c r="P1498" t="s">
        <v>339</v>
      </c>
      <c r="Q1498">
        <v>5.76</v>
      </c>
      <c r="R1498">
        <v>2</v>
      </c>
      <c r="S1498">
        <v>0</v>
      </c>
      <c r="T1498">
        <v>2.8224</v>
      </c>
    </row>
    <row r="1499" spans="1:20" x14ac:dyDescent="0.3">
      <c r="A1499" s="1">
        <v>44057</v>
      </c>
      <c r="B1499" s="1" t="str">
        <f t="shared" si="23"/>
        <v>Aug</v>
      </c>
      <c r="C1499">
        <v>2399</v>
      </c>
      <c r="D1499" t="s">
        <v>3606</v>
      </c>
      <c r="E1499" t="s">
        <v>86</v>
      </c>
      <c r="F1499" t="s">
        <v>3005</v>
      </c>
      <c r="G1499" t="s">
        <v>22</v>
      </c>
      <c r="H1499" t="s">
        <v>23</v>
      </c>
      <c r="I1499" t="s">
        <v>111</v>
      </c>
      <c r="J1499" t="s">
        <v>34</v>
      </c>
      <c r="K1499">
        <v>94109</v>
      </c>
      <c r="L1499" t="s">
        <v>35</v>
      </c>
      <c r="M1499" t="s">
        <v>1552</v>
      </c>
      <c r="N1499" t="s">
        <v>46</v>
      </c>
      <c r="O1499" t="s">
        <v>62</v>
      </c>
      <c r="P1499" t="s">
        <v>1553</v>
      </c>
      <c r="Q1499">
        <v>16.68</v>
      </c>
      <c r="R1499">
        <v>6</v>
      </c>
      <c r="S1499">
        <v>0</v>
      </c>
      <c r="T1499">
        <v>4.3368000000000002</v>
      </c>
    </row>
    <row r="1500" spans="1:20" x14ac:dyDescent="0.3">
      <c r="A1500" s="1">
        <v>44057</v>
      </c>
      <c r="B1500" s="1" t="str">
        <f t="shared" si="23"/>
        <v>Aug</v>
      </c>
      <c r="C1500">
        <v>4491</v>
      </c>
      <c r="D1500" t="s">
        <v>3607</v>
      </c>
      <c r="E1500" t="s">
        <v>20</v>
      </c>
      <c r="F1500" t="s">
        <v>50</v>
      </c>
      <c r="G1500" t="s">
        <v>22</v>
      </c>
      <c r="H1500" t="s">
        <v>23</v>
      </c>
      <c r="I1500" t="s">
        <v>33</v>
      </c>
      <c r="J1500" t="s">
        <v>34</v>
      </c>
      <c r="K1500">
        <v>90032</v>
      </c>
      <c r="L1500" t="s">
        <v>35</v>
      </c>
      <c r="M1500" t="s">
        <v>1245</v>
      </c>
      <c r="N1500" t="s">
        <v>28</v>
      </c>
      <c r="O1500" t="s">
        <v>94</v>
      </c>
      <c r="P1500" t="s">
        <v>1246</v>
      </c>
      <c r="Q1500">
        <v>418.29599999999999</v>
      </c>
      <c r="R1500">
        <v>3</v>
      </c>
      <c r="S1500">
        <v>0.2</v>
      </c>
      <c r="T1500">
        <v>5.2286999999999999</v>
      </c>
    </row>
    <row r="1501" spans="1:20" x14ac:dyDescent="0.3">
      <c r="A1501" s="1">
        <v>44058</v>
      </c>
      <c r="B1501" s="1" t="str">
        <f t="shared" si="23"/>
        <v>Aug</v>
      </c>
      <c r="C1501">
        <v>2460</v>
      </c>
      <c r="D1501" t="s">
        <v>3608</v>
      </c>
      <c r="E1501" t="s">
        <v>20</v>
      </c>
      <c r="F1501" t="s">
        <v>2492</v>
      </c>
      <c r="G1501" t="s">
        <v>22</v>
      </c>
      <c r="H1501" t="s">
        <v>23</v>
      </c>
      <c r="I1501" t="s">
        <v>1604</v>
      </c>
      <c r="J1501" t="s">
        <v>740</v>
      </c>
      <c r="K1501">
        <v>7060</v>
      </c>
      <c r="L1501" t="s">
        <v>26</v>
      </c>
      <c r="M1501" t="s">
        <v>3609</v>
      </c>
      <c r="N1501" t="s">
        <v>46</v>
      </c>
      <c r="O1501" t="s">
        <v>69</v>
      </c>
      <c r="P1501" t="s">
        <v>3610</v>
      </c>
      <c r="Q1501">
        <v>97.84</v>
      </c>
      <c r="R1501">
        <v>2</v>
      </c>
      <c r="S1501">
        <v>0</v>
      </c>
      <c r="T1501">
        <v>25.438400000000001</v>
      </c>
    </row>
    <row r="1502" spans="1:20" x14ac:dyDescent="0.3">
      <c r="A1502" s="1">
        <v>44058</v>
      </c>
      <c r="B1502" s="1" t="str">
        <f t="shared" si="23"/>
        <v>Aug</v>
      </c>
      <c r="C1502">
        <v>2535</v>
      </c>
      <c r="D1502" t="s">
        <v>3611</v>
      </c>
      <c r="E1502" t="s">
        <v>86</v>
      </c>
      <c r="F1502" t="s">
        <v>1978</v>
      </c>
      <c r="G1502" t="s">
        <v>73</v>
      </c>
      <c r="H1502" t="s">
        <v>23</v>
      </c>
      <c r="I1502" t="s">
        <v>154</v>
      </c>
      <c r="J1502" t="s">
        <v>155</v>
      </c>
      <c r="K1502">
        <v>19120</v>
      </c>
      <c r="L1502" t="s">
        <v>26</v>
      </c>
      <c r="M1502" t="s">
        <v>388</v>
      </c>
      <c r="N1502" t="s">
        <v>46</v>
      </c>
      <c r="O1502" t="s">
        <v>54</v>
      </c>
      <c r="P1502" t="s">
        <v>389</v>
      </c>
      <c r="Q1502">
        <v>1801.6320000000001</v>
      </c>
      <c r="R1502">
        <v>6</v>
      </c>
      <c r="S1502">
        <v>0.2</v>
      </c>
      <c r="T1502">
        <v>-337.80599999999998</v>
      </c>
    </row>
    <row r="1503" spans="1:20" x14ac:dyDescent="0.3">
      <c r="A1503" s="1">
        <v>44058</v>
      </c>
      <c r="B1503" s="1" t="str">
        <f t="shared" si="23"/>
        <v>Aug</v>
      </c>
      <c r="C1503">
        <v>5295</v>
      </c>
      <c r="D1503" t="s">
        <v>3612</v>
      </c>
      <c r="E1503" t="s">
        <v>20</v>
      </c>
      <c r="F1503" t="s">
        <v>572</v>
      </c>
      <c r="G1503" t="s">
        <v>73</v>
      </c>
      <c r="H1503" t="s">
        <v>23</v>
      </c>
      <c r="I1503" t="s">
        <v>3613</v>
      </c>
      <c r="J1503" t="s">
        <v>700</v>
      </c>
      <c r="K1503">
        <v>55113</v>
      </c>
      <c r="L1503" t="s">
        <v>44</v>
      </c>
      <c r="M1503" t="s">
        <v>3614</v>
      </c>
      <c r="N1503" t="s">
        <v>46</v>
      </c>
      <c r="O1503" t="s">
        <v>288</v>
      </c>
      <c r="P1503" t="s">
        <v>3615</v>
      </c>
      <c r="Q1503">
        <v>50.4</v>
      </c>
      <c r="R1503">
        <v>8</v>
      </c>
      <c r="S1503">
        <v>0</v>
      </c>
      <c r="T1503">
        <v>23.184000000000001</v>
      </c>
    </row>
    <row r="1504" spans="1:20" x14ac:dyDescent="0.3">
      <c r="A1504" s="1">
        <v>44059</v>
      </c>
      <c r="B1504" s="1" t="str">
        <f t="shared" si="23"/>
        <v>Aug</v>
      </c>
      <c r="C1504">
        <v>7267</v>
      </c>
      <c r="D1504" t="s">
        <v>3616</v>
      </c>
      <c r="E1504" t="s">
        <v>269</v>
      </c>
      <c r="F1504" t="s">
        <v>1815</v>
      </c>
      <c r="G1504" t="s">
        <v>22</v>
      </c>
      <c r="H1504" t="s">
        <v>23</v>
      </c>
      <c r="I1504" t="s">
        <v>1133</v>
      </c>
      <c r="J1504" t="s">
        <v>206</v>
      </c>
      <c r="K1504">
        <v>38401</v>
      </c>
      <c r="L1504" t="s">
        <v>76</v>
      </c>
      <c r="M1504" t="s">
        <v>2454</v>
      </c>
      <c r="N1504" t="s">
        <v>46</v>
      </c>
      <c r="O1504" t="s">
        <v>47</v>
      </c>
      <c r="P1504" t="s">
        <v>2455</v>
      </c>
      <c r="Q1504">
        <v>13.428000000000001</v>
      </c>
      <c r="R1504">
        <v>3</v>
      </c>
      <c r="S1504">
        <v>0.7</v>
      </c>
      <c r="T1504">
        <v>-11.19</v>
      </c>
    </row>
    <row r="1505" spans="1:20" x14ac:dyDescent="0.3">
      <c r="A1505" s="1">
        <v>44059</v>
      </c>
      <c r="B1505" s="1" t="str">
        <f t="shared" si="23"/>
        <v>Aug</v>
      </c>
      <c r="C1505">
        <v>7268</v>
      </c>
      <c r="D1505" t="s">
        <v>3616</v>
      </c>
      <c r="E1505" t="s">
        <v>269</v>
      </c>
      <c r="F1505" t="s">
        <v>1815</v>
      </c>
      <c r="G1505" t="s">
        <v>22</v>
      </c>
      <c r="H1505" t="s">
        <v>23</v>
      </c>
      <c r="I1505" t="s">
        <v>1133</v>
      </c>
      <c r="J1505" t="s">
        <v>206</v>
      </c>
      <c r="K1505">
        <v>38401</v>
      </c>
      <c r="L1505" t="s">
        <v>76</v>
      </c>
      <c r="M1505" t="s">
        <v>3617</v>
      </c>
      <c r="N1505" t="s">
        <v>46</v>
      </c>
      <c r="O1505" t="s">
        <v>54</v>
      </c>
      <c r="P1505" t="s">
        <v>3618</v>
      </c>
      <c r="Q1505">
        <v>67.135999999999996</v>
      </c>
      <c r="R1505">
        <v>4</v>
      </c>
      <c r="S1505">
        <v>0.2</v>
      </c>
      <c r="T1505">
        <v>-0.83919999999999995</v>
      </c>
    </row>
    <row r="1506" spans="1:20" x14ac:dyDescent="0.3">
      <c r="A1506" s="1">
        <v>44060</v>
      </c>
      <c r="B1506" s="1" t="str">
        <f t="shared" si="23"/>
        <v>Aug</v>
      </c>
      <c r="C1506">
        <v>1920</v>
      </c>
      <c r="D1506" t="s">
        <v>3619</v>
      </c>
      <c r="E1506" t="s">
        <v>39</v>
      </c>
      <c r="F1506" t="s">
        <v>391</v>
      </c>
      <c r="G1506" t="s">
        <v>73</v>
      </c>
      <c r="H1506" t="s">
        <v>23</v>
      </c>
      <c r="I1506" t="s">
        <v>3026</v>
      </c>
      <c r="J1506" t="s">
        <v>315</v>
      </c>
      <c r="K1506">
        <v>13601</v>
      </c>
      <c r="L1506" t="s">
        <v>26</v>
      </c>
      <c r="M1506" t="s">
        <v>1064</v>
      </c>
      <c r="N1506" t="s">
        <v>46</v>
      </c>
      <c r="O1506" t="s">
        <v>47</v>
      </c>
      <c r="P1506" t="s">
        <v>1065</v>
      </c>
      <c r="Q1506">
        <v>895.92</v>
      </c>
      <c r="R1506">
        <v>5</v>
      </c>
      <c r="S1506">
        <v>0.2</v>
      </c>
      <c r="T1506">
        <v>302.37299999999999</v>
      </c>
    </row>
    <row r="1507" spans="1:20" x14ac:dyDescent="0.3">
      <c r="A1507" s="1">
        <v>44060</v>
      </c>
      <c r="B1507" s="1" t="str">
        <f t="shared" si="23"/>
        <v>Aug</v>
      </c>
      <c r="C1507">
        <v>1921</v>
      </c>
      <c r="D1507" t="s">
        <v>3619</v>
      </c>
      <c r="E1507" t="s">
        <v>39</v>
      </c>
      <c r="F1507" t="s">
        <v>391</v>
      </c>
      <c r="G1507" t="s">
        <v>73</v>
      </c>
      <c r="H1507" t="s">
        <v>23</v>
      </c>
      <c r="I1507" t="s">
        <v>3026</v>
      </c>
      <c r="J1507" t="s">
        <v>315</v>
      </c>
      <c r="K1507">
        <v>13601</v>
      </c>
      <c r="L1507" t="s">
        <v>26</v>
      </c>
      <c r="M1507" t="s">
        <v>762</v>
      </c>
      <c r="N1507" t="s">
        <v>28</v>
      </c>
      <c r="O1507" t="s">
        <v>59</v>
      </c>
      <c r="P1507" t="s">
        <v>763</v>
      </c>
      <c r="Q1507">
        <v>462.56400000000002</v>
      </c>
      <c r="R1507">
        <v>2</v>
      </c>
      <c r="S1507">
        <v>0.1</v>
      </c>
      <c r="T1507">
        <v>97.6524</v>
      </c>
    </row>
    <row r="1508" spans="1:20" x14ac:dyDescent="0.3">
      <c r="A1508" s="1">
        <v>44060</v>
      </c>
      <c r="B1508" s="1" t="str">
        <f t="shared" si="23"/>
        <v>Aug</v>
      </c>
      <c r="C1508">
        <v>6413</v>
      </c>
      <c r="D1508" t="s">
        <v>3620</v>
      </c>
      <c r="E1508" t="s">
        <v>20</v>
      </c>
      <c r="F1508" t="s">
        <v>1610</v>
      </c>
      <c r="G1508" t="s">
        <v>41</v>
      </c>
      <c r="H1508" t="s">
        <v>23</v>
      </c>
      <c r="I1508" t="s">
        <v>800</v>
      </c>
      <c r="J1508" t="s">
        <v>913</v>
      </c>
      <c r="K1508">
        <v>40214</v>
      </c>
      <c r="L1508" t="s">
        <v>76</v>
      </c>
      <c r="M1508" t="s">
        <v>2980</v>
      </c>
      <c r="N1508" t="s">
        <v>46</v>
      </c>
      <c r="O1508" t="s">
        <v>47</v>
      </c>
      <c r="P1508" t="s">
        <v>2981</v>
      </c>
      <c r="Q1508">
        <v>102.93</v>
      </c>
      <c r="R1508">
        <v>3</v>
      </c>
      <c r="S1508">
        <v>0</v>
      </c>
      <c r="T1508">
        <v>48.377099999999999</v>
      </c>
    </row>
    <row r="1509" spans="1:20" x14ac:dyDescent="0.3">
      <c r="A1509" s="1">
        <v>44060</v>
      </c>
      <c r="B1509" s="1" t="str">
        <f t="shared" si="23"/>
        <v>Aug</v>
      </c>
      <c r="C1509">
        <v>6414</v>
      </c>
      <c r="D1509" t="s">
        <v>3620</v>
      </c>
      <c r="E1509" t="s">
        <v>20</v>
      </c>
      <c r="F1509" t="s">
        <v>1610</v>
      </c>
      <c r="G1509" t="s">
        <v>41</v>
      </c>
      <c r="H1509" t="s">
        <v>23</v>
      </c>
      <c r="I1509" t="s">
        <v>800</v>
      </c>
      <c r="J1509" t="s">
        <v>913</v>
      </c>
      <c r="K1509">
        <v>40214</v>
      </c>
      <c r="L1509" t="s">
        <v>76</v>
      </c>
      <c r="M1509" t="s">
        <v>1005</v>
      </c>
      <c r="N1509" t="s">
        <v>78</v>
      </c>
      <c r="O1509" t="s">
        <v>101</v>
      </c>
      <c r="P1509" t="s">
        <v>1006</v>
      </c>
      <c r="Q1509">
        <v>98.16</v>
      </c>
      <c r="R1509">
        <v>6</v>
      </c>
      <c r="S1509">
        <v>0</v>
      </c>
      <c r="T1509">
        <v>9.8160000000000007</v>
      </c>
    </row>
    <row r="1510" spans="1:20" x14ac:dyDescent="0.3">
      <c r="A1510" s="1">
        <v>44060</v>
      </c>
      <c r="B1510" s="1" t="str">
        <f t="shared" si="23"/>
        <v>Aug</v>
      </c>
      <c r="C1510">
        <v>7185</v>
      </c>
      <c r="D1510" t="s">
        <v>3621</v>
      </c>
      <c r="E1510" t="s">
        <v>20</v>
      </c>
      <c r="F1510" t="s">
        <v>779</v>
      </c>
      <c r="G1510" t="s">
        <v>41</v>
      </c>
      <c r="H1510" t="s">
        <v>23</v>
      </c>
      <c r="I1510" t="s">
        <v>441</v>
      </c>
      <c r="J1510" t="s">
        <v>52</v>
      </c>
      <c r="K1510">
        <v>77095</v>
      </c>
      <c r="L1510" t="s">
        <v>44</v>
      </c>
      <c r="M1510" t="s">
        <v>3622</v>
      </c>
      <c r="N1510" t="s">
        <v>46</v>
      </c>
      <c r="O1510" t="s">
        <v>141</v>
      </c>
      <c r="P1510" t="s">
        <v>3623</v>
      </c>
      <c r="Q1510">
        <v>5.5519999999999996</v>
      </c>
      <c r="R1510">
        <v>2</v>
      </c>
      <c r="S1510">
        <v>0.2</v>
      </c>
      <c r="T1510">
        <v>-1.0409999999999999</v>
      </c>
    </row>
    <row r="1511" spans="1:20" x14ac:dyDescent="0.3">
      <c r="A1511" s="1">
        <v>44060</v>
      </c>
      <c r="B1511" s="1" t="str">
        <f t="shared" si="23"/>
        <v>Aug</v>
      </c>
      <c r="C1511">
        <v>7186</v>
      </c>
      <c r="D1511" t="s">
        <v>3621</v>
      </c>
      <c r="E1511" t="s">
        <v>20</v>
      </c>
      <c r="F1511" t="s">
        <v>779</v>
      </c>
      <c r="G1511" t="s">
        <v>41</v>
      </c>
      <c r="H1511" t="s">
        <v>23</v>
      </c>
      <c r="I1511" t="s">
        <v>441</v>
      </c>
      <c r="J1511" t="s">
        <v>52</v>
      </c>
      <c r="K1511">
        <v>77095</v>
      </c>
      <c r="L1511" t="s">
        <v>44</v>
      </c>
      <c r="M1511" t="s">
        <v>3624</v>
      </c>
      <c r="N1511" t="s">
        <v>46</v>
      </c>
      <c r="O1511" t="s">
        <v>62</v>
      </c>
      <c r="P1511" t="s">
        <v>3625</v>
      </c>
      <c r="Q1511">
        <v>8.016</v>
      </c>
      <c r="R1511">
        <v>3</v>
      </c>
      <c r="S1511">
        <v>0.2</v>
      </c>
      <c r="T1511">
        <v>1.002</v>
      </c>
    </row>
    <row r="1512" spans="1:20" x14ac:dyDescent="0.3">
      <c r="A1512" s="1">
        <v>44060</v>
      </c>
      <c r="B1512" s="1" t="str">
        <f t="shared" si="23"/>
        <v>Aug</v>
      </c>
      <c r="C1512">
        <v>7187</v>
      </c>
      <c r="D1512" t="s">
        <v>3621</v>
      </c>
      <c r="E1512" t="s">
        <v>20</v>
      </c>
      <c r="F1512" t="s">
        <v>779</v>
      </c>
      <c r="G1512" t="s">
        <v>41</v>
      </c>
      <c r="H1512" t="s">
        <v>23</v>
      </c>
      <c r="I1512" t="s">
        <v>441</v>
      </c>
      <c r="J1512" t="s">
        <v>52</v>
      </c>
      <c r="K1512">
        <v>77095</v>
      </c>
      <c r="L1512" t="s">
        <v>44</v>
      </c>
      <c r="M1512" t="s">
        <v>2134</v>
      </c>
      <c r="N1512" t="s">
        <v>28</v>
      </c>
      <c r="O1512" t="s">
        <v>59</v>
      </c>
      <c r="P1512" t="s">
        <v>2135</v>
      </c>
      <c r="Q1512">
        <v>74.591999999999999</v>
      </c>
      <c r="R1512">
        <v>4</v>
      </c>
      <c r="S1512">
        <v>0.3</v>
      </c>
      <c r="T1512">
        <v>-2.1312000000000002</v>
      </c>
    </row>
    <row r="1513" spans="1:20" x14ac:dyDescent="0.3">
      <c r="A1513" s="1">
        <v>44060</v>
      </c>
      <c r="B1513" s="1" t="str">
        <f t="shared" si="23"/>
        <v>Aug</v>
      </c>
      <c r="C1513">
        <v>7188</v>
      </c>
      <c r="D1513" t="s">
        <v>3621</v>
      </c>
      <c r="E1513" t="s">
        <v>20</v>
      </c>
      <c r="F1513" t="s">
        <v>779</v>
      </c>
      <c r="G1513" t="s">
        <v>41</v>
      </c>
      <c r="H1513" t="s">
        <v>23</v>
      </c>
      <c r="I1513" t="s">
        <v>441</v>
      </c>
      <c r="J1513" t="s">
        <v>52</v>
      </c>
      <c r="K1513">
        <v>77095</v>
      </c>
      <c r="L1513" t="s">
        <v>44</v>
      </c>
      <c r="M1513" t="s">
        <v>3188</v>
      </c>
      <c r="N1513" t="s">
        <v>28</v>
      </c>
      <c r="O1513" t="s">
        <v>29</v>
      </c>
      <c r="P1513" t="s">
        <v>3189</v>
      </c>
      <c r="Q1513">
        <v>16.783999999999999</v>
      </c>
      <c r="R1513">
        <v>2</v>
      </c>
      <c r="S1513">
        <v>0.6</v>
      </c>
      <c r="T1513">
        <v>-22.238800000000001</v>
      </c>
    </row>
    <row r="1514" spans="1:20" x14ac:dyDescent="0.3">
      <c r="A1514" s="1">
        <v>44060</v>
      </c>
      <c r="B1514" s="1" t="str">
        <f t="shared" si="23"/>
        <v>Aug</v>
      </c>
      <c r="C1514">
        <v>7189</v>
      </c>
      <c r="D1514" t="s">
        <v>3621</v>
      </c>
      <c r="E1514" t="s">
        <v>20</v>
      </c>
      <c r="F1514" t="s">
        <v>779</v>
      </c>
      <c r="G1514" t="s">
        <v>41</v>
      </c>
      <c r="H1514" t="s">
        <v>23</v>
      </c>
      <c r="I1514" t="s">
        <v>441</v>
      </c>
      <c r="J1514" t="s">
        <v>52</v>
      </c>
      <c r="K1514">
        <v>77095</v>
      </c>
      <c r="L1514" t="s">
        <v>44</v>
      </c>
      <c r="M1514" t="s">
        <v>2138</v>
      </c>
      <c r="N1514" t="s">
        <v>46</v>
      </c>
      <c r="O1514" t="s">
        <v>69</v>
      </c>
      <c r="P1514" t="s">
        <v>2139</v>
      </c>
      <c r="Q1514">
        <v>38.863999999999997</v>
      </c>
      <c r="R1514">
        <v>4</v>
      </c>
      <c r="S1514">
        <v>0.8</v>
      </c>
      <c r="T1514">
        <v>-99.103200000000001</v>
      </c>
    </row>
    <row r="1515" spans="1:20" x14ac:dyDescent="0.3">
      <c r="A1515" s="1">
        <v>44060</v>
      </c>
      <c r="B1515" s="1" t="str">
        <f t="shared" si="23"/>
        <v>Aug</v>
      </c>
      <c r="C1515">
        <v>7244</v>
      </c>
      <c r="D1515" t="s">
        <v>3626</v>
      </c>
      <c r="E1515" t="s">
        <v>86</v>
      </c>
      <c r="F1515" t="s">
        <v>638</v>
      </c>
      <c r="G1515" t="s">
        <v>22</v>
      </c>
      <c r="H1515" t="s">
        <v>23</v>
      </c>
      <c r="I1515" t="s">
        <v>154</v>
      </c>
      <c r="J1515" t="s">
        <v>155</v>
      </c>
      <c r="K1515">
        <v>19134</v>
      </c>
      <c r="L1515" t="s">
        <v>26</v>
      </c>
      <c r="M1515" t="s">
        <v>2025</v>
      </c>
      <c r="N1515" t="s">
        <v>28</v>
      </c>
      <c r="O1515" t="s">
        <v>59</v>
      </c>
      <c r="P1515" t="s">
        <v>2026</v>
      </c>
      <c r="Q1515">
        <v>4416.174</v>
      </c>
      <c r="R1515">
        <v>9</v>
      </c>
      <c r="S1515">
        <v>0.3</v>
      </c>
      <c r="T1515">
        <v>-630.88199999999995</v>
      </c>
    </row>
    <row r="1516" spans="1:20" x14ac:dyDescent="0.3">
      <c r="A1516" s="1">
        <v>44060</v>
      </c>
      <c r="B1516" s="1" t="str">
        <f t="shared" si="23"/>
        <v>Aug</v>
      </c>
      <c r="C1516">
        <v>7934</v>
      </c>
      <c r="D1516" t="s">
        <v>3627</v>
      </c>
      <c r="E1516" t="s">
        <v>20</v>
      </c>
      <c r="F1516" t="s">
        <v>2131</v>
      </c>
      <c r="G1516" t="s">
        <v>73</v>
      </c>
      <c r="H1516" t="s">
        <v>23</v>
      </c>
      <c r="I1516" t="s">
        <v>3628</v>
      </c>
      <c r="J1516" t="s">
        <v>34</v>
      </c>
      <c r="K1516">
        <v>94513</v>
      </c>
      <c r="L1516" t="s">
        <v>35</v>
      </c>
      <c r="M1516" t="s">
        <v>1898</v>
      </c>
      <c r="N1516" t="s">
        <v>46</v>
      </c>
      <c r="O1516" t="s">
        <v>168</v>
      </c>
      <c r="P1516" t="s">
        <v>169</v>
      </c>
      <c r="Q1516">
        <v>23.36</v>
      </c>
      <c r="R1516">
        <v>2</v>
      </c>
      <c r="S1516">
        <v>0</v>
      </c>
      <c r="T1516">
        <v>11.68</v>
      </c>
    </row>
    <row r="1517" spans="1:20" x14ac:dyDescent="0.3">
      <c r="A1517" s="1">
        <v>44060</v>
      </c>
      <c r="B1517" s="1" t="str">
        <f t="shared" si="23"/>
        <v>Aug</v>
      </c>
      <c r="C1517">
        <v>7935</v>
      </c>
      <c r="D1517" t="s">
        <v>3627</v>
      </c>
      <c r="E1517" t="s">
        <v>20</v>
      </c>
      <c r="F1517" t="s">
        <v>2131</v>
      </c>
      <c r="G1517" t="s">
        <v>73</v>
      </c>
      <c r="H1517" t="s">
        <v>23</v>
      </c>
      <c r="I1517" t="s">
        <v>3628</v>
      </c>
      <c r="J1517" t="s">
        <v>34</v>
      </c>
      <c r="K1517">
        <v>94513</v>
      </c>
      <c r="L1517" t="s">
        <v>35</v>
      </c>
      <c r="M1517" t="s">
        <v>2785</v>
      </c>
      <c r="N1517" t="s">
        <v>78</v>
      </c>
      <c r="O1517" t="s">
        <v>193</v>
      </c>
      <c r="P1517" t="s">
        <v>2786</v>
      </c>
      <c r="Q1517">
        <v>71.975999999999999</v>
      </c>
      <c r="R1517">
        <v>3</v>
      </c>
      <c r="S1517">
        <v>0.2</v>
      </c>
      <c r="T1517">
        <v>8.9969999999999999</v>
      </c>
    </row>
    <row r="1518" spans="1:20" x14ac:dyDescent="0.3">
      <c r="A1518" s="1">
        <v>44060</v>
      </c>
      <c r="B1518" s="1" t="str">
        <f t="shared" si="23"/>
        <v>Aug</v>
      </c>
      <c r="C1518">
        <v>7936</v>
      </c>
      <c r="D1518" t="s">
        <v>3627</v>
      </c>
      <c r="E1518" t="s">
        <v>20</v>
      </c>
      <c r="F1518" t="s">
        <v>2131</v>
      </c>
      <c r="G1518" t="s">
        <v>73</v>
      </c>
      <c r="H1518" t="s">
        <v>23</v>
      </c>
      <c r="I1518" t="s">
        <v>3628</v>
      </c>
      <c r="J1518" t="s">
        <v>34</v>
      </c>
      <c r="K1518">
        <v>94513</v>
      </c>
      <c r="L1518" t="s">
        <v>35</v>
      </c>
      <c r="M1518" t="s">
        <v>3629</v>
      </c>
      <c r="N1518" t="s">
        <v>46</v>
      </c>
      <c r="O1518" t="s">
        <v>107</v>
      </c>
      <c r="P1518" t="s">
        <v>3630</v>
      </c>
      <c r="Q1518">
        <v>8.56</v>
      </c>
      <c r="R1518">
        <v>2</v>
      </c>
      <c r="S1518">
        <v>0</v>
      </c>
      <c r="T1518">
        <v>3.8519999999999999</v>
      </c>
    </row>
    <row r="1519" spans="1:20" x14ac:dyDescent="0.3">
      <c r="A1519" s="1">
        <v>44060</v>
      </c>
      <c r="B1519" s="1" t="str">
        <f t="shared" si="23"/>
        <v>Aug</v>
      </c>
      <c r="C1519">
        <v>7937</v>
      </c>
      <c r="D1519" t="s">
        <v>3627</v>
      </c>
      <c r="E1519" t="s">
        <v>20</v>
      </c>
      <c r="F1519" t="s">
        <v>2131</v>
      </c>
      <c r="G1519" t="s">
        <v>73</v>
      </c>
      <c r="H1519" t="s">
        <v>23</v>
      </c>
      <c r="I1519" t="s">
        <v>3628</v>
      </c>
      <c r="J1519" t="s">
        <v>34</v>
      </c>
      <c r="K1519">
        <v>94513</v>
      </c>
      <c r="L1519" t="s">
        <v>35</v>
      </c>
      <c r="M1519" t="s">
        <v>1828</v>
      </c>
      <c r="N1519" t="s">
        <v>46</v>
      </c>
      <c r="O1519" t="s">
        <v>47</v>
      </c>
      <c r="P1519" t="s">
        <v>1829</v>
      </c>
      <c r="Q1519">
        <v>13.92</v>
      </c>
      <c r="R1519">
        <v>3</v>
      </c>
      <c r="S1519">
        <v>0.2</v>
      </c>
      <c r="T1519">
        <v>4.8719999999999999</v>
      </c>
    </row>
    <row r="1520" spans="1:20" x14ac:dyDescent="0.3">
      <c r="A1520" s="1">
        <v>44060</v>
      </c>
      <c r="B1520" s="1" t="str">
        <f t="shared" si="23"/>
        <v>Aug</v>
      </c>
      <c r="C1520">
        <v>7938</v>
      </c>
      <c r="D1520" t="s">
        <v>3627</v>
      </c>
      <c r="E1520" t="s">
        <v>20</v>
      </c>
      <c r="F1520" t="s">
        <v>2131</v>
      </c>
      <c r="G1520" t="s">
        <v>73</v>
      </c>
      <c r="H1520" t="s">
        <v>23</v>
      </c>
      <c r="I1520" t="s">
        <v>3628</v>
      </c>
      <c r="J1520" t="s">
        <v>34</v>
      </c>
      <c r="K1520">
        <v>94513</v>
      </c>
      <c r="L1520" t="s">
        <v>35</v>
      </c>
      <c r="M1520" t="s">
        <v>3631</v>
      </c>
      <c r="N1520" t="s">
        <v>46</v>
      </c>
      <c r="O1520" t="s">
        <v>69</v>
      </c>
      <c r="P1520" t="s">
        <v>3632</v>
      </c>
      <c r="Q1520">
        <v>2518.29</v>
      </c>
      <c r="R1520">
        <v>9</v>
      </c>
      <c r="S1520">
        <v>0</v>
      </c>
      <c r="T1520">
        <v>654.75540000000001</v>
      </c>
    </row>
    <row r="1521" spans="1:20" x14ac:dyDescent="0.3">
      <c r="A1521" s="1">
        <v>44060</v>
      </c>
      <c r="B1521" s="1" t="str">
        <f t="shared" si="23"/>
        <v>Aug</v>
      </c>
      <c r="C1521">
        <v>7939</v>
      </c>
      <c r="D1521" t="s">
        <v>3627</v>
      </c>
      <c r="E1521" t="s">
        <v>20</v>
      </c>
      <c r="F1521" t="s">
        <v>2131</v>
      </c>
      <c r="G1521" t="s">
        <v>73</v>
      </c>
      <c r="H1521" t="s">
        <v>23</v>
      </c>
      <c r="I1521" t="s">
        <v>3628</v>
      </c>
      <c r="J1521" t="s">
        <v>34</v>
      </c>
      <c r="K1521">
        <v>94513</v>
      </c>
      <c r="L1521" t="s">
        <v>35</v>
      </c>
      <c r="M1521" t="s">
        <v>2706</v>
      </c>
      <c r="N1521" t="s">
        <v>46</v>
      </c>
      <c r="O1521" t="s">
        <v>54</v>
      </c>
      <c r="P1521" t="s">
        <v>2707</v>
      </c>
      <c r="Q1521">
        <v>540.57000000000005</v>
      </c>
      <c r="R1521">
        <v>3</v>
      </c>
      <c r="S1521">
        <v>0</v>
      </c>
      <c r="T1521">
        <v>140.54820000000001</v>
      </c>
    </row>
    <row r="1522" spans="1:20" x14ac:dyDescent="0.3">
      <c r="A1522" s="1">
        <v>44060</v>
      </c>
      <c r="B1522" s="1" t="str">
        <f t="shared" si="23"/>
        <v>Aug</v>
      </c>
      <c r="C1522">
        <v>7940</v>
      </c>
      <c r="D1522" t="s">
        <v>3627</v>
      </c>
      <c r="E1522" t="s">
        <v>20</v>
      </c>
      <c r="F1522" t="s">
        <v>2131</v>
      </c>
      <c r="G1522" t="s">
        <v>73</v>
      </c>
      <c r="H1522" t="s">
        <v>23</v>
      </c>
      <c r="I1522" t="s">
        <v>3628</v>
      </c>
      <c r="J1522" t="s">
        <v>34</v>
      </c>
      <c r="K1522">
        <v>94513</v>
      </c>
      <c r="L1522" t="s">
        <v>35</v>
      </c>
      <c r="M1522" t="s">
        <v>3633</v>
      </c>
      <c r="N1522" t="s">
        <v>46</v>
      </c>
      <c r="O1522" t="s">
        <v>47</v>
      </c>
      <c r="P1522" t="s">
        <v>3634</v>
      </c>
      <c r="Q1522">
        <v>221.05600000000001</v>
      </c>
      <c r="R1522">
        <v>8</v>
      </c>
      <c r="S1522">
        <v>0.2</v>
      </c>
      <c r="T1522">
        <v>77.369600000000005</v>
      </c>
    </row>
    <row r="1523" spans="1:20" x14ac:dyDescent="0.3">
      <c r="A1523" s="1">
        <v>44061</v>
      </c>
      <c r="B1523" s="1" t="str">
        <f t="shared" si="23"/>
        <v>Aug</v>
      </c>
      <c r="C1523">
        <v>617</v>
      </c>
      <c r="D1523" t="s">
        <v>3635</v>
      </c>
      <c r="E1523" t="s">
        <v>86</v>
      </c>
      <c r="F1523" t="s">
        <v>708</v>
      </c>
      <c r="G1523" t="s">
        <v>73</v>
      </c>
      <c r="H1523" t="s">
        <v>23</v>
      </c>
      <c r="I1523" t="s">
        <v>314</v>
      </c>
      <c r="J1523" t="s">
        <v>315</v>
      </c>
      <c r="K1523">
        <v>10011</v>
      </c>
      <c r="L1523" t="s">
        <v>26</v>
      </c>
      <c r="M1523" t="s">
        <v>3636</v>
      </c>
      <c r="N1523" t="s">
        <v>28</v>
      </c>
      <c r="O1523" t="s">
        <v>29</v>
      </c>
      <c r="P1523" t="s">
        <v>3637</v>
      </c>
      <c r="Q1523">
        <v>40.479999999999997</v>
      </c>
      <c r="R1523">
        <v>2</v>
      </c>
      <c r="S1523">
        <v>0</v>
      </c>
      <c r="T1523">
        <v>15.7872</v>
      </c>
    </row>
    <row r="1524" spans="1:20" x14ac:dyDescent="0.3">
      <c r="A1524" s="1">
        <v>44061</v>
      </c>
      <c r="B1524" s="1" t="str">
        <f t="shared" si="23"/>
        <v>Aug</v>
      </c>
      <c r="C1524">
        <v>618</v>
      </c>
      <c r="D1524" t="s">
        <v>3635</v>
      </c>
      <c r="E1524" t="s">
        <v>86</v>
      </c>
      <c r="F1524" t="s">
        <v>708</v>
      </c>
      <c r="G1524" t="s">
        <v>73</v>
      </c>
      <c r="H1524" t="s">
        <v>23</v>
      </c>
      <c r="I1524" t="s">
        <v>314</v>
      </c>
      <c r="J1524" t="s">
        <v>315</v>
      </c>
      <c r="K1524">
        <v>10011</v>
      </c>
      <c r="L1524" t="s">
        <v>26</v>
      </c>
      <c r="M1524" t="s">
        <v>510</v>
      </c>
      <c r="N1524" t="s">
        <v>28</v>
      </c>
      <c r="O1524" t="s">
        <v>29</v>
      </c>
      <c r="P1524" t="s">
        <v>511</v>
      </c>
      <c r="Q1524">
        <v>9.94</v>
      </c>
      <c r="R1524">
        <v>2</v>
      </c>
      <c r="S1524">
        <v>0</v>
      </c>
      <c r="T1524">
        <v>3.0813999999999999</v>
      </c>
    </row>
    <row r="1525" spans="1:20" x14ac:dyDescent="0.3">
      <c r="A1525" s="1">
        <v>44061</v>
      </c>
      <c r="B1525" s="1" t="str">
        <f t="shared" si="23"/>
        <v>Aug</v>
      </c>
      <c r="C1525">
        <v>619</v>
      </c>
      <c r="D1525" t="s">
        <v>3635</v>
      </c>
      <c r="E1525" t="s">
        <v>86</v>
      </c>
      <c r="F1525" t="s">
        <v>708</v>
      </c>
      <c r="G1525" t="s">
        <v>73</v>
      </c>
      <c r="H1525" t="s">
        <v>23</v>
      </c>
      <c r="I1525" t="s">
        <v>314</v>
      </c>
      <c r="J1525" t="s">
        <v>315</v>
      </c>
      <c r="K1525">
        <v>10011</v>
      </c>
      <c r="L1525" t="s">
        <v>26</v>
      </c>
      <c r="M1525" t="s">
        <v>2454</v>
      </c>
      <c r="N1525" t="s">
        <v>46</v>
      </c>
      <c r="O1525" t="s">
        <v>47</v>
      </c>
      <c r="P1525" t="s">
        <v>2455</v>
      </c>
      <c r="Q1525">
        <v>107.42400000000001</v>
      </c>
      <c r="R1525">
        <v>9</v>
      </c>
      <c r="S1525">
        <v>0.2</v>
      </c>
      <c r="T1525">
        <v>33.57</v>
      </c>
    </row>
    <row r="1526" spans="1:20" x14ac:dyDescent="0.3">
      <c r="A1526" s="1">
        <v>44061</v>
      </c>
      <c r="B1526" s="1" t="str">
        <f t="shared" si="23"/>
        <v>Aug</v>
      </c>
      <c r="C1526">
        <v>620</v>
      </c>
      <c r="D1526" t="s">
        <v>3635</v>
      </c>
      <c r="E1526" t="s">
        <v>86</v>
      </c>
      <c r="F1526" t="s">
        <v>708</v>
      </c>
      <c r="G1526" t="s">
        <v>73</v>
      </c>
      <c r="H1526" t="s">
        <v>23</v>
      </c>
      <c r="I1526" t="s">
        <v>314</v>
      </c>
      <c r="J1526" t="s">
        <v>315</v>
      </c>
      <c r="K1526">
        <v>10011</v>
      </c>
      <c r="L1526" t="s">
        <v>26</v>
      </c>
      <c r="M1526" t="s">
        <v>629</v>
      </c>
      <c r="N1526" t="s">
        <v>78</v>
      </c>
      <c r="O1526" t="s">
        <v>193</v>
      </c>
      <c r="P1526" t="s">
        <v>630</v>
      </c>
      <c r="Q1526">
        <v>37.909999999999997</v>
      </c>
      <c r="R1526">
        <v>1</v>
      </c>
      <c r="S1526">
        <v>0</v>
      </c>
      <c r="T1526">
        <v>10.9939</v>
      </c>
    </row>
    <row r="1527" spans="1:20" x14ac:dyDescent="0.3">
      <c r="A1527" s="1">
        <v>44061</v>
      </c>
      <c r="B1527" s="1" t="str">
        <f t="shared" si="23"/>
        <v>Aug</v>
      </c>
      <c r="C1527">
        <v>621</v>
      </c>
      <c r="D1527" t="s">
        <v>3635</v>
      </c>
      <c r="E1527" t="s">
        <v>86</v>
      </c>
      <c r="F1527" t="s">
        <v>708</v>
      </c>
      <c r="G1527" t="s">
        <v>73</v>
      </c>
      <c r="H1527" t="s">
        <v>23</v>
      </c>
      <c r="I1527" t="s">
        <v>314</v>
      </c>
      <c r="J1527" t="s">
        <v>315</v>
      </c>
      <c r="K1527">
        <v>10011</v>
      </c>
      <c r="L1527" t="s">
        <v>26</v>
      </c>
      <c r="M1527" t="s">
        <v>3638</v>
      </c>
      <c r="N1527" t="s">
        <v>28</v>
      </c>
      <c r="O1527" t="s">
        <v>29</v>
      </c>
      <c r="P1527" t="s">
        <v>3639</v>
      </c>
      <c r="Q1527">
        <v>88.02</v>
      </c>
      <c r="R1527">
        <v>3</v>
      </c>
      <c r="S1527">
        <v>0</v>
      </c>
      <c r="T1527">
        <v>27.286200000000001</v>
      </c>
    </row>
    <row r="1528" spans="1:20" x14ac:dyDescent="0.3">
      <c r="A1528" s="1">
        <v>44061</v>
      </c>
      <c r="B1528" s="1" t="str">
        <f t="shared" si="23"/>
        <v>Aug</v>
      </c>
      <c r="C1528">
        <v>1513</v>
      </c>
      <c r="D1528" t="s">
        <v>3640</v>
      </c>
      <c r="E1528" t="s">
        <v>20</v>
      </c>
      <c r="F1528" t="s">
        <v>3641</v>
      </c>
      <c r="G1528" t="s">
        <v>22</v>
      </c>
      <c r="H1528" t="s">
        <v>23</v>
      </c>
      <c r="I1528" t="s">
        <v>172</v>
      </c>
      <c r="J1528" t="s">
        <v>52</v>
      </c>
      <c r="K1528">
        <v>75220</v>
      </c>
      <c r="L1528" t="s">
        <v>44</v>
      </c>
      <c r="M1528" t="s">
        <v>3642</v>
      </c>
      <c r="N1528" t="s">
        <v>46</v>
      </c>
      <c r="O1528" t="s">
        <v>54</v>
      </c>
      <c r="P1528" t="s">
        <v>3643</v>
      </c>
      <c r="Q1528">
        <v>200.06399999999999</v>
      </c>
      <c r="R1528">
        <v>3</v>
      </c>
      <c r="S1528">
        <v>0.2</v>
      </c>
      <c r="T1528">
        <v>12.504</v>
      </c>
    </row>
    <row r="1529" spans="1:20" x14ac:dyDescent="0.3">
      <c r="A1529" s="1">
        <v>44061</v>
      </c>
      <c r="B1529" s="1" t="str">
        <f t="shared" si="23"/>
        <v>Aug</v>
      </c>
      <c r="C1529">
        <v>1514</v>
      </c>
      <c r="D1529" t="s">
        <v>3640</v>
      </c>
      <c r="E1529" t="s">
        <v>20</v>
      </c>
      <c r="F1529" t="s">
        <v>3641</v>
      </c>
      <c r="G1529" t="s">
        <v>22</v>
      </c>
      <c r="H1529" t="s">
        <v>23</v>
      </c>
      <c r="I1529" t="s">
        <v>172</v>
      </c>
      <c r="J1529" t="s">
        <v>52</v>
      </c>
      <c r="K1529">
        <v>75220</v>
      </c>
      <c r="L1529" t="s">
        <v>44</v>
      </c>
      <c r="M1529" t="s">
        <v>266</v>
      </c>
      <c r="N1529" t="s">
        <v>46</v>
      </c>
      <c r="O1529" t="s">
        <v>47</v>
      </c>
      <c r="P1529" t="s">
        <v>267</v>
      </c>
      <c r="Q1529">
        <v>21.38</v>
      </c>
      <c r="R1529">
        <v>5</v>
      </c>
      <c r="S1529">
        <v>0.8</v>
      </c>
      <c r="T1529">
        <v>-33.139000000000003</v>
      </c>
    </row>
    <row r="1530" spans="1:20" x14ac:dyDescent="0.3">
      <c r="A1530" s="1">
        <v>44061</v>
      </c>
      <c r="B1530" s="1" t="str">
        <f t="shared" si="23"/>
        <v>Aug</v>
      </c>
      <c r="C1530">
        <v>1515</v>
      </c>
      <c r="D1530" t="s">
        <v>3640</v>
      </c>
      <c r="E1530" t="s">
        <v>20</v>
      </c>
      <c r="F1530" t="s">
        <v>3641</v>
      </c>
      <c r="G1530" t="s">
        <v>22</v>
      </c>
      <c r="H1530" t="s">
        <v>23</v>
      </c>
      <c r="I1530" t="s">
        <v>172</v>
      </c>
      <c r="J1530" t="s">
        <v>52</v>
      </c>
      <c r="K1530">
        <v>75220</v>
      </c>
      <c r="L1530" t="s">
        <v>44</v>
      </c>
      <c r="M1530" t="s">
        <v>3644</v>
      </c>
      <c r="N1530" t="s">
        <v>46</v>
      </c>
      <c r="O1530" t="s">
        <v>47</v>
      </c>
      <c r="P1530" t="s">
        <v>3645</v>
      </c>
      <c r="Q1530">
        <v>6.7439999999999998</v>
      </c>
      <c r="R1530">
        <v>4</v>
      </c>
      <c r="S1530">
        <v>0.8</v>
      </c>
      <c r="T1530">
        <v>-11.4648</v>
      </c>
    </row>
    <row r="1531" spans="1:20" x14ac:dyDescent="0.3">
      <c r="A1531" s="1">
        <v>44061</v>
      </c>
      <c r="B1531" s="1" t="str">
        <f t="shared" si="23"/>
        <v>Aug</v>
      </c>
      <c r="C1531">
        <v>4277</v>
      </c>
      <c r="D1531" t="s">
        <v>3646</v>
      </c>
      <c r="E1531" t="s">
        <v>20</v>
      </c>
      <c r="F1531" t="s">
        <v>3647</v>
      </c>
      <c r="G1531" t="s">
        <v>41</v>
      </c>
      <c r="H1531" t="s">
        <v>23</v>
      </c>
      <c r="I1531" t="s">
        <v>148</v>
      </c>
      <c r="J1531" t="s">
        <v>149</v>
      </c>
      <c r="K1531">
        <v>98105</v>
      </c>
      <c r="L1531" t="s">
        <v>35</v>
      </c>
      <c r="M1531" t="s">
        <v>3648</v>
      </c>
      <c r="N1531" t="s">
        <v>46</v>
      </c>
      <c r="O1531" t="s">
        <v>54</v>
      </c>
      <c r="P1531" t="s">
        <v>3649</v>
      </c>
      <c r="Q1531">
        <v>323.10000000000002</v>
      </c>
      <c r="R1531">
        <v>2</v>
      </c>
      <c r="S1531">
        <v>0</v>
      </c>
      <c r="T1531">
        <v>61.389000000000003</v>
      </c>
    </row>
    <row r="1532" spans="1:20" x14ac:dyDescent="0.3">
      <c r="A1532" s="1">
        <v>44061</v>
      </c>
      <c r="B1532" s="1" t="str">
        <f t="shared" si="23"/>
        <v>Aug</v>
      </c>
      <c r="C1532">
        <v>5612</v>
      </c>
      <c r="D1532" t="s">
        <v>3650</v>
      </c>
      <c r="E1532" t="s">
        <v>20</v>
      </c>
      <c r="F1532" t="s">
        <v>785</v>
      </c>
      <c r="G1532" t="s">
        <v>73</v>
      </c>
      <c r="H1532" t="s">
        <v>23</v>
      </c>
      <c r="I1532" t="s">
        <v>148</v>
      </c>
      <c r="J1532" t="s">
        <v>149</v>
      </c>
      <c r="K1532">
        <v>98105</v>
      </c>
      <c r="L1532" t="s">
        <v>35</v>
      </c>
      <c r="M1532" t="s">
        <v>365</v>
      </c>
      <c r="N1532" t="s">
        <v>78</v>
      </c>
      <c r="O1532" t="s">
        <v>101</v>
      </c>
      <c r="P1532" t="s">
        <v>3120</v>
      </c>
      <c r="Q1532">
        <v>843.9</v>
      </c>
      <c r="R1532">
        <v>2</v>
      </c>
      <c r="S1532">
        <v>0</v>
      </c>
      <c r="T1532">
        <v>371.31599999999997</v>
      </c>
    </row>
    <row r="1533" spans="1:20" x14ac:dyDescent="0.3">
      <c r="A1533" s="1">
        <v>44061</v>
      </c>
      <c r="B1533" s="1" t="str">
        <f t="shared" si="23"/>
        <v>Aug</v>
      </c>
      <c r="C1533">
        <v>5613</v>
      </c>
      <c r="D1533" t="s">
        <v>3650</v>
      </c>
      <c r="E1533" t="s">
        <v>20</v>
      </c>
      <c r="F1533" t="s">
        <v>785</v>
      </c>
      <c r="G1533" t="s">
        <v>73</v>
      </c>
      <c r="H1533" t="s">
        <v>23</v>
      </c>
      <c r="I1533" t="s">
        <v>148</v>
      </c>
      <c r="J1533" t="s">
        <v>149</v>
      </c>
      <c r="K1533">
        <v>98105</v>
      </c>
      <c r="L1533" t="s">
        <v>35</v>
      </c>
      <c r="M1533" t="s">
        <v>3651</v>
      </c>
      <c r="N1533" t="s">
        <v>78</v>
      </c>
      <c r="O1533" t="s">
        <v>101</v>
      </c>
      <c r="P1533" t="s">
        <v>3652</v>
      </c>
      <c r="Q1533">
        <v>1496.16</v>
      </c>
      <c r="R1533">
        <v>9</v>
      </c>
      <c r="S1533">
        <v>0</v>
      </c>
      <c r="T1533">
        <v>224.42400000000001</v>
      </c>
    </row>
    <row r="1534" spans="1:20" x14ac:dyDescent="0.3">
      <c r="A1534" s="1">
        <v>44061</v>
      </c>
      <c r="B1534" s="1" t="str">
        <f t="shared" si="23"/>
        <v>Aug</v>
      </c>
      <c r="C1534">
        <v>6210</v>
      </c>
      <c r="D1534" t="s">
        <v>3653</v>
      </c>
      <c r="E1534" t="s">
        <v>20</v>
      </c>
      <c r="F1534" t="s">
        <v>1706</v>
      </c>
      <c r="G1534" t="s">
        <v>73</v>
      </c>
      <c r="H1534" t="s">
        <v>23</v>
      </c>
      <c r="I1534" t="s">
        <v>148</v>
      </c>
      <c r="J1534" t="s">
        <v>149</v>
      </c>
      <c r="K1534">
        <v>98103</v>
      </c>
      <c r="L1534" t="s">
        <v>35</v>
      </c>
      <c r="M1534" t="s">
        <v>3654</v>
      </c>
      <c r="N1534" t="s">
        <v>46</v>
      </c>
      <c r="O1534" t="s">
        <v>47</v>
      </c>
      <c r="P1534" t="s">
        <v>3655</v>
      </c>
      <c r="Q1534">
        <v>2793.5279999999998</v>
      </c>
      <c r="R1534">
        <v>9</v>
      </c>
      <c r="S1534">
        <v>0.2</v>
      </c>
      <c r="T1534">
        <v>942.81569999999999</v>
      </c>
    </row>
    <row r="1535" spans="1:20" x14ac:dyDescent="0.3">
      <c r="A1535" s="1">
        <v>44061</v>
      </c>
      <c r="B1535" s="1" t="str">
        <f t="shared" si="23"/>
        <v>Aug</v>
      </c>
      <c r="C1535">
        <v>6211</v>
      </c>
      <c r="D1535" t="s">
        <v>3653</v>
      </c>
      <c r="E1535" t="s">
        <v>20</v>
      </c>
      <c r="F1535" t="s">
        <v>1706</v>
      </c>
      <c r="G1535" t="s">
        <v>73</v>
      </c>
      <c r="H1535" t="s">
        <v>23</v>
      </c>
      <c r="I1535" t="s">
        <v>148</v>
      </c>
      <c r="J1535" t="s">
        <v>149</v>
      </c>
      <c r="K1535">
        <v>98103</v>
      </c>
      <c r="L1535" t="s">
        <v>35</v>
      </c>
      <c r="M1535" t="s">
        <v>2072</v>
      </c>
      <c r="N1535" t="s">
        <v>46</v>
      </c>
      <c r="O1535" t="s">
        <v>54</v>
      </c>
      <c r="P1535" t="s">
        <v>2073</v>
      </c>
      <c r="Q1535">
        <v>1000.02</v>
      </c>
      <c r="R1535">
        <v>7</v>
      </c>
      <c r="S1535">
        <v>0</v>
      </c>
      <c r="T1535">
        <v>290.00580000000002</v>
      </c>
    </row>
    <row r="1536" spans="1:20" x14ac:dyDescent="0.3">
      <c r="A1536" s="1">
        <v>44061</v>
      </c>
      <c r="B1536" s="1" t="str">
        <f t="shared" si="23"/>
        <v>Aug</v>
      </c>
      <c r="C1536">
        <v>6212</v>
      </c>
      <c r="D1536" t="s">
        <v>3653</v>
      </c>
      <c r="E1536" t="s">
        <v>20</v>
      </c>
      <c r="F1536" t="s">
        <v>1706</v>
      </c>
      <c r="G1536" t="s">
        <v>73</v>
      </c>
      <c r="H1536" t="s">
        <v>23</v>
      </c>
      <c r="I1536" t="s">
        <v>148</v>
      </c>
      <c r="J1536" t="s">
        <v>149</v>
      </c>
      <c r="K1536">
        <v>98103</v>
      </c>
      <c r="L1536" t="s">
        <v>35</v>
      </c>
      <c r="M1536" t="s">
        <v>3316</v>
      </c>
      <c r="N1536" t="s">
        <v>28</v>
      </c>
      <c r="O1536" t="s">
        <v>29</v>
      </c>
      <c r="P1536" t="s">
        <v>3317</v>
      </c>
      <c r="Q1536">
        <v>65.94</v>
      </c>
      <c r="R1536">
        <v>3</v>
      </c>
      <c r="S1536">
        <v>0</v>
      </c>
      <c r="T1536">
        <v>22.419599999999999</v>
      </c>
    </row>
    <row r="1537" spans="1:20" x14ac:dyDescent="0.3">
      <c r="A1537" s="1">
        <v>44061</v>
      </c>
      <c r="B1537" s="1" t="str">
        <f t="shared" si="23"/>
        <v>Aug</v>
      </c>
      <c r="C1537">
        <v>6712</v>
      </c>
      <c r="D1537" t="s">
        <v>3656</v>
      </c>
      <c r="E1537" t="s">
        <v>86</v>
      </c>
      <c r="F1537" t="s">
        <v>2245</v>
      </c>
      <c r="G1537" t="s">
        <v>22</v>
      </c>
      <c r="H1537" t="s">
        <v>23</v>
      </c>
      <c r="I1537" t="s">
        <v>450</v>
      </c>
      <c r="J1537" t="s">
        <v>25</v>
      </c>
      <c r="K1537">
        <v>43229</v>
      </c>
      <c r="L1537" t="s">
        <v>26</v>
      </c>
      <c r="M1537" t="s">
        <v>1755</v>
      </c>
      <c r="N1537" t="s">
        <v>46</v>
      </c>
      <c r="O1537" t="s">
        <v>62</v>
      </c>
      <c r="P1537" t="s">
        <v>1756</v>
      </c>
      <c r="Q1537">
        <v>9.9120000000000008</v>
      </c>
      <c r="R1537">
        <v>3</v>
      </c>
      <c r="S1537">
        <v>0.2</v>
      </c>
      <c r="T1537">
        <v>1.2390000000000001</v>
      </c>
    </row>
    <row r="1538" spans="1:20" x14ac:dyDescent="0.3">
      <c r="A1538" s="1">
        <v>44061</v>
      </c>
      <c r="B1538" s="1" t="str">
        <f t="shared" si="23"/>
        <v>Aug</v>
      </c>
      <c r="C1538">
        <v>6898</v>
      </c>
      <c r="D1538" t="s">
        <v>3657</v>
      </c>
      <c r="E1538" t="s">
        <v>20</v>
      </c>
      <c r="F1538" t="s">
        <v>2200</v>
      </c>
      <c r="G1538" t="s">
        <v>22</v>
      </c>
      <c r="H1538" t="s">
        <v>23</v>
      </c>
      <c r="I1538" t="s">
        <v>1155</v>
      </c>
      <c r="J1538" t="s">
        <v>25</v>
      </c>
      <c r="K1538">
        <v>44107</v>
      </c>
      <c r="L1538" t="s">
        <v>26</v>
      </c>
      <c r="M1538" t="s">
        <v>3658</v>
      </c>
      <c r="N1538" t="s">
        <v>46</v>
      </c>
      <c r="O1538" t="s">
        <v>47</v>
      </c>
      <c r="P1538" t="s">
        <v>3659</v>
      </c>
      <c r="Q1538">
        <v>10.782</v>
      </c>
      <c r="R1538">
        <v>3</v>
      </c>
      <c r="S1538">
        <v>0.7</v>
      </c>
      <c r="T1538">
        <v>-7.9067999999999996</v>
      </c>
    </row>
    <row r="1539" spans="1:20" x14ac:dyDescent="0.3">
      <c r="A1539" s="1">
        <v>44061</v>
      </c>
      <c r="B1539" s="1" t="str">
        <f t="shared" ref="B1539:B1602" si="24">TEXT(A1539,"mmm")</f>
        <v>Aug</v>
      </c>
      <c r="C1539">
        <v>8607</v>
      </c>
      <c r="D1539" t="s">
        <v>3660</v>
      </c>
      <c r="E1539" t="s">
        <v>20</v>
      </c>
      <c r="F1539" t="s">
        <v>3661</v>
      </c>
      <c r="G1539" t="s">
        <v>22</v>
      </c>
      <c r="H1539" t="s">
        <v>23</v>
      </c>
      <c r="I1539" t="s">
        <v>3662</v>
      </c>
      <c r="J1539" t="s">
        <v>250</v>
      </c>
      <c r="K1539">
        <v>2740</v>
      </c>
      <c r="L1539" t="s">
        <v>26</v>
      </c>
      <c r="M1539" t="s">
        <v>1206</v>
      </c>
      <c r="N1539" t="s">
        <v>78</v>
      </c>
      <c r="O1539" t="s">
        <v>101</v>
      </c>
      <c r="P1539" t="s">
        <v>1207</v>
      </c>
      <c r="Q1539">
        <v>23.18</v>
      </c>
      <c r="R1539">
        <v>2</v>
      </c>
      <c r="S1539">
        <v>0</v>
      </c>
      <c r="T1539">
        <v>7.6494</v>
      </c>
    </row>
    <row r="1540" spans="1:20" x14ac:dyDescent="0.3">
      <c r="A1540" s="1">
        <v>44062</v>
      </c>
      <c r="B1540" s="1" t="str">
        <f t="shared" si="24"/>
        <v>Aug</v>
      </c>
      <c r="C1540">
        <v>4415</v>
      </c>
      <c r="D1540" t="s">
        <v>3663</v>
      </c>
      <c r="E1540" t="s">
        <v>20</v>
      </c>
      <c r="F1540" t="s">
        <v>3664</v>
      </c>
      <c r="G1540" t="s">
        <v>73</v>
      </c>
      <c r="H1540" t="s">
        <v>23</v>
      </c>
      <c r="I1540" t="s">
        <v>1871</v>
      </c>
      <c r="J1540" t="s">
        <v>250</v>
      </c>
      <c r="K1540">
        <v>1841</v>
      </c>
      <c r="L1540" t="s">
        <v>26</v>
      </c>
      <c r="M1540" t="s">
        <v>3654</v>
      </c>
      <c r="N1540" t="s">
        <v>46</v>
      </c>
      <c r="O1540" t="s">
        <v>47</v>
      </c>
      <c r="P1540" t="s">
        <v>3655</v>
      </c>
      <c r="Q1540">
        <v>387.99</v>
      </c>
      <c r="R1540">
        <v>1</v>
      </c>
      <c r="S1540">
        <v>0</v>
      </c>
      <c r="T1540">
        <v>182.3553</v>
      </c>
    </row>
    <row r="1541" spans="1:20" x14ac:dyDescent="0.3">
      <c r="A1541" s="1">
        <v>44062</v>
      </c>
      <c r="B1541" s="1" t="str">
        <f t="shared" si="24"/>
        <v>Aug</v>
      </c>
      <c r="C1541">
        <v>4921</v>
      </c>
      <c r="D1541" t="s">
        <v>3665</v>
      </c>
      <c r="E1541" t="s">
        <v>20</v>
      </c>
      <c r="F1541" t="s">
        <v>2978</v>
      </c>
      <c r="G1541" t="s">
        <v>22</v>
      </c>
      <c r="H1541" t="s">
        <v>23</v>
      </c>
      <c r="I1541" t="s">
        <v>336</v>
      </c>
      <c r="J1541" t="s">
        <v>337</v>
      </c>
      <c r="K1541">
        <v>60653</v>
      </c>
      <c r="L1541" t="s">
        <v>44</v>
      </c>
      <c r="M1541" t="s">
        <v>3666</v>
      </c>
      <c r="N1541" t="s">
        <v>46</v>
      </c>
      <c r="O1541" t="s">
        <v>47</v>
      </c>
      <c r="P1541" t="s">
        <v>3667</v>
      </c>
      <c r="Q1541">
        <v>2.2959999999999998</v>
      </c>
      <c r="R1541">
        <v>2</v>
      </c>
      <c r="S1541">
        <v>0.8</v>
      </c>
      <c r="T1541">
        <v>-3.9032</v>
      </c>
    </row>
    <row r="1542" spans="1:20" x14ac:dyDescent="0.3">
      <c r="A1542" s="1">
        <v>44062</v>
      </c>
      <c r="B1542" s="1" t="str">
        <f t="shared" si="24"/>
        <v>Aug</v>
      </c>
      <c r="C1542">
        <v>6425</v>
      </c>
      <c r="D1542" t="s">
        <v>3668</v>
      </c>
      <c r="E1542" t="s">
        <v>20</v>
      </c>
      <c r="F1542" t="s">
        <v>3669</v>
      </c>
      <c r="G1542" t="s">
        <v>22</v>
      </c>
      <c r="H1542" t="s">
        <v>23</v>
      </c>
      <c r="I1542" t="s">
        <v>1871</v>
      </c>
      <c r="J1542" t="s">
        <v>250</v>
      </c>
      <c r="K1542">
        <v>1841</v>
      </c>
      <c r="L1542" t="s">
        <v>26</v>
      </c>
      <c r="M1542" t="s">
        <v>3670</v>
      </c>
      <c r="N1542" t="s">
        <v>46</v>
      </c>
      <c r="O1542" t="s">
        <v>107</v>
      </c>
      <c r="P1542" t="s">
        <v>3671</v>
      </c>
      <c r="Q1542">
        <v>19.440000000000001</v>
      </c>
      <c r="R1542">
        <v>3</v>
      </c>
      <c r="S1542">
        <v>0</v>
      </c>
      <c r="T1542">
        <v>9.3312000000000008</v>
      </c>
    </row>
    <row r="1543" spans="1:20" x14ac:dyDescent="0.3">
      <c r="A1543" s="1">
        <v>44062</v>
      </c>
      <c r="B1543" s="1" t="str">
        <f t="shared" si="24"/>
        <v>Aug</v>
      </c>
      <c r="C1543">
        <v>8806</v>
      </c>
      <c r="D1543" t="s">
        <v>3672</v>
      </c>
      <c r="E1543" t="s">
        <v>20</v>
      </c>
      <c r="F1543" t="s">
        <v>1483</v>
      </c>
      <c r="G1543" t="s">
        <v>22</v>
      </c>
      <c r="H1543" t="s">
        <v>23</v>
      </c>
      <c r="I1543" t="s">
        <v>3673</v>
      </c>
      <c r="J1543" t="s">
        <v>3339</v>
      </c>
      <c r="K1543">
        <v>84106</v>
      </c>
      <c r="L1543" t="s">
        <v>35</v>
      </c>
      <c r="M1543" t="s">
        <v>2059</v>
      </c>
      <c r="N1543" t="s">
        <v>46</v>
      </c>
      <c r="O1543" t="s">
        <v>47</v>
      </c>
      <c r="P1543" t="s">
        <v>2060</v>
      </c>
      <c r="Q1543">
        <v>102.72</v>
      </c>
      <c r="R1543">
        <v>3</v>
      </c>
      <c r="S1543">
        <v>0.2</v>
      </c>
      <c r="T1543">
        <v>37.235999999999997</v>
      </c>
    </row>
    <row r="1544" spans="1:20" x14ac:dyDescent="0.3">
      <c r="A1544" s="1">
        <v>44063</v>
      </c>
      <c r="B1544" s="1" t="str">
        <f t="shared" si="24"/>
        <v>Aug</v>
      </c>
      <c r="C1544">
        <v>2025</v>
      </c>
      <c r="D1544" t="s">
        <v>3674</v>
      </c>
      <c r="E1544" t="s">
        <v>86</v>
      </c>
      <c r="F1544" t="s">
        <v>3367</v>
      </c>
      <c r="G1544" t="s">
        <v>22</v>
      </c>
      <c r="H1544" t="s">
        <v>23</v>
      </c>
      <c r="I1544" t="s">
        <v>1242</v>
      </c>
      <c r="J1544" t="s">
        <v>34</v>
      </c>
      <c r="K1544">
        <v>93727</v>
      </c>
      <c r="L1544" t="s">
        <v>35</v>
      </c>
      <c r="M1544" t="s">
        <v>1638</v>
      </c>
      <c r="N1544" t="s">
        <v>46</v>
      </c>
      <c r="O1544" t="s">
        <v>47</v>
      </c>
      <c r="P1544" t="s">
        <v>1639</v>
      </c>
      <c r="Q1544">
        <v>239.12</v>
      </c>
      <c r="R1544">
        <v>5</v>
      </c>
      <c r="S1544">
        <v>0.2</v>
      </c>
      <c r="T1544">
        <v>77.713999999999999</v>
      </c>
    </row>
    <row r="1545" spans="1:20" x14ac:dyDescent="0.3">
      <c r="A1545" s="1">
        <v>44063</v>
      </c>
      <c r="B1545" s="1" t="str">
        <f t="shared" si="24"/>
        <v>Aug</v>
      </c>
      <c r="C1545">
        <v>2855</v>
      </c>
      <c r="D1545" t="s">
        <v>3675</v>
      </c>
      <c r="E1545" t="s">
        <v>269</v>
      </c>
      <c r="F1545" t="s">
        <v>3676</v>
      </c>
      <c r="G1545" t="s">
        <v>73</v>
      </c>
      <c r="H1545" t="s">
        <v>23</v>
      </c>
      <c r="I1545" t="s">
        <v>42</v>
      </c>
      <c r="J1545" t="s">
        <v>250</v>
      </c>
      <c r="K1545">
        <v>2038</v>
      </c>
      <c r="L1545" t="s">
        <v>26</v>
      </c>
      <c r="M1545" t="s">
        <v>1182</v>
      </c>
      <c r="N1545" t="s">
        <v>46</v>
      </c>
      <c r="O1545" t="s">
        <v>54</v>
      </c>
      <c r="P1545" t="s">
        <v>1183</v>
      </c>
      <c r="Q1545">
        <v>40.29</v>
      </c>
      <c r="R1545">
        <v>3</v>
      </c>
      <c r="S1545">
        <v>0</v>
      </c>
      <c r="T1545">
        <v>10.4754</v>
      </c>
    </row>
    <row r="1546" spans="1:20" x14ac:dyDescent="0.3">
      <c r="A1546" s="1">
        <v>44063</v>
      </c>
      <c r="B1546" s="1" t="str">
        <f t="shared" si="24"/>
        <v>Aug</v>
      </c>
      <c r="C1546">
        <v>5965</v>
      </c>
      <c r="D1546" t="s">
        <v>3677</v>
      </c>
      <c r="E1546" t="s">
        <v>20</v>
      </c>
      <c r="F1546" t="s">
        <v>3389</v>
      </c>
      <c r="G1546" t="s">
        <v>73</v>
      </c>
      <c r="H1546" t="s">
        <v>23</v>
      </c>
      <c r="I1546" t="s">
        <v>111</v>
      </c>
      <c r="J1546" t="s">
        <v>34</v>
      </c>
      <c r="K1546">
        <v>94109</v>
      </c>
      <c r="L1546" t="s">
        <v>35</v>
      </c>
      <c r="M1546" t="s">
        <v>3313</v>
      </c>
      <c r="N1546" t="s">
        <v>46</v>
      </c>
      <c r="O1546" t="s">
        <v>141</v>
      </c>
      <c r="P1546" t="s">
        <v>3314</v>
      </c>
      <c r="Q1546">
        <v>17.22</v>
      </c>
      <c r="R1546">
        <v>3</v>
      </c>
      <c r="S1546">
        <v>0</v>
      </c>
      <c r="T1546">
        <v>5.1660000000000004</v>
      </c>
    </row>
    <row r="1547" spans="1:20" x14ac:dyDescent="0.3">
      <c r="A1547" s="1">
        <v>44063</v>
      </c>
      <c r="B1547" s="1" t="str">
        <f t="shared" si="24"/>
        <v>Aug</v>
      </c>
      <c r="C1547">
        <v>5966</v>
      </c>
      <c r="D1547" t="s">
        <v>3677</v>
      </c>
      <c r="E1547" t="s">
        <v>20</v>
      </c>
      <c r="F1547" t="s">
        <v>3389</v>
      </c>
      <c r="G1547" t="s">
        <v>73</v>
      </c>
      <c r="H1547" t="s">
        <v>23</v>
      </c>
      <c r="I1547" t="s">
        <v>111</v>
      </c>
      <c r="J1547" t="s">
        <v>34</v>
      </c>
      <c r="K1547">
        <v>94109</v>
      </c>
      <c r="L1547" t="s">
        <v>35</v>
      </c>
      <c r="M1547" t="s">
        <v>3678</v>
      </c>
      <c r="N1547" t="s">
        <v>46</v>
      </c>
      <c r="O1547" t="s">
        <v>54</v>
      </c>
      <c r="P1547" t="s">
        <v>3679</v>
      </c>
      <c r="Q1547">
        <v>226.56</v>
      </c>
      <c r="R1547">
        <v>6</v>
      </c>
      <c r="S1547">
        <v>0</v>
      </c>
      <c r="T1547">
        <v>63.436799999999998</v>
      </c>
    </row>
    <row r="1548" spans="1:20" x14ac:dyDescent="0.3">
      <c r="A1548" s="1">
        <v>44063</v>
      </c>
      <c r="B1548" s="1" t="str">
        <f t="shared" si="24"/>
        <v>Aug</v>
      </c>
      <c r="C1548">
        <v>5967</v>
      </c>
      <c r="D1548" t="s">
        <v>3677</v>
      </c>
      <c r="E1548" t="s">
        <v>20</v>
      </c>
      <c r="F1548" t="s">
        <v>3389</v>
      </c>
      <c r="G1548" t="s">
        <v>73</v>
      </c>
      <c r="H1548" t="s">
        <v>23</v>
      </c>
      <c r="I1548" t="s">
        <v>111</v>
      </c>
      <c r="J1548" t="s">
        <v>34</v>
      </c>
      <c r="K1548">
        <v>94109</v>
      </c>
      <c r="L1548" t="s">
        <v>35</v>
      </c>
      <c r="M1548" t="s">
        <v>3680</v>
      </c>
      <c r="N1548" t="s">
        <v>78</v>
      </c>
      <c r="O1548" t="s">
        <v>193</v>
      </c>
      <c r="P1548" t="s">
        <v>3681</v>
      </c>
      <c r="Q1548">
        <v>107.88</v>
      </c>
      <c r="R1548">
        <v>3</v>
      </c>
      <c r="S1548">
        <v>0.2</v>
      </c>
      <c r="T1548">
        <v>10.788</v>
      </c>
    </row>
    <row r="1549" spans="1:20" x14ac:dyDescent="0.3">
      <c r="A1549" s="1">
        <v>44063</v>
      </c>
      <c r="B1549" s="1" t="str">
        <f t="shared" si="24"/>
        <v>Aug</v>
      </c>
      <c r="C1549">
        <v>7743</v>
      </c>
      <c r="D1549" t="s">
        <v>3682</v>
      </c>
      <c r="E1549" t="s">
        <v>20</v>
      </c>
      <c r="F1549" t="s">
        <v>1975</v>
      </c>
      <c r="G1549" t="s">
        <v>22</v>
      </c>
      <c r="H1549" t="s">
        <v>23</v>
      </c>
      <c r="I1549" t="s">
        <v>33</v>
      </c>
      <c r="J1549" t="s">
        <v>34</v>
      </c>
      <c r="K1549">
        <v>90036</v>
      </c>
      <c r="L1549" t="s">
        <v>35</v>
      </c>
      <c r="M1549" t="s">
        <v>2787</v>
      </c>
      <c r="N1549" t="s">
        <v>46</v>
      </c>
      <c r="O1549" t="s">
        <v>107</v>
      </c>
      <c r="P1549" t="s">
        <v>2788</v>
      </c>
      <c r="Q1549">
        <v>25.92</v>
      </c>
      <c r="R1549">
        <v>4</v>
      </c>
      <c r="S1549">
        <v>0</v>
      </c>
      <c r="T1549">
        <v>12.441599999999999</v>
      </c>
    </row>
    <row r="1550" spans="1:20" x14ac:dyDescent="0.3">
      <c r="A1550" s="1">
        <v>44063</v>
      </c>
      <c r="B1550" s="1" t="str">
        <f t="shared" si="24"/>
        <v>Aug</v>
      </c>
      <c r="C1550">
        <v>8860</v>
      </c>
      <c r="D1550" t="s">
        <v>3683</v>
      </c>
      <c r="E1550" t="s">
        <v>20</v>
      </c>
      <c r="F1550" t="s">
        <v>254</v>
      </c>
      <c r="G1550" t="s">
        <v>41</v>
      </c>
      <c r="H1550" t="s">
        <v>23</v>
      </c>
      <c r="I1550" t="s">
        <v>356</v>
      </c>
      <c r="J1550" t="s">
        <v>75</v>
      </c>
      <c r="K1550">
        <v>28205</v>
      </c>
      <c r="L1550" t="s">
        <v>76</v>
      </c>
      <c r="M1550" t="s">
        <v>3680</v>
      </c>
      <c r="N1550" t="s">
        <v>78</v>
      </c>
      <c r="O1550" t="s">
        <v>193</v>
      </c>
      <c r="P1550" t="s">
        <v>3681</v>
      </c>
      <c r="Q1550">
        <v>35.96</v>
      </c>
      <c r="R1550">
        <v>1</v>
      </c>
      <c r="S1550">
        <v>0.2</v>
      </c>
      <c r="T1550">
        <v>3.5960000000000001</v>
      </c>
    </row>
    <row r="1551" spans="1:20" x14ac:dyDescent="0.3">
      <c r="A1551" s="1">
        <v>44064</v>
      </c>
      <c r="B1551" s="1" t="str">
        <f t="shared" si="24"/>
        <v>Aug</v>
      </c>
      <c r="C1551">
        <v>425</v>
      </c>
      <c r="D1551" t="s">
        <v>3684</v>
      </c>
      <c r="E1551" t="s">
        <v>86</v>
      </c>
      <c r="F1551" t="s">
        <v>3284</v>
      </c>
      <c r="G1551" t="s">
        <v>22</v>
      </c>
      <c r="H1551" t="s">
        <v>23</v>
      </c>
      <c r="I1551" t="s">
        <v>277</v>
      </c>
      <c r="J1551" t="s">
        <v>968</v>
      </c>
      <c r="K1551">
        <v>39212</v>
      </c>
      <c r="L1551" t="s">
        <v>76</v>
      </c>
      <c r="M1551" t="s">
        <v>2844</v>
      </c>
      <c r="N1551" t="s">
        <v>28</v>
      </c>
      <c r="O1551" t="s">
        <v>59</v>
      </c>
      <c r="P1551" t="s">
        <v>2845</v>
      </c>
      <c r="Q1551">
        <v>866.4</v>
      </c>
      <c r="R1551">
        <v>4</v>
      </c>
      <c r="S1551">
        <v>0</v>
      </c>
      <c r="T1551">
        <v>225.26400000000001</v>
      </c>
    </row>
    <row r="1552" spans="1:20" x14ac:dyDescent="0.3">
      <c r="A1552" s="1">
        <v>44064</v>
      </c>
      <c r="B1552" s="1" t="str">
        <f t="shared" si="24"/>
        <v>Aug</v>
      </c>
      <c r="C1552">
        <v>827</v>
      </c>
      <c r="D1552" t="s">
        <v>3685</v>
      </c>
      <c r="E1552" t="s">
        <v>20</v>
      </c>
      <c r="F1552" t="s">
        <v>2263</v>
      </c>
      <c r="G1552" t="s">
        <v>22</v>
      </c>
      <c r="H1552" t="s">
        <v>23</v>
      </c>
      <c r="I1552" t="s">
        <v>3686</v>
      </c>
      <c r="J1552" t="s">
        <v>700</v>
      </c>
      <c r="K1552">
        <v>55044</v>
      </c>
      <c r="L1552" t="s">
        <v>44</v>
      </c>
      <c r="M1552" t="s">
        <v>2061</v>
      </c>
      <c r="N1552" t="s">
        <v>46</v>
      </c>
      <c r="O1552" t="s">
        <v>144</v>
      </c>
      <c r="P1552" t="s">
        <v>2062</v>
      </c>
      <c r="Q1552">
        <v>35</v>
      </c>
      <c r="R1552">
        <v>7</v>
      </c>
      <c r="S1552">
        <v>0</v>
      </c>
      <c r="T1552">
        <v>16.8</v>
      </c>
    </row>
    <row r="1553" spans="1:20" x14ac:dyDescent="0.3">
      <c r="A1553" s="1">
        <v>44064</v>
      </c>
      <c r="B1553" s="1" t="str">
        <f t="shared" si="24"/>
        <v>Aug</v>
      </c>
      <c r="C1553">
        <v>828</v>
      </c>
      <c r="D1553" t="s">
        <v>3685</v>
      </c>
      <c r="E1553" t="s">
        <v>20</v>
      </c>
      <c r="F1553" t="s">
        <v>2263</v>
      </c>
      <c r="G1553" t="s">
        <v>22</v>
      </c>
      <c r="H1553" t="s">
        <v>23</v>
      </c>
      <c r="I1553" t="s">
        <v>3686</v>
      </c>
      <c r="J1553" t="s">
        <v>700</v>
      </c>
      <c r="K1553">
        <v>55044</v>
      </c>
      <c r="L1553" t="s">
        <v>44</v>
      </c>
      <c r="M1553" t="s">
        <v>2434</v>
      </c>
      <c r="N1553" t="s">
        <v>46</v>
      </c>
      <c r="O1553" t="s">
        <v>141</v>
      </c>
      <c r="P1553" t="s">
        <v>2435</v>
      </c>
      <c r="Q1553">
        <v>37.24</v>
      </c>
      <c r="R1553">
        <v>4</v>
      </c>
      <c r="S1553">
        <v>0</v>
      </c>
      <c r="T1553">
        <v>10.7996</v>
      </c>
    </row>
    <row r="1554" spans="1:20" x14ac:dyDescent="0.3">
      <c r="A1554" s="1">
        <v>44064</v>
      </c>
      <c r="B1554" s="1" t="str">
        <f t="shared" si="24"/>
        <v>Aug</v>
      </c>
      <c r="C1554">
        <v>829</v>
      </c>
      <c r="D1554" t="s">
        <v>3685</v>
      </c>
      <c r="E1554" t="s">
        <v>20</v>
      </c>
      <c r="F1554" t="s">
        <v>2263</v>
      </c>
      <c r="G1554" t="s">
        <v>22</v>
      </c>
      <c r="H1554" t="s">
        <v>23</v>
      </c>
      <c r="I1554" t="s">
        <v>3686</v>
      </c>
      <c r="J1554" t="s">
        <v>700</v>
      </c>
      <c r="K1554">
        <v>55044</v>
      </c>
      <c r="L1554" t="s">
        <v>44</v>
      </c>
      <c r="M1554" t="s">
        <v>3687</v>
      </c>
      <c r="N1554" t="s">
        <v>46</v>
      </c>
      <c r="O1554" t="s">
        <v>168</v>
      </c>
      <c r="P1554" t="s">
        <v>3688</v>
      </c>
      <c r="Q1554">
        <v>15.28</v>
      </c>
      <c r="R1554">
        <v>2</v>
      </c>
      <c r="S1554">
        <v>0</v>
      </c>
      <c r="T1554">
        <v>7.4871999999999996</v>
      </c>
    </row>
    <row r="1555" spans="1:20" x14ac:dyDescent="0.3">
      <c r="A1555" s="1">
        <v>44064</v>
      </c>
      <c r="B1555" s="1" t="str">
        <f t="shared" si="24"/>
        <v>Aug</v>
      </c>
      <c r="C1555">
        <v>3335</v>
      </c>
      <c r="D1555" t="s">
        <v>3689</v>
      </c>
      <c r="E1555" t="s">
        <v>39</v>
      </c>
      <c r="F1555" t="s">
        <v>3690</v>
      </c>
      <c r="G1555" t="s">
        <v>22</v>
      </c>
      <c r="H1555" t="s">
        <v>23</v>
      </c>
      <c r="I1555" t="s">
        <v>3691</v>
      </c>
      <c r="J1555" t="s">
        <v>34</v>
      </c>
      <c r="K1555">
        <v>94601</v>
      </c>
      <c r="L1555" t="s">
        <v>35</v>
      </c>
      <c r="M1555" t="s">
        <v>3692</v>
      </c>
      <c r="N1555" t="s">
        <v>46</v>
      </c>
      <c r="O1555" t="s">
        <v>62</v>
      </c>
      <c r="P1555" t="s">
        <v>3693</v>
      </c>
      <c r="Q1555">
        <v>17.12</v>
      </c>
      <c r="R1555">
        <v>4</v>
      </c>
      <c r="S1555">
        <v>0</v>
      </c>
      <c r="T1555">
        <v>4.9648000000000003</v>
      </c>
    </row>
    <row r="1556" spans="1:20" x14ac:dyDescent="0.3">
      <c r="A1556" s="1">
        <v>44064</v>
      </c>
      <c r="B1556" s="1" t="str">
        <f t="shared" si="24"/>
        <v>Aug</v>
      </c>
      <c r="C1556">
        <v>3336</v>
      </c>
      <c r="D1556" t="s">
        <v>3689</v>
      </c>
      <c r="E1556" t="s">
        <v>39</v>
      </c>
      <c r="F1556" t="s">
        <v>3690</v>
      </c>
      <c r="G1556" t="s">
        <v>22</v>
      </c>
      <c r="H1556" t="s">
        <v>23</v>
      </c>
      <c r="I1556" t="s">
        <v>3691</v>
      </c>
      <c r="J1556" t="s">
        <v>34</v>
      </c>
      <c r="K1556">
        <v>94601</v>
      </c>
      <c r="L1556" t="s">
        <v>35</v>
      </c>
      <c r="M1556" t="s">
        <v>3694</v>
      </c>
      <c r="N1556" t="s">
        <v>78</v>
      </c>
      <c r="O1556" t="s">
        <v>193</v>
      </c>
      <c r="P1556" t="s">
        <v>3695</v>
      </c>
      <c r="Q1556">
        <v>431.96800000000002</v>
      </c>
      <c r="R1556">
        <v>4</v>
      </c>
      <c r="S1556">
        <v>0.2</v>
      </c>
      <c r="T1556">
        <v>37.797199999999997</v>
      </c>
    </row>
    <row r="1557" spans="1:20" x14ac:dyDescent="0.3">
      <c r="A1557" s="1">
        <v>44064</v>
      </c>
      <c r="B1557" s="1" t="str">
        <f t="shared" si="24"/>
        <v>Aug</v>
      </c>
      <c r="C1557">
        <v>3337</v>
      </c>
      <c r="D1557" t="s">
        <v>3689</v>
      </c>
      <c r="E1557" t="s">
        <v>39</v>
      </c>
      <c r="F1557" t="s">
        <v>3690</v>
      </c>
      <c r="G1557" t="s">
        <v>22</v>
      </c>
      <c r="H1557" t="s">
        <v>23</v>
      </c>
      <c r="I1557" t="s">
        <v>3691</v>
      </c>
      <c r="J1557" t="s">
        <v>34</v>
      </c>
      <c r="K1557">
        <v>94601</v>
      </c>
      <c r="L1557" t="s">
        <v>35</v>
      </c>
      <c r="M1557" t="s">
        <v>1894</v>
      </c>
      <c r="N1557" t="s">
        <v>28</v>
      </c>
      <c r="O1557" t="s">
        <v>29</v>
      </c>
      <c r="P1557" t="s">
        <v>1895</v>
      </c>
      <c r="Q1557">
        <v>129.91999999999999</v>
      </c>
      <c r="R1557">
        <v>4</v>
      </c>
      <c r="S1557">
        <v>0</v>
      </c>
      <c r="T1557">
        <v>10.393599999999999</v>
      </c>
    </row>
    <row r="1558" spans="1:20" x14ac:dyDescent="0.3">
      <c r="A1558" s="1">
        <v>44064</v>
      </c>
      <c r="B1558" s="1" t="str">
        <f t="shared" si="24"/>
        <v>Aug</v>
      </c>
      <c r="C1558">
        <v>3338</v>
      </c>
      <c r="D1558" t="s">
        <v>3689</v>
      </c>
      <c r="E1558" t="s">
        <v>39</v>
      </c>
      <c r="F1558" t="s">
        <v>3690</v>
      </c>
      <c r="G1558" t="s">
        <v>22</v>
      </c>
      <c r="H1558" t="s">
        <v>23</v>
      </c>
      <c r="I1558" t="s">
        <v>3691</v>
      </c>
      <c r="J1558" t="s">
        <v>34</v>
      </c>
      <c r="K1558">
        <v>94601</v>
      </c>
      <c r="L1558" t="s">
        <v>35</v>
      </c>
      <c r="M1558" t="s">
        <v>3696</v>
      </c>
      <c r="N1558" t="s">
        <v>28</v>
      </c>
      <c r="O1558" t="s">
        <v>94</v>
      </c>
      <c r="P1558" t="s">
        <v>3697</v>
      </c>
      <c r="Q1558">
        <v>568.72799999999995</v>
      </c>
      <c r="R1558">
        <v>3</v>
      </c>
      <c r="S1558">
        <v>0.2</v>
      </c>
      <c r="T1558">
        <v>28.436399999999999</v>
      </c>
    </row>
    <row r="1559" spans="1:20" x14ac:dyDescent="0.3">
      <c r="A1559" s="1">
        <v>44064</v>
      </c>
      <c r="B1559" s="1" t="str">
        <f t="shared" si="24"/>
        <v>Aug</v>
      </c>
      <c r="C1559">
        <v>3339</v>
      </c>
      <c r="D1559" t="s">
        <v>3689</v>
      </c>
      <c r="E1559" t="s">
        <v>39</v>
      </c>
      <c r="F1559" t="s">
        <v>3690</v>
      </c>
      <c r="G1559" t="s">
        <v>22</v>
      </c>
      <c r="H1559" t="s">
        <v>23</v>
      </c>
      <c r="I1559" t="s">
        <v>3691</v>
      </c>
      <c r="J1559" t="s">
        <v>34</v>
      </c>
      <c r="K1559">
        <v>94601</v>
      </c>
      <c r="L1559" t="s">
        <v>35</v>
      </c>
      <c r="M1559" t="s">
        <v>2183</v>
      </c>
      <c r="N1559" t="s">
        <v>46</v>
      </c>
      <c r="O1559" t="s">
        <v>47</v>
      </c>
      <c r="P1559" t="s">
        <v>2184</v>
      </c>
      <c r="Q1559">
        <v>117.14400000000001</v>
      </c>
      <c r="R1559">
        <v>9</v>
      </c>
      <c r="S1559">
        <v>0.2</v>
      </c>
      <c r="T1559">
        <v>42.464700000000001</v>
      </c>
    </row>
    <row r="1560" spans="1:20" x14ac:dyDescent="0.3">
      <c r="A1560" s="1">
        <v>44064</v>
      </c>
      <c r="B1560" s="1" t="str">
        <f t="shared" si="24"/>
        <v>Aug</v>
      </c>
      <c r="C1560">
        <v>3340</v>
      </c>
      <c r="D1560" t="s">
        <v>3689</v>
      </c>
      <c r="E1560" t="s">
        <v>39</v>
      </c>
      <c r="F1560" t="s">
        <v>3690</v>
      </c>
      <c r="G1560" t="s">
        <v>22</v>
      </c>
      <c r="H1560" t="s">
        <v>23</v>
      </c>
      <c r="I1560" t="s">
        <v>3691</v>
      </c>
      <c r="J1560" t="s">
        <v>34</v>
      </c>
      <c r="K1560">
        <v>94601</v>
      </c>
      <c r="L1560" t="s">
        <v>35</v>
      </c>
      <c r="M1560" t="s">
        <v>3698</v>
      </c>
      <c r="N1560" t="s">
        <v>46</v>
      </c>
      <c r="O1560" t="s">
        <v>69</v>
      </c>
      <c r="P1560" t="s">
        <v>3699</v>
      </c>
      <c r="Q1560">
        <v>203.52</v>
      </c>
      <c r="R1560">
        <v>3</v>
      </c>
      <c r="S1560">
        <v>0</v>
      </c>
      <c r="T1560">
        <v>54.950400000000002</v>
      </c>
    </row>
    <row r="1561" spans="1:20" x14ac:dyDescent="0.3">
      <c r="A1561" s="1">
        <v>44064</v>
      </c>
      <c r="B1561" s="1" t="str">
        <f t="shared" si="24"/>
        <v>Aug</v>
      </c>
      <c r="C1561">
        <v>3341</v>
      </c>
      <c r="D1561" t="s">
        <v>3689</v>
      </c>
      <c r="E1561" t="s">
        <v>39</v>
      </c>
      <c r="F1561" t="s">
        <v>3690</v>
      </c>
      <c r="G1561" t="s">
        <v>22</v>
      </c>
      <c r="H1561" t="s">
        <v>23</v>
      </c>
      <c r="I1561" t="s">
        <v>3691</v>
      </c>
      <c r="J1561" t="s">
        <v>34</v>
      </c>
      <c r="K1561">
        <v>94601</v>
      </c>
      <c r="L1561" t="s">
        <v>35</v>
      </c>
      <c r="M1561" t="s">
        <v>1017</v>
      </c>
      <c r="N1561" t="s">
        <v>46</v>
      </c>
      <c r="O1561" t="s">
        <v>288</v>
      </c>
      <c r="P1561" t="s">
        <v>1018</v>
      </c>
      <c r="Q1561">
        <v>51.75</v>
      </c>
      <c r="R1561">
        <v>5</v>
      </c>
      <c r="S1561">
        <v>0</v>
      </c>
      <c r="T1561">
        <v>24.84</v>
      </c>
    </row>
    <row r="1562" spans="1:20" x14ac:dyDescent="0.3">
      <c r="A1562" s="1">
        <v>44064</v>
      </c>
      <c r="B1562" s="1" t="str">
        <f t="shared" si="24"/>
        <v>Aug</v>
      </c>
      <c r="C1562">
        <v>3604</v>
      </c>
      <c r="D1562" t="s">
        <v>3700</v>
      </c>
      <c r="E1562" t="s">
        <v>20</v>
      </c>
      <c r="F1562" t="s">
        <v>2997</v>
      </c>
      <c r="G1562" t="s">
        <v>41</v>
      </c>
      <c r="H1562" t="s">
        <v>23</v>
      </c>
      <c r="I1562" t="s">
        <v>1133</v>
      </c>
      <c r="J1562" t="s">
        <v>659</v>
      </c>
      <c r="K1562">
        <v>21044</v>
      </c>
      <c r="L1562" t="s">
        <v>26</v>
      </c>
      <c r="M1562" t="s">
        <v>1333</v>
      </c>
      <c r="N1562" t="s">
        <v>46</v>
      </c>
      <c r="O1562" t="s">
        <v>107</v>
      </c>
      <c r="P1562" t="s">
        <v>1334</v>
      </c>
      <c r="Q1562">
        <v>277.39999999999998</v>
      </c>
      <c r="R1562">
        <v>5</v>
      </c>
      <c r="S1562">
        <v>0</v>
      </c>
      <c r="T1562">
        <v>133.15199999999999</v>
      </c>
    </row>
    <row r="1563" spans="1:20" x14ac:dyDescent="0.3">
      <c r="A1563" s="1">
        <v>44064</v>
      </c>
      <c r="B1563" s="1" t="str">
        <f t="shared" si="24"/>
        <v>Aug</v>
      </c>
      <c r="C1563">
        <v>3605</v>
      </c>
      <c r="D1563" t="s">
        <v>3700</v>
      </c>
      <c r="E1563" t="s">
        <v>20</v>
      </c>
      <c r="F1563" t="s">
        <v>2997</v>
      </c>
      <c r="G1563" t="s">
        <v>41</v>
      </c>
      <c r="H1563" t="s">
        <v>23</v>
      </c>
      <c r="I1563" t="s">
        <v>1133</v>
      </c>
      <c r="J1563" t="s">
        <v>659</v>
      </c>
      <c r="K1563">
        <v>21044</v>
      </c>
      <c r="L1563" t="s">
        <v>26</v>
      </c>
      <c r="M1563" t="s">
        <v>471</v>
      </c>
      <c r="N1563" t="s">
        <v>28</v>
      </c>
      <c r="O1563" t="s">
        <v>29</v>
      </c>
      <c r="P1563" t="s">
        <v>472</v>
      </c>
      <c r="Q1563">
        <v>25.16</v>
      </c>
      <c r="R1563">
        <v>2</v>
      </c>
      <c r="S1563">
        <v>0</v>
      </c>
      <c r="T1563">
        <v>8.5543999999999993</v>
      </c>
    </row>
    <row r="1564" spans="1:20" x14ac:dyDescent="0.3">
      <c r="A1564" s="1">
        <v>44064</v>
      </c>
      <c r="B1564" s="1" t="str">
        <f t="shared" si="24"/>
        <v>Aug</v>
      </c>
      <c r="C1564">
        <v>3606</v>
      </c>
      <c r="D1564" t="s">
        <v>3700</v>
      </c>
      <c r="E1564" t="s">
        <v>20</v>
      </c>
      <c r="F1564" t="s">
        <v>2997</v>
      </c>
      <c r="G1564" t="s">
        <v>41</v>
      </c>
      <c r="H1564" t="s">
        <v>23</v>
      </c>
      <c r="I1564" t="s">
        <v>1133</v>
      </c>
      <c r="J1564" t="s">
        <v>659</v>
      </c>
      <c r="K1564">
        <v>21044</v>
      </c>
      <c r="L1564" t="s">
        <v>26</v>
      </c>
      <c r="M1564" t="s">
        <v>3701</v>
      </c>
      <c r="N1564" t="s">
        <v>28</v>
      </c>
      <c r="O1564" t="s">
        <v>29</v>
      </c>
      <c r="P1564" t="s">
        <v>3702</v>
      </c>
      <c r="Q1564">
        <v>91.92</v>
      </c>
      <c r="R1564">
        <v>4</v>
      </c>
      <c r="S1564">
        <v>0</v>
      </c>
      <c r="T1564">
        <v>31.252800000000001</v>
      </c>
    </row>
    <row r="1565" spans="1:20" x14ac:dyDescent="0.3">
      <c r="A1565" s="1">
        <v>44064</v>
      </c>
      <c r="B1565" s="1" t="str">
        <f t="shared" si="24"/>
        <v>Aug</v>
      </c>
      <c r="C1565">
        <v>6416</v>
      </c>
      <c r="D1565" t="s">
        <v>3703</v>
      </c>
      <c r="E1565" t="s">
        <v>269</v>
      </c>
      <c r="F1565" t="s">
        <v>1978</v>
      </c>
      <c r="G1565" t="s">
        <v>73</v>
      </c>
      <c r="H1565" t="s">
        <v>23</v>
      </c>
      <c r="I1565" t="s">
        <v>1934</v>
      </c>
      <c r="J1565" t="s">
        <v>412</v>
      </c>
      <c r="K1565">
        <v>85224</v>
      </c>
      <c r="L1565" t="s">
        <v>35</v>
      </c>
      <c r="M1565" t="s">
        <v>3704</v>
      </c>
      <c r="N1565" t="s">
        <v>46</v>
      </c>
      <c r="O1565" t="s">
        <v>107</v>
      </c>
      <c r="P1565" t="s">
        <v>3705</v>
      </c>
      <c r="Q1565">
        <v>83.88</v>
      </c>
      <c r="R1565">
        <v>1</v>
      </c>
      <c r="S1565">
        <v>0.2</v>
      </c>
      <c r="T1565">
        <v>29.358000000000001</v>
      </c>
    </row>
    <row r="1566" spans="1:20" x14ac:dyDescent="0.3">
      <c r="A1566" s="1">
        <v>44064</v>
      </c>
      <c r="B1566" s="1" t="str">
        <f t="shared" si="24"/>
        <v>Aug</v>
      </c>
      <c r="C1566">
        <v>8040</v>
      </c>
      <c r="D1566" t="s">
        <v>3706</v>
      </c>
      <c r="E1566" t="s">
        <v>86</v>
      </c>
      <c r="F1566" t="s">
        <v>1055</v>
      </c>
      <c r="G1566" t="s">
        <v>73</v>
      </c>
      <c r="H1566" t="s">
        <v>23</v>
      </c>
      <c r="I1566" t="s">
        <v>148</v>
      </c>
      <c r="J1566" t="s">
        <v>149</v>
      </c>
      <c r="K1566">
        <v>98115</v>
      </c>
      <c r="L1566" t="s">
        <v>35</v>
      </c>
      <c r="M1566" t="s">
        <v>3707</v>
      </c>
      <c r="N1566" t="s">
        <v>28</v>
      </c>
      <c r="O1566" t="s">
        <v>59</v>
      </c>
      <c r="P1566" t="s">
        <v>3708</v>
      </c>
      <c r="Q1566">
        <v>388.70400000000001</v>
      </c>
      <c r="R1566">
        <v>6</v>
      </c>
      <c r="S1566">
        <v>0.2</v>
      </c>
      <c r="T1566">
        <v>38.870399999999997</v>
      </c>
    </row>
    <row r="1567" spans="1:20" x14ac:dyDescent="0.3">
      <c r="A1567" s="1">
        <v>44064</v>
      </c>
      <c r="B1567" s="1" t="str">
        <f t="shared" si="24"/>
        <v>Aug</v>
      </c>
      <c r="C1567">
        <v>8041</v>
      </c>
      <c r="D1567" t="s">
        <v>3706</v>
      </c>
      <c r="E1567" t="s">
        <v>86</v>
      </c>
      <c r="F1567" t="s">
        <v>1055</v>
      </c>
      <c r="G1567" t="s">
        <v>73</v>
      </c>
      <c r="H1567" t="s">
        <v>23</v>
      </c>
      <c r="I1567" t="s">
        <v>148</v>
      </c>
      <c r="J1567" t="s">
        <v>149</v>
      </c>
      <c r="K1567">
        <v>98115</v>
      </c>
      <c r="L1567" t="s">
        <v>35</v>
      </c>
      <c r="M1567" t="s">
        <v>2048</v>
      </c>
      <c r="N1567" t="s">
        <v>46</v>
      </c>
      <c r="O1567" t="s">
        <v>54</v>
      </c>
      <c r="P1567" t="s">
        <v>2049</v>
      </c>
      <c r="Q1567">
        <v>572.58000000000004</v>
      </c>
      <c r="R1567">
        <v>6</v>
      </c>
      <c r="S1567">
        <v>0</v>
      </c>
      <c r="T1567">
        <v>34.354799999999997</v>
      </c>
    </row>
    <row r="1568" spans="1:20" x14ac:dyDescent="0.3">
      <c r="A1568" s="1">
        <v>44064</v>
      </c>
      <c r="B1568" s="1" t="str">
        <f t="shared" si="24"/>
        <v>Aug</v>
      </c>
      <c r="C1568">
        <v>8042</v>
      </c>
      <c r="D1568" t="s">
        <v>3706</v>
      </c>
      <c r="E1568" t="s">
        <v>86</v>
      </c>
      <c r="F1568" t="s">
        <v>1055</v>
      </c>
      <c r="G1568" t="s">
        <v>73</v>
      </c>
      <c r="H1568" t="s">
        <v>23</v>
      </c>
      <c r="I1568" t="s">
        <v>148</v>
      </c>
      <c r="J1568" t="s">
        <v>149</v>
      </c>
      <c r="K1568">
        <v>98115</v>
      </c>
      <c r="L1568" t="s">
        <v>35</v>
      </c>
      <c r="M1568" t="s">
        <v>100</v>
      </c>
      <c r="N1568" t="s">
        <v>78</v>
      </c>
      <c r="O1568" t="s">
        <v>101</v>
      </c>
      <c r="P1568" t="s">
        <v>102</v>
      </c>
      <c r="Q1568">
        <v>33.18</v>
      </c>
      <c r="R1568">
        <v>2</v>
      </c>
      <c r="S1568">
        <v>0</v>
      </c>
      <c r="T1568">
        <v>11.613</v>
      </c>
    </row>
    <row r="1569" spans="1:20" x14ac:dyDescent="0.3">
      <c r="A1569" s="1">
        <v>44064</v>
      </c>
      <c r="B1569" s="1" t="str">
        <f t="shared" si="24"/>
        <v>Aug</v>
      </c>
      <c r="C1569">
        <v>9270</v>
      </c>
      <c r="D1569" t="s">
        <v>3709</v>
      </c>
      <c r="E1569" t="s">
        <v>20</v>
      </c>
      <c r="F1569" t="s">
        <v>951</v>
      </c>
      <c r="G1569" t="s">
        <v>22</v>
      </c>
      <c r="H1569" t="s">
        <v>23</v>
      </c>
      <c r="I1569" t="s">
        <v>314</v>
      </c>
      <c r="J1569" t="s">
        <v>315</v>
      </c>
      <c r="K1569">
        <v>10035</v>
      </c>
      <c r="L1569" t="s">
        <v>26</v>
      </c>
      <c r="M1569" t="s">
        <v>3710</v>
      </c>
      <c r="N1569" t="s">
        <v>46</v>
      </c>
      <c r="O1569" t="s">
        <v>47</v>
      </c>
      <c r="P1569" t="s">
        <v>3711</v>
      </c>
      <c r="Q1569">
        <v>32.088000000000001</v>
      </c>
      <c r="R1569">
        <v>7</v>
      </c>
      <c r="S1569">
        <v>0.2</v>
      </c>
      <c r="T1569">
        <v>11.2308</v>
      </c>
    </row>
    <row r="1570" spans="1:20" x14ac:dyDescent="0.3">
      <c r="A1570" s="1">
        <v>44064</v>
      </c>
      <c r="B1570" s="1" t="str">
        <f t="shared" si="24"/>
        <v>Aug</v>
      </c>
      <c r="C1570">
        <v>9271</v>
      </c>
      <c r="D1570" t="s">
        <v>3709</v>
      </c>
      <c r="E1570" t="s">
        <v>20</v>
      </c>
      <c r="F1570" t="s">
        <v>951</v>
      </c>
      <c r="G1570" t="s">
        <v>22</v>
      </c>
      <c r="H1570" t="s">
        <v>23</v>
      </c>
      <c r="I1570" t="s">
        <v>314</v>
      </c>
      <c r="J1570" t="s">
        <v>315</v>
      </c>
      <c r="K1570">
        <v>10035</v>
      </c>
      <c r="L1570" t="s">
        <v>26</v>
      </c>
      <c r="M1570" t="s">
        <v>1601</v>
      </c>
      <c r="N1570" t="s">
        <v>46</v>
      </c>
      <c r="O1570" t="s">
        <v>47</v>
      </c>
      <c r="P1570" t="s">
        <v>1602</v>
      </c>
      <c r="Q1570">
        <v>4305.5519999999997</v>
      </c>
      <c r="R1570">
        <v>6</v>
      </c>
      <c r="S1570">
        <v>0.2</v>
      </c>
      <c r="T1570">
        <v>1453.1238000000001</v>
      </c>
    </row>
    <row r="1571" spans="1:20" x14ac:dyDescent="0.3">
      <c r="A1571" s="1">
        <v>44064</v>
      </c>
      <c r="B1571" s="1" t="str">
        <f t="shared" si="24"/>
        <v>Aug</v>
      </c>
      <c r="C1571">
        <v>9901</v>
      </c>
      <c r="D1571" t="s">
        <v>3712</v>
      </c>
      <c r="E1571" t="s">
        <v>20</v>
      </c>
      <c r="F1571" t="s">
        <v>3713</v>
      </c>
      <c r="G1571" t="s">
        <v>22</v>
      </c>
      <c r="H1571" t="s">
        <v>23</v>
      </c>
      <c r="I1571" t="s">
        <v>800</v>
      </c>
      <c r="J1571" t="s">
        <v>198</v>
      </c>
      <c r="K1571">
        <v>80027</v>
      </c>
      <c r="L1571" t="s">
        <v>35</v>
      </c>
      <c r="M1571" t="s">
        <v>3714</v>
      </c>
      <c r="N1571" t="s">
        <v>46</v>
      </c>
      <c r="O1571" t="s">
        <v>54</v>
      </c>
      <c r="P1571" t="s">
        <v>3715</v>
      </c>
      <c r="Q1571">
        <v>237.096</v>
      </c>
      <c r="R1571">
        <v>3</v>
      </c>
      <c r="S1571">
        <v>0.2</v>
      </c>
      <c r="T1571">
        <v>20.745899999999999</v>
      </c>
    </row>
    <row r="1572" spans="1:20" x14ac:dyDescent="0.3">
      <c r="A1572" s="1">
        <v>44064</v>
      </c>
      <c r="B1572" s="1" t="str">
        <f t="shared" si="24"/>
        <v>Aug</v>
      </c>
      <c r="C1572">
        <v>9902</v>
      </c>
      <c r="D1572" t="s">
        <v>3712</v>
      </c>
      <c r="E1572" t="s">
        <v>20</v>
      </c>
      <c r="F1572" t="s">
        <v>3713</v>
      </c>
      <c r="G1572" t="s">
        <v>22</v>
      </c>
      <c r="H1572" t="s">
        <v>23</v>
      </c>
      <c r="I1572" t="s">
        <v>800</v>
      </c>
      <c r="J1572" t="s">
        <v>198</v>
      </c>
      <c r="K1572">
        <v>80027</v>
      </c>
      <c r="L1572" t="s">
        <v>35</v>
      </c>
      <c r="M1572" t="s">
        <v>239</v>
      </c>
      <c r="N1572" t="s">
        <v>28</v>
      </c>
      <c r="O1572" t="s">
        <v>29</v>
      </c>
      <c r="P1572" t="s">
        <v>240</v>
      </c>
      <c r="Q1572">
        <v>22.751999999999999</v>
      </c>
      <c r="R1572">
        <v>3</v>
      </c>
      <c r="S1572">
        <v>0.2</v>
      </c>
      <c r="T1572">
        <v>7.11</v>
      </c>
    </row>
    <row r="1573" spans="1:20" x14ac:dyDescent="0.3">
      <c r="A1573" s="1">
        <v>44064</v>
      </c>
      <c r="B1573" s="1" t="str">
        <f t="shared" si="24"/>
        <v>Aug</v>
      </c>
      <c r="C1573">
        <v>9903</v>
      </c>
      <c r="D1573" t="s">
        <v>3712</v>
      </c>
      <c r="E1573" t="s">
        <v>20</v>
      </c>
      <c r="F1573" t="s">
        <v>3713</v>
      </c>
      <c r="G1573" t="s">
        <v>22</v>
      </c>
      <c r="H1573" t="s">
        <v>23</v>
      </c>
      <c r="I1573" t="s">
        <v>800</v>
      </c>
      <c r="J1573" t="s">
        <v>198</v>
      </c>
      <c r="K1573">
        <v>80027</v>
      </c>
      <c r="L1573" t="s">
        <v>35</v>
      </c>
      <c r="M1573" t="s">
        <v>3716</v>
      </c>
      <c r="N1573" t="s">
        <v>46</v>
      </c>
      <c r="O1573" t="s">
        <v>107</v>
      </c>
      <c r="P1573" t="s">
        <v>3717</v>
      </c>
      <c r="Q1573">
        <v>6.6719999999999997</v>
      </c>
      <c r="R1573">
        <v>1</v>
      </c>
      <c r="S1573">
        <v>0.2</v>
      </c>
      <c r="T1573">
        <v>2.085</v>
      </c>
    </row>
    <row r="1574" spans="1:20" x14ac:dyDescent="0.3">
      <c r="A1574" s="1">
        <v>44065</v>
      </c>
      <c r="B1574" s="1" t="str">
        <f t="shared" si="24"/>
        <v>Aug</v>
      </c>
      <c r="C1574">
        <v>5235</v>
      </c>
      <c r="D1574" t="s">
        <v>3718</v>
      </c>
      <c r="E1574" t="s">
        <v>39</v>
      </c>
      <c r="F1574" t="s">
        <v>1455</v>
      </c>
      <c r="G1574" t="s">
        <v>22</v>
      </c>
      <c r="H1574" t="s">
        <v>23</v>
      </c>
      <c r="I1574" t="s">
        <v>111</v>
      </c>
      <c r="J1574" t="s">
        <v>34</v>
      </c>
      <c r="K1574">
        <v>94110</v>
      </c>
      <c r="L1574" t="s">
        <v>35</v>
      </c>
      <c r="M1574" t="s">
        <v>3719</v>
      </c>
      <c r="N1574" t="s">
        <v>28</v>
      </c>
      <c r="O1574" t="s">
        <v>94</v>
      </c>
      <c r="P1574" t="s">
        <v>3720</v>
      </c>
      <c r="Q1574">
        <v>210.00800000000001</v>
      </c>
      <c r="R1574">
        <v>1</v>
      </c>
      <c r="S1574">
        <v>0.2</v>
      </c>
      <c r="T1574">
        <v>2.6251000000000002</v>
      </c>
    </row>
    <row r="1575" spans="1:20" x14ac:dyDescent="0.3">
      <c r="A1575" s="1">
        <v>44065</v>
      </c>
      <c r="B1575" s="1" t="str">
        <f t="shared" si="24"/>
        <v>Aug</v>
      </c>
      <c r="C1575">
        <v>6105</v>
      </c>
      <c r="D1575" t="s">
        <v>3721</v>
      </c>
      <c r="E1575" t="s">
        <v>39</v>
      </c>
      <c r="F1575" t="s">
        <v>2810</v>
      </c>
      <c r="G1575" t="s">
        <v>41</v>
      </c>
      <c r="H1575" t="s">
        <v>23</v>
      </c>
      <c r="I1575" t="s">
        <v>154</v>
      </c>
      <c r="J1575" t="s">
        <v>155</v>
      </c>
      <c r="K1575">
        <v>19143</v>
      </c>
      <c r="L1575" t="s">
        <v>26</v>
      </c>
      <c r="M1575" t="s">
        <v>3722</v>
      </c>
      <c r="N1575" t="s">
        <v>28</v>
      </c>
      <c r="O1575" t="s">
        <v>94</v>
      </c>
      <c r="P1575" t="s">
        <v>3723</v>
      </c>
      <c r="Q1575">
        <v>314.53199999999998</v>
      </c>
      <c r="R1575">
        <v>2</v>
      </c>
      <c r="S1575">
        <v>0.4</v>
      </c>
      <c r="T1575">
        <v>-83.875200000000007</v>
      </c>
    </row>
    <row r="1576" spans="1:20" x14ac:dyDescent="0.3">
      <c r="A1576" s="1">
        <v>44066</v>
      </c>
      <c r="B1576" s="1" t="str">
        <f t="shared" si="24"/>
        <v>Aug</v>
      </c>
      <c r="C1576">
        <v>4298</v>
      </c>
      <c r="D1576" t="s">
        <v>3724</v>
      </c>
      <c r="E1576" t="s">
        <v>86</v>
      </c>
      <c r="F1576" t="s">
        <v>3145</v>
      </c>
      <c r="G1576" t="s">
        <v>22</v>
      </c>
      <c r="H1576" t="s">
        <v>23</v>
      </c>
      <c r="I1576" t="s">
        <v>3725</v>
      </c>
      <c r="J1576" t="s">
        <v>130</v>
      </c>
      <c r="K1576">
        <v>32303</v>
      </c>
      <c r="L1576" t="s">
        <v>76</v>
      </c>
      <c r="M1576" t="s">
        <v>453</v>
      </c>
      <c r="N1576" t="s">
        <v>78</v>
      </c>
      <c r="O1576" t="s">
        <v>193</v>
      </c>
      <c r="P1576" t="s">
        <v>454</v>
      </c>
      <c r="Q1576">
        <v>4367.8959999999997</v>
      </c>
      <c r="R1576">
        <v>13</v>
      </c>
      <c r="S1576">
        <v>0.2</v>
      </c>
      <c r="T1576">
        <v>327.59219999999999</v>
      </c>
    </row>
    <row r="1577" spans="1:20" x14ac:dyDescent="0.3">
      <c r="A1577" s="1">
        <v>44066</v>
      </c>
      <c r="B1577" s="1" t="str">
        <f t="shared" si="24"/>
        <v>Aug</v>
      </c>
      <c r="C1577">
        <v>4299</v>
      </c>
      <c r="D1577" t="s">
        <v>3724</v>
      </c>
      <c r="E1577" t="s">
        <v>86</v>
      </c>
      <c r="F1577" t="s">
        <v>3145</v>
      </c>
      <c r="G1577" t="s">
        <v>22</v>
      </c>
      <c r="H1577" t="s">
        <v>23</v>
      </c>
      <c r="I1577" t="s">
        <v>3725</v>
      </c>
      <c r="J1577" t="s">
        <v>130</v>
      </c>
      <c r="K1577">
        <v>32303</v>
      </c>
      <c r="L1577" t="s">
        <v>76</v>
      </c>
      <c r="M1577" t="s">
        <v>3726</v>
      </c>
      <c r="N1577" t="s">
        <v>46</v>
      </c>
      <c r="O1577" t="s">
        <v>107</v>
      </c>
      <c r="P1577" t="s">
        <v>3727</v>
      </c>
      <c r="Q1577">
        <v>49.567999999999998</v>
      </c>
      <c r="R1577">
        <v>2</v>
      </c>
      <c r="S1577">
        <v>0.2</v>
      </c>
      <c r="T1577">
        <v>15.49</v>
      </c>
    </row>
    <row r="1578" spans="1:20" x14ac:dyDescent="0.3">
      <c r="A1578" s="1">
        <v>44066</v>
      </c>
      <c r="B1578" s="1" t="str">
        <f t="shared" si="24"/>
        <v>Aug</v>
      </c>
      <c r="C1578">
        <v>4300</v>
      </c>
      <c r="D1578" t="s">
        <v>3724</v>
      </c>
      <c r="E1578" t="s">
        <v>86</v>
      </c>
      <c r="F1578" t="s">
        <v>3145</v>
      </c>
      <c r="G1578" t="s">
        <v>22</v>
      </c>
      <c r="H1578" t="s">
        <v>23</v>
      </c>
      <c r="I1578" t="s">
        <v>3725</v>
      </c>
      <c r="J1578" t="s">
        <v>130</v>
      </c>
      <c r="K1578">
        <v>32303</v>
      </c>
      <c r="L1578" t="s">
        <v>76</v>
      </c>
      <c r="M1578" t="s">
        <v>1502</v>
      </c>
      <c r="N1578" t="s">
        <v>46</v>
      </c>
      <c r="O1578" t="s">
        <v>69</v>
      </c>
      <c r="P1578" t="s">
        <v>1503</v>
      </c>
      <c r="Q1578">
        <v>161.376</v>
      </c>
      <c r="R1578">
        <v>6</v>
      </c>
      <c r="S1578">
        <v>0.2</v>
      </c>
      <c r="T1578">
        <v>12.103199999999999</v>
      </c>
    </row>
    <row r="1579" spans="1:20" x14ac:dyDescent="0.3">
      <c r="A1579" s="1">
        <v>44066</v>
      </c>
      <c r="B1579" s="1" t="str">
        <f t="shared" si="24"/>
        <v>Aug</v>
      </c>
      <c r="C1579">
        <v>4301</v>
      </c>
      <c r="D1579" t="s">
        <v>3724</v>
      </c>
      <c r="E1579" t="s">
        <v>86</v>
      </c>
      <c r="F1579" t="s">
        <v>3145</v>
      </c>
      <c r="G1579" t="s">
        <v>22</v>
      </c>
      <c r="H1579" t="s">
        <v>23</v>
      </c>
      <c r="I1579" t="s">
        <v>3725</v>
      </c>
      <c r="J1579" t="s">
        <v>130</v>
      </c>
      <c r="K1579">
        <v>32303</v>
      </c>
      <c r="L1579" t="s">
        <v>76</v>
      </c>
      <c r="M1579" t="s">
        <v>3728</v>
      </c>
      <c r="N1579" t="s">
        <v>28</v>
      </c>
      <c r="O1579" t="s">
        <v>29</v>
      </c>
      <c r="P1579" t="s">
        <v>3729</v>
      </c>
      <c r="Q1579">
        <v>2.7839999999999998</v>
      </c>
      <c r="R1579">
        <v>2</v>
      </c>
      <c r="S1579">
        <v>0.2</v>
      </c>
      <c r="T1579">
        <v>0.41760000000000003</v>
      </c>
    </row>
    <row r="1580" spans="1:20" x14ac:dyDescent="0.3">
      <c r="A1580" s="1">
        <v>44066</v>
      </c>
      <c r="B1580" s="1" t="str">
        <f t="shared" si="24"/>
        <v>Aug</v>
      </c>
      <c r="C1580">
        <v>4302</v>
      </c>
      <c r="D1580" t="s">
        <v>3724</v>
      </c>
      <c r="E1580" t="s">
        <v>86</v>
      </c>
      <c r="F1580" t="s">
        <v>3145</v>
      </c>
      <c r="G1580" t="s">
        <v>22</v>
      </c>
      <c r="H1580" t="s">
        <v>23</v>
      </c>
      <c r="I1580" t="s">
        <v>3725</v>
      </c>
      <c r="J1580" t="s">
        <v>130</v>
      </c>
      <c r="K1580">
        <v>32303</v>
      </c>
      <c r="L1580" t="s">
        <v>76</v>
      </c>
      <c r="M1580" t="s">
        <v>3730</v>
      </c>
      <c r="N1580" t="s">
        <v>46</v>
      </c>
      <c r="O1580" t="s">
        <v>107</v>
      </c>
      <c r="P1580" t="s">
        <v>3731</v>
      </c>
      <c r="Q1580">
        <v>8.7200000000000006</v>
      </c>
      <c r="R1580">
        <v>5</v>
      </c>
      <c r="S1580">
        <v>0.2</v>
      </c>
      <c r="T1580">
        <v>2.9430000000000001</v>
      </c>
    </row>
    <row r="1581" spans="1:20" x14ac:dyDescent="0.3">
      <c r="A1581" s="1">
        <v>44067</v>
      </c>
      <c r="B1581" s="1" t="str">
        <f t="shared" si="24"/>
        <v>Aug</v>
      </c>
      <c r="C1581">
        <v>5403</v>
      </c>
      <c r="D1581" t="s">
        <v>3732</v>
      </c>
      <c r="E1581" t="s">
        <v>20</v>
      </c>
      <c r="F1581" t="s">
        <v>3733</v>
      </c>
      <c r="G1581" t="s">
        <v>73</v>
      </c>
      <c r="H1581" t="s">
        <v>23</v>
      </c>
      <c r="I1581" t="s">
        <v>314</v>
      </c>
      <c r="J1581" t="s">
        <v>315</v>
      </c>
      <c r="K1581">
        <v>10024</v>
      </c>
      <c r="L1581" t="s">
        <v>26</v>
      </c>
      <c r="M1581" t="s">
        <v>519</v>
      </c>
      <c r="N1581" t="s">
        <v>46</v>
      </c>
      <c r="O1581" t="s">
        <v>47</v>
      </c>
      <c r="P1581" t="s">
        <v>520</v>
      </c>
      <c r="Q1581">
        <v>24.672000000000001</v>
      </c>
      <c r="R1581">
        <v>4</v>
      </c>
      <c r="S1581">
        <v>0.2</v>
      </c>
      <c r="T1581">
        <v>7.71</v>
      </c>
    </row>
    <row r="1582" spans="1:20" x14ac:dyDescent="0.3">
      <c r="A1582" s="1">
        <v>44067</v>
      </c>
      <c r="B1582" s="1" t="str">
        <f t="shared" si="24"/>
        <v>Aug</v>
      </c>
      <c r="C1582">
        <v>5404</v>
      </c>
      <c r="D1582" t="s">
        <v>3732</v>
      </c>
      <c r="E1582" t="s">
        <v>20</v>
      </c>
      <c r="F1582" t="s">
        <v>3733</v>
      </c>
      <c r="G1582" t="s">
        <v>73</v>
      </c>
      <c r="H1582" t="s">
        <v>23</v>
      </c>
      <c r="I1582" t="s">
        <v>314</v>
      </c>
      <c r="J1582" t="s">
        <v>315</v>
      </c>
      <c r="K1582">
        <v>10024</v>
      </c>
      <c r="L1582" t="s">
        <v>26</v>
      </c>
      <c r="M1582" t="s">
        <v>352</v>
      </c>
      <c r="N1582" t="s">
        <v>46</v>
      </c>
      <c r="O1582" t="s">
        <v>47</v>
      </c>
      <c r="P1582" t="s">
        <v>353</v>
      </c>
      <c r="Q1582">
        <v>3.7440000000000002</v>
      </c>
      <c r="R1582">
        <v>1</v>
      </c>
      <c r="S1582">
        <v>0.2</v>
      </c>
      <c r="T1582">
        <v>1.3104</v>
      </c>
    </row>
    <row r="1583" spans="1:20" x14ac:dyDescent="0.3">
      <c r="A1583" s="1">
        <v>44067</v>
      </c>
      <c r="B1583" s="1" t="str">
        <f t="shared" si="24"/>
        <v>Aug</v>
      </c>
      <c r="C1583">
        <v>6025</v>
      </c>
      <c r="D1583" t="s">
        <v>3734</v>
      </c>
      <c r="E1583" t="s">
        <v>86</v>
      </c>
      <c r="F1583" t="s">
        <v>3735</v>
      </c>
      <c r="G1583" t="s">
        <v>22</v>
      </c>
      <c r="H1583" t="s">
        <v>23</v>
      </c>
      <c r="I1583" t="s">
        <v>1171</v>
      </c>
      <c r="J1583" t="s">
        <v>25</v>
      </c>
      <c r="K1583">
        <v>43130</v>
      </c>
      <c r="L1583" t="s">
        <v>26</v>
      </c>
      <c r="M1583" t="s">
        <v>2334</v>
      </c>
      <c r="N1583" t="s">
        <v>46</v>
      </c>
      <c r="O1583" t="s">
        <v>69</v>
      </c>
      <c r="P1583" t="s">
        <v>2335</v>
      </c>
      <c r="Q1583">
        <v>646.27200000000005</v>
      </c>
      <c r="R1583">
        <v>8</v>
      </c>
      <c r="S1583">
        <v>0.2</v>
      </c>
      <c r="T1583">
        <v>64.627200000000002</v>
      </c>
    </row>
    <row r="1584" spans="1:20" x14ac:dyDescent="0.3">
      <c r="A1584" s="1">
        <v>44067</v>
      </c>
      <c r="B1584" s="1" t="str">
        <f t="shared" si="24"/>
        <v>Aug</v>
      </c>
      <c r="C1584">
        <v>6026</v>
      </c>
      <c r="D1584" t="s">
        <v>3734</v>
      </c>
      <c r="E1584" t="s">
        <v>86</v>
      </c>
      <c r="F1584" t="s">
        <v>3735</v>
      </c>
      <c r="G1584" t="s">
        <v>22</v>
      </c>
      <c r="H1584" t="s">
        <v>23</v>
      </c>
      <c r="I1584" t="s">
        <v>1171</v>
      </c>
      <c r="J1584" t="s">
        <v>25</v>
      </c>
      <c r="K1584">
        <v>43130</v>
      </c>
      <c r="L1584" t="s">
        <v>26</v>
      </c>
      <c r="M1584" t="s">
        <v>3133</v>
      </c>
      <c r="N1584" t="s">
        <v>46</v>
      </c>
      <c r="O1584" t="s">
        <v>107</v>
      </c>
      <c r="P1584" t="s">
        <v>3134</v>
      </c>
      <c r="Q1584">
        <v>10.368</v>
      </c>
      <c r="R1584">
        <v>2</v>
      </c>
      <c r="S1584">
        <v>0.2</v>
      </c>
      <c r="T1584">
        <v>3.7584</v>
      </c>
    </row>
    <row r="1585" spans="1:20" x14ac:dyDescent="0.3">
      <c r="A1585" s="1">
        <v>44068</v>
      </c>
      <c r="B1585" s="1" t="str">
        <f t="shared" si="24"/>
        <v>Aug</v>
      </c>
      <c r="C1585">
        <v>875</v>
      </c>
      <c r="D1585" t="s">
        <v>3736</v>
      </c>
      <c r="E1585" t="s">
        <v>20</v>
      </c>
      <c r="F1585" t="s">
        <v>21</v>
      </c>
      <c r="G1585" t="s">
        <v>22</v>
      </c>
      <c r="H1585" t="s">
        <v>23</v>
      </c>
      <c r="I1585" t="s">
        <v>356</v>
      </c>
      <c r="J1585" t="s">
        <v>75</v>
      </c>
      <c r="K1585">
        <v>28205</v>
      </c>
      <c r="L1585" t="s">
        <v>76</v>
      </c>
      <c r="M1585" t="s">
        <v>3737</v>
      </c>
      <c r="N1585" t="s">
        <v>46</v>
      </c>
      <c r="O1585" t="s">
        <v>107</v>
      </c>
      <c r="P1585" t="s">
        <v>3738</v>
      </c>
      <c r="Q1585">
        <v>192.16</v>
      </c>
      <c r="R1585">
        <v>5</v>
      </c>
      <c r="S1585">
        <v>0.2</v>
      </c>
      <c r="T1585">
        <v>67.256</v>
      </c>
    </row>
    <row r="1586" spans="1:20" x14ac:dyDescent="0.3">
      <c r="A1586" s="1">
        <v>44068</v>
      </c>
      <c r="B1586" s="1" t="str">
        <f t="shared" si="24"/>
        <v>Aug</v>
      </c>
      <c r="C1586">
        <v>1483</v>
      </c>
      <c r="D1586" t="s">
        <v>3739</v>
      </c>
      <c r="E1586" t="s">
        <v>86</v>
      </c>
      <c r="F1586" t="s">
        <v>998</v>
      </c>
      <c r="G1586" t="s">
        <v>22</v>
      </c>
      <c r="H1586" t="s">
        <v>23</v>
      </c>
      <c r="I1586" t="s">
        <v>277</v>
      </c>
      <c r="J1586" t="s">
        <v>206</v>
      </c>
      <c r="K1586">
        <v>38301</v>
      </c>
      <c r="L1586" t="s">
        <v>76</v>
      </c>
      <c r="M1586" t="s">
        <v>1714</v>
      </c>
      <c r="N1586" t="s">
        <v>46</v>
      </c>
      <c r="O1586" t="s">
        <v>62</v>
      </c>
      <c r="P1586" t="s">
        <v>1715</v>
      </c>
      <c r="Q1586">
        <v>9.7279999999999998</v>
      </c>
      <c r="R1586">
        <v>2</v>
      </c>
      <c r="S1586">
        <v>0.2</v>
      </c>
      <c r="T1586">
        <v>1.7023999999999999</v>
      </c>
    </row>
    <row r="1587" spans="1:20" x14ac:dyDescent="0.3">
      <c r="A1587" s="1">
        <v>44068</v>
      </c>
      <c r="B1587" s="1" t="str">
        <f t="shared" si="24"/>
        <v>Aug</v>
      </c>
      <c r="C1587">
        <v>1484</v>
      </c>
      <c r="D1587" t="s">
        <v>3739</v>
      </c>
      <c r="E1587" t="s">
        <v>86</v>
      </c>
      <c r="F1587" t="s">
        <v>998</v>
      </c>
      <c r="G1587" t="s">
        <v>22</v>
      </c>
      <c r="H1587" t="s">
        <v>23</v>
      </c>
      <c r="I1587" t="s">
        <v>277</v>
      </c>
      <c r="J1587" t="s">
        <v>206</v>
      </c>
      <c r="K1587">
        <v>38301</v>
      </c>
      <c r="L1587" t="s">
        <v>76</v>
      </c>
      <c r="M1587" t="s">
        <v>3740</v>
      </c>
      <c r="N1587" t="s">
        <v>46</v>
      </c>
      <c r="O1587" t="s">
        <v>107</v>
      </c>
      <c r="P1587" t="s">
        <v>3741</v>
      </c>
      <c r="Q1587">
        <v>3.4239999999999999</v>
      </c>
      <c r="R1587">
        <v>1</v>
      </c>
      <c r="S1587">
        <v>0.2</v>
      </c>
      <c r="T1587">
        <v>1.07</v>
      </c>
    </row>
    <row r="1588" spans="1:20" x14ac:dyDescent="0.3">
      <c r="A1588" s="1">
        <v>44068</v>
      </c>
      <c r="B1588" s="1" t="str">
        <f t="shared" si="24"/>
        <v>Aug</v>
      </c>
      <c r="C1588">
        <v>7914</v>
      </c>
      <c r="D1588" t="s">
        <v>3742</v>
      </c>
      <c r="E1588" t="s">
        <v>39</v>
      </c>
      <c r="F1588" t="s">
        <v>2831</v>
      </c>
      <c r="G1588" t="s">
        <v>22</v>
      </c>
      <c r="H1588" t="s">
        <v>23</v>
      </c>
      <c r="I1588" t="s">
        <v>1825</v>
      </c>
      <c r="J1588" t="s">
        <v>25</v>
      </c>
      <c r="K1588">
        <v>44105</v>
      </c>
      <c r="L1588" t="s">
        <v>26</v>
      </c>
      <c r="M1588" t="s">
        <v>3511</v>
      </c>
      <c r="N1588" t="s">
        <v>46</v>
      </c>
      <c r="O1588" t="s">
        <v>54</v>
      </c>
      <c r="P1588" t="s">
        <v>3512</v>
      </c>
      <c r="Q1588">
        <v>25.696000000000002</v>
      </c>
      <c r="R1588">
        <v>2</v>
      </c>
      <c r="S1588">
        <v>0.2</v>
      </c>
      <c r="T1588">
        <v>1.9272</v>
      </c>
    </row>
    <row r="1589" spans="1:20" x14ac:dyDescent="0.3">
      <c r="A1589" s="1">
        <v>44068</v>
      </c>
      <c r="B1589" s="1" t="str">
        <f t="shared" si="24"/>
        <v>Aug</v>
      </c>
      <c r="C1589">
        <v>8635</v>
      </c>
      <c r="D1589" t="s">
        <v>3743</v>
      </c>
      <c r="E1589" t="s">
        <v>20</v>
      </c>
      <c r="F1589" t="s">
        <v>3310</v>
      </c>
      <c r="G1589" t="s">
        <v>22</v>
      </c>
      <c r="H1589" t="s">
        <v>23</v>
      </c>
      <c r="I1589" t="s">
        <v>154</v>
      </c>
      <c r="J1589" t="s">
        <v>155</v>
      </c>
      <c r="K1589">
        <v>19140</v>
      </c>
      <c r="L1589" t="s">
        <v>26</v>
      </c>
      <c r="M1589" t="s">
        <v>2030</v>
      </c>
      <c r="N1589" t="s">
        <v>28</v>
      </c>
      <c r="O1589" t="s">
        <v>186</v>
      </c>
      <c r="P1589" t="s">
        <v>2031</v>
      </c>
      <c r="Q1589">
        <v>130.97999999999999</v>
      </c>
      <c r="R1589">
        <v>2</v>
      </c>
      <c r="S1589">
        <v>0.5</v>
      </c>
      <c r="T1589">
        <v>-89.066400000000002</v>
      </c>
    </row>
    <row r="1590" spans="1:20" x14ac:dyDescent="0.3">
      <c r="A1590" s="1">
        <v>44069</v>
      </c>
      <c r="B1590" s="1" t="str">
        <f t="shared" si="24"/>
        <v>Aug</v>
      </c>
      <c r="C1590">
        <v>2717</v>
      </c>
      <c r="D1590" t="s">
        <v>3744</v>
      </c>
      <c r="E1590" t="s">
        <v>20</v>
      </c>
      <c r="F1590" t="s">
        <v>3745</v>
      </c>
      <c r="G1590" t="s">
        <v>41</v>
      </c>
      <c r="H1590" t="s">
        <v>23</v>
      </c>
      <c r="I1590" t="s">
        <v>450</v>
      </c>
      <c r="J1590" t="s">
        <v>420</v>
      </c>
      <c r="K1590">
        <v>31907</v>
      </c>
      <c r="L1590" t="s">
        <v>76</v>
      </c>
      <c r="M1590" t="s">
        <v>1396</v>
      </c>
      <c r="N1590" t="s">
        <v>78</v>
      </c>
      <c r="O1590" t="s">
        <v>101</v>
      </c>
      <c r="P1590" t="s">
        <v>1397</v>
      </c>
      <c r="Q1590">
        <v>71.98</v>
      </c>
      <c r="R1590">
        <v>2</v>
      </c>
      <c r="S1590">
        <v>0</v>
      </c>
      <c r="T1590">
        <v>15.1158</v>
      </c>
    </row>
    <row r="1591" spans="1:20" x14ac:dyDescent="0.3">
      <c r="A1591" s="1">
        <v>44069</v>
      </c>
      <c r="B1591" s="1" t="str">
        <f t="shared" si="24"/>
        <v>Aug</v>
      </c>
      <c r="C1591">
        <v>8129</v>
      </c>
      <c r="D1591" t="s">
        <v>3746</v>
      </c>
      <c r="E1591" t="s">
        <v>20</v>
      </c>
      <c r="F1591" t="s">
        <v>942</v>
      </c>
      <c r="G1591" t="s">
        <v>22</v>
      </c>
      <c r="H1591" t="s">
        <v>23</v>
      </c>
      <c r="I1591" t="s">
        <v>336</v>
      </c>
      <c r="J1591" t="s">
        <v>337</v>
      </c>
      <c r="K1591">
        <v>60610</v>
      </c>
      <c r="L1591" t="s">
        <v>44</v>
      </c>
      <c r="M1591" t="s">
        <v>2008</v>
      </c>
      <c r="N1591" t="s">
        <v>28</v>
      </c>
      <c r="O1591" t="s">
        <v>29</v>
      </c>
      <c r="P1591" t="s">
        <v>2009</v>
      </c>
      <c r="Q1591">
        <v>64.959999999999994</v>
      </c>
      <c r="R1591">
        <v>5</v>
      </c>
      <c r="S1591">
        <v>0.6</v>
      </c>
      <c r="T1591">
        <v>-43.847999999999999</v>
      </c>
    </row>
    <row r="1592" spans="1:20" x14ac:dyDescent="0.3">
      <c r="A1592" s="1">
        <v>44069</v>
      </c>
      <c r="B1592" s="1" t="str">
        <f t="shared" si="24"/>
        <v>Aug</v>
      </c>
      <c r="C1592">
        <v>9585</v>
      </c>
      <c r="D1592" t="s">
        <v>3747</v>
      </c>
      <c r="E1592" t="s">
        <v>39</v>
      </c>
      <c r="F1592" t="s">
        <v>3748</v>
      </c>
      <c r="G1592" t="s">
        <v>41</v>
      </c>
      <c r="H1592" t="s">
        <v>23</v>
      </c>
      <c r="I1592" t="s">
        <v>123</v>
      </c>
      <c r="J1592" t="s">
        <v>124</v>
      </c>
      <c r="K1592">
        <v>48234</v>
      </c>
      <c r="L1592" t="s">
        <v>44</v>
      </c>
      <c r="M1592" t="s">
        <v>1182</v>
      </c>
      <c r="N1592" t="s">
        <v>46</v>
      </c>
      <c r="O1592" t="s">
        <v>54</v>
      </c>
      <c r="P1592" t="s">
        <v>1183</v>
      </c>
      <c r="Q1592">
        <v>53.72</v>
      </c>
      <c r="R1592">
        <v>4</v>
      </c>
      <c r="S1592">
        <v>0</v>
      </c>
      <c r="T1592">
        <v>13.9672</v>
      </c>
    </row>
    <row r="1593" spans="1:20" x14ac:dyDescent="0.3">
      <c r="A1593" s="1">
        <v>44070</v>
      </c>
      <c r="B1593" s="1" t="str">
        <f t="shared" si="24"/>
        <v>Aug</v>
      </c>
      <c r="C1593">
        <v>378</v>
      </c>
      <c r="D1593" t="s">
        <v>3749</v>
      </c>
      <c r="E1593" t="s">
        <v>20</v>
      </c>
      <c r="F1593" t="s">
        <v>2412</v>
      </c>
      <c r="G1593" t="s">
        <v>73</v>
      </c>
      <c r="H1593" t="s">
        <v>23</v>
      </c>
      <c r="I1593" t="s">
        <v>42</v>
      </c>
      <c r="J1593" t="s">
        <v>250</v>
      </c>
      <c r="K1593">
        <v>2038</v>
      </c>
      <c r="L1593" t="s">
        <v>26</v>
      </c>
      <c r="M1593" t="s">
        <v>3750</v>
      </c>
      <c r="N1593" t="s">
        <v>28</v>
      </c>
      <c r="O1593" t="s">
        <v>94</v>
      </c>
      <c r="P1593" t="s">
        <v>3751</v>
      </c>
      <c r="Q1593">
        <v>1488.424</v>
      </c>
      <c r="R1593">
        <v>7</v>
      </c>
      <c r="S1593">
        <v>0.3</v>
      </c>
      <c r="T1593">
        <v>-297.6848</v>
      </c>
    </row>
    <row r="1594" spans="1:20" x14ac:dyDescent="0.3">
      <c r="A1594" s="1">
        <v>44070</v>
      </c>
      <c r="B1594" s="1" t="str">
        <f t="shared" si="24"/>
        <v>Aug</v>
      </c>
      <c r="C1594">
        <v>1796</v>
      </c>
      <c r="D1594" t="s">
        <v>3752</v>
      </c>
      <c r="E1594" t="s">
        <v>39</v>
      </c>
      <c r="F1594" t="s">
        <v>3193</v>
      </c>
      <c r="G1594" t="s">
        <v>41</v>
      </c>
      <c r="H1594" t="s">
        <v>23</v>
      </c>
      <c r="I1594" t="s">
        <v>314</v>
      </c>
      <c r="J1594" t="s">
        <v>315</v>
      </c>
      <c r="K1594">
        <v>10024</v>
      </c>
      <c r="L1594" t="s">
        <v>26</v>
      </c>
      <c r="M1594" t="s">
        <v>1348</v>
      </c>
      <c r="N1594" t="s">
        <v>46</v>
      </c>
      <c r="O1594" t="s">
        <v>54</v>
      </c>
      <c r="P1594" t="s">
        <v>1349</v>
      </c>
      <c r="Q1594">
        <v>63.84</v>
      </c>
      <c r="R1594">
        <v>8</v>
      </c>
      <c r="S1594">
        <v>0</v>
      </c>
      <c r="T1594">
        <v>16.598400000000002</v>
      </c>
    </row>
    <row r="1595" spans="1:20" x14ac:dyDescent="0.3">
      <c r="A1595" s="1">
        <v>44070</v>
      </c>
      <c r="B1595" s="1" t="str">
        <f t="shared" si="24"/>
        <v>Aug</v>
      </c>
      <c r="C1595">
        <v>1797</v>
      </c>
      <c r="D1595" t="s">
        <v>3752</v>
      </c>
      <c r="E1595" t="s">
        <v>39</v>
      </c>
      <c r="F1595" t="s">
        <v>3193</v>
      </c>
      <c r="G1595" t="s">
        <v>41</v>
      </c>
      <c r="H1595" t="s">
        <v>23</v>
      </c>
      <c r="I1595" t="s">
        <v>314</v>
      </c>
      <c r="J1595" t="s">
        <v>315</v>
      </c>
      <c r="K1595">
        <v>10024</v>
      </c>
      <c r="L1595" t="s">
        <v>26</v>
      </c>
      <c r="M1595" t="s">
        <v>3753</v>
      </c>
      <c r="N1595" t="s">
        <v>78</v>
      </c>
      <c r="O1595" t="s">
        <v>193</v>
      </c>
      <c r="P1595" t="s">
        <v>3754</v>
      </c>
      <c r="Q1595">
        <v>347.97</v>
      </c>
      <c r="R1595">
        <v>3</v>
      </c>
      <c r="S1595">
        <v>0</v>
      </c>
      <c r="T1595">
        <v>100.9113</v>
      </c>
    </row>
    <row r="1596" spans="1:20" x14ac:dyDescent="0.3">
      <c r="A1596" s="1">
        <v>44070</v>
      </c>
      <c r="B1596" s="1" t="str">
        <f t="shared" si="24"/>
        <v>Aug</v>
      </c>
      <c r="C1596">
        <v>1798</v>
      </c>
      <c r="D1596" t="s">
        <v>3752</v>
      </c>
      <c r="E1596" t="s">
        <v>39</v>
      </c>
      <c r="F1596" t="s">
        <v>3193</v>
      </c>
      <c r="G1596" t="s">
        <v>41</v>
      </c>
      <c r="H1596" t="s">
        <v>23</v>
      </c>
      <c r="I1596" t="s">
        <v>314</v>
      </c>
      <c r="J1596" t="s">
        <v>315</v>
      </c>
      <c r="K1596">
        <v>10024</v>
      </c>
      <c r="L1596" t="s">
        <v>26</v>
      </c>
      <c r="M1596" t="s">
        <v>519</v>
      </c>
      <c r="N1596" t="s">
        <v>46</v>
      </c>
      <c r="O1596" t="s">
        <v>47</v>
      </c>
      <c r="P1596" t="s">
        <v>520</v>
      </c>
      <c r="Q1596">
        <v>37.008000000000003</v>
      </c>
      <c r="R1596">
        <v>6</v>
      </c>
      <c r="S1596">
        <v>0.2</v>
      </c>
      <c r="T1596">
        <v>11.565</v>
      </c>
    </row>
    <row r="1597" spans="1:20" x14ac:dyDescent="0.3">
      <c r="A1597" s="1">
        <v>44070</v>
      </c>
      <c r="B1597" s="1" t="str">
        <f t="shared" si="24"/>
        <v>Aug</v>
      </c>
      <c r="C1597">
        <v>2918</v>
      </c>
      <c r="D1597" t="s">
        <v>3755</v>
      </c>
      <c r="E1597" t="s">
        <v>39</v>
      </c>
      <c r="F1597" t="s">
        <v>1112</v>
      </c>
      <c r="G1597" t="s">
        <v>22</v>
      </c>
      <c r="H1597" t="s">
        <v>23</v>
      </c>
      <c r="I1597" t="s">
        <v>172</v>
      </c>
      <c r="J1597" t="s">
        <v>52</v>
      </c>
      <c r="K1597">
        <v>75220</v>
      </c>
      <c r="L1597" t="s">
        <v>44</v>
      </c>
      <c r="M1597" t="s">
        <v>1118</v>
      </c>
      <c r="N1597" t="s">
        <v>46</v>
      </c>
      <c r="O1597" t="s">
        <v>62</v>
      </c>
      <c r="P1597" t="s">
        <v>1119</v>
      </c>
      <c r="Q1597">
        <v>5.952</v>
      </c>
      <c r="R1597">
        <v>1</v>
      </c>
      <c r="S1597">
        <v>0.2</v>
      </c>
      <c r="T1597">
        <v>0.372</v>
      </c>
    </row>
    <row r="1598" spans="1:20" x14ac:dyDescent="0.3">
      <c r="A1598" s="1">
        <v>44070</v>
      </c>
      <c r="B1598" s="1" t="str">
        <f t="shared" si="24"/>
        <v>Aug</v>
      </c>
      <c r="C1598">
        <v>3382</v>
      </c>
      <c r="D1598" t="s">
        <v>3756</v>
      </c>
      <c r="E1598" t="s">
        <v>39</v>
      </c>
      <c r="F1598" t="s">
        <v>3757</v>
      </c>
      <c r="G1598" t="s">
        <v>73</v>
      </c>
      <c r="H1598" t="s">
        <v>23</v>
      </c>
      <c r="I1598" t="s">
        <v>1587</v>
      </c>
      <c r="J1598" t="s">
        <v>130</v>
      </c>
      <c r="K1598">
        <v>33614</v>
      </c>
      <c r="L1598" t="s">
        <v>76</v>
      </c>
      <c r="M1598" t="s">
        <v>3758</v>
      </c>
      <c r="N1598" t="s">
        <v>46</v>
      </c>
      <c r="O1598" t="s">
        <v>168</v>
      </c>
      <c r="P1598" t="s">
        <v>3759</v>
      </c>
      <c r="Q1598">
        <v>2.8959999999999999</v>
      </c>
      <c r="R1598">
        <v>1</v>
      </c>
      <c r="S1598">
        <v>0.2</v>
      </c>
      <c r="T1598">
        <v>0.97740000000000005</v>
      </c>
    </row>
    <row r="1599" spans="1:20" x14ac:dyDescent="0.3">
      <c r="A1599" s="1">
        <v>44070</v>
      </c>
      <c r="B1599" s="1" t="str">
        <f t="shared" si="24"/>
        <v>Aug</v>
      </c>
      <c r="C1599">
        <v>3748</v>
      </c>
      <c r="D1599" t="s">
        <v>3760</v>
      </c>
      <c r="E1599" t="s">
        <v>86</v>
      </c>
      <c r="F1599" t="s">
        <v>3015</v>
      </c>
      <c r="G1599" t="s">
        <v>73</v>
      </c>
      <c r="H1599" t="s">
        <v>23</v>
      </c>
      <c r="I1599" t="s">
        <v>3761</v>
      </c>
      <c r="J1599" t="s">
        <v>34</v>
      </c>
      <c r="K1599">
        <v>90301</v>
      </c>
      <c r="L1599" t="s">
        <v>35</v>
      </c>
      <c r="M1599" t="s">
        <v>3173</v>
      </c>
      <c r="N1599" t="s">
        <v>28</v>
      </c>
      <c r="O1599" t="s">
        <v>29</v>
      </c>
      <c r="P1599" t="s">
        <v>3174</v>
      </c>
      <c r="Q1599">
        <v>198.46</v>
      </c>
      <c r="R1599">
        <v>2</v>
      </c>
      <c r="S1599">
        <v>0</v>
      </c>
      <c r="T1599">
        <v>99.23</v>
      </c>
    </row>
    <row r="1600" spans="1:20" x14ac:dyDescent="0.3">
      <c r="A1600" s="1">
        <v>44070</v>
      </c>
      <c r="B1600" s="1" t="str">
        <f t="shared" si="24"/>
        <v>Aug</v>
      </c>
      <c r="C1600">
        <v>3749</v>
      </c>
      <c r="D1600" t="s">
        <v>3760</v>
      </c>
      <c r="E1600" t="s">
        <v>86</v>
      </c>
      <c r="F1600" t="s">
        <v>3015</v>
      </c>
      <c r="G1600" t="s">
        <v>73</v>
      </c>
      <c r="H1600" t="s">
        <v>23</v>
      </c>
      <c r="I1600" t="s">
        <v>3761</v>
      </c>
      <c r="J1600" t="s">
        <v>34</v>
      </c>
      <c r="K1600">
        <v>90301</v>
      </c>
      <c r="L1600" t="s">
        <v>35</v>
      </c>
      <c r="M1600" t="s">
        <v>1288</v>
      </c>
      <c r="N1600" t="s">
        <v>46</v>
      </c>
      <c r="O1600" t="s">
        <v>69</v>
      </c>
      <c r="P1600" t="s">
        <v>1289</v>
      </c>
      <c r="Q1600">
        <v>321.92</v>
      </c>
      <c r="R1600">
        <v>4</v>
      </c>
      <c r="S1600">
        <v>0</v>
      </c>
      <c r="T1600">
        <v>96.575999999999993</v>
      </c>
    </row>
    <row r="1601" spans="1:20" x14ac:dyDescent="0.3">
      <c r="A1601" s="1">
        <v>44070</v>
      </c>
      <c r="B1601" s="1" t="str">
        <f t="shared" si="24"/>
        <v>Aug</v>
      </c>
      <c r="C1601">
        <v>3750</v>
      </c>
      <c r="D1601" t="s">
        <v>3760</v>
      </c>
      <c r="E1601" t="s">
        <v>86</v>
      </c>
      <c r="F1601" t="s">
        <v>3015</v>
      </c>
      <c r="G1601" t="s">
        <v>73</v>
      </c>
      <c r="H1601" t="s">
        <v>23</v>
      </c>
      <c r="I1601" t="s">
        <v>3761</v>
      </c>
      <c r="J1601" t="s">
        <v>34</v>
      </c>
      <c r="K1601">
        <v>90301</v>
      </c>
      <c r="L1601" t="s">
        <v>35</v>
      </c>
      <c r="M1601" t="s">
        <v>3762</v>
      </c>
      <c r="N1601" t="s">
        <v>78</v>
      </c>
      <c r="O1601" t="s">
        <v>382</v>
      </c>
      <c r="P1601" t="s">
        <v>3763</v>
      </c>
      <c r="Q1601">
        <v>879.98400000000004</v>
      </c>
      <c r="R1601">
        <v>2</v>
      </c>
      <c r="S1601">
        <v>0.2</v>
      </c>
      <c r="T1601">
        <v>329.99400000000003</v>
      </c>
    </row>
    <row r="1602" spans="1:20" x14ac:dyDescent="0.3">
      <c r="A1602" s="1">
        <v>44070</v>
      </c>
      <c r="B1602" s="1" t="str">
        <f t="shared" si="24"/>
        <v>Aug</v>
      </c>
      <c r="C1602">
        <v>3751</v>
      </c>
      <c r="D1602" t="s">
        <v>3760</v>
      </c>
      <c r="E1602" t="s">
        <v>86</v>
      </c>
      <c r="F1602" t="s">
        <v>3015</v>
      </c>
      <c r="G1602" t="s">
        <v>73</v>
      </c>
      <c r="H1602" t="s">
        <v>23</v>
      </c>
      <c r="I1602" t="s">
        <v>3761</v>
      </c>
      <c r="J1602" t="s">
        <v>34</v>
      </c>
      <c r="K1602">
        <v>90301</v>
      </c>
      <c r="L1602" t="s">
        <v>35</v>
      </c>
      <c r="M1602" t="s">
        <v>3020</v>
      </c>
      <c r="N1602" t="s">
        <v>46</v>
      </c>
      <c r="O1602" t="s">
        <v>141</v>
      </c>
      <c r="P1602" t="s">
        <v>3021</v>
      </c>
      <c r="Q1602">
        <v>28.4</v>
      </c>
      <c r="R1602">
        <v>5</v>
      </c>
      <c r="S1602">
        <v>0</v>
      </c>
      <c r="T1602">
        <v>8.2360000000000007</v>
      </c>
    </row>
    <row r="1603" spans="1:20" x14ac:dyDescent="0.3">
      <c r="A1603" s="1">
        <v>44070</v>
      </c>
      <c r="B1603" s="1" t="str">
        <f t="shared" ref="B1603:B1666" si="25">TEXT(A1603,"mmm")</f>
        <v>Aug</v>
      </c>
      <c r="C1603">
        <v>3752</v>
      </c>
      <c r="D1603" t="s">
        <v>3760</v>
      </c>
      <c r="E1603" t="s">
        <v>86</v>
      </c>
      <c r="F1603" t="s">
        <v>3015</v>
      </c>
      <c r="G1603" t="s">
        <v>73</v>
      </c>
      <c r="H1603" t="s">
        <v>23</v>
      </c>
      <c r="I1603" t="s">
        <v>3761</v>
      </c>
      <c r="J1603" t="s">
        <v>34</v>
      </c>
      <c r="K1603">
        <v>90301</v>
      </c>
      <c r="L1603" t="s">
        <v>35</v>
      </c>
      <c r="M1603" t="s">
        <v>3764</v>
      </c>
      <c r="N1603" t="s">
        <v>28</v>
      </c>
      <c r="O1603" t="s">
        <v>59</v>
      </c>
      <c r="P1603" t="s">
        <v>3765</v>
      </c>
      <c r="Q1603">
        <v>230.28</v>
      </c>
      <c r="R1603">
        <v>3</v>
      </c>
      <c r="S1603">
        <v>0.2</v>
      </c>
      <c r="T1603">
        <v>23.027999999999999</v>
      </c>
    </row>
    <row r="1604" spans="1:20" x14ac:dyDescent="0.3">
      <c r="A1604" s="1">
        <v>44070</v>
      </c>
      <c r="B1604" s="1" t="str">
        <f t="shared" si="25"/>
        <v>Aug</v>
      </c>
      <c r="C1604">
        <v>3753</v>
      </c>
      <c r="D1604" t="s">
        <v>3760</v>
      </c>
      <c r="E1604" t="s">
        <v>86</v>
      </c>
      <c r="F1604" t="s">
        <v>3015</v>
      </c>
      <c r="G1604" t="s">
        <v>73</v>
      </c>
      <c r="H1604" t="s">
        <v>23</v>
      </c>
      <c r="I1604" t="s">
        <v>3761</v>
      </c>
      <c r="J1604" t="s">
        <v>34</v>
      </c>
      <c r="K1604">
        <v>90301</v>
      </c>
      <c r="L1604" t="s">
        <v>35</v>
      </c>
      <c r="M1604" t="s">
        <v>3766</v>
      </c>
      <c r="N1604" t="s">
        <v>46</v>
      </c>
      <c r="O1604" t="s">
        <v>107</v>
      </c>
      <c r="P1604" t="s">
        <v>3767</v>
      </c>
      <c r="Q1604">
        <v>116.28</v>
      </c>
      <c r="R1604">
        <v>3</v>
      </c>
      <c r="S1604">
        <v>0</v>
      </c>
      <c r="T1604">
        <v>56.977200000000003</v>
      </c>
    </row>
    <row r="1605" spans="1:20" x14ac:dyDescent="0.3">
      <c r="A1605" s="1">
        <v>44070</v>
      </c>
      <c r="B1605" s="1" t="str">
        <f t="shared" si="25"/>
        <v>Aug</v>
      </c>
      <c r="C1605">
        <v>3754</v>
      </c>
      <c r="D1605" t="s">
        <v>3760</v>
      </c>
      <c r="E1605" t="s">
        <v>86</v>
      </c>
      <c r="F1605" t="s">
        <v>3015</v>
      </c>
      <c r="G1605" t="s">
        <v>73</v>
      </c>
      <c r="H1605" t="s">
        <v>23</v>
      </c>
      <c r="I1605" t="s">
        <v>3761</v>
      </c>
      <c r="J1605" t="s">
        <v>34</v>
      </c>
      <c r="K1605">
        <v>90301</v>
      </c>
      <c r="L1605" t="s">
        <v>35</v>
      </c>
      <c r="M1605" t="s">
        <v>3768</v>
      </c>
      <c r="N1605" t="s">
        <v>46</v>
      </c>
      <c r="O1605" t="s">
        <v>47</v>
      </c>
      <c r="P1605" t="s">
        <v>3769</v>
      </c>
      <c r="Q1605">
        <v>841.56799999999998</v>
      </c>
      <c r="R1605">
        <v>2</v>
      </c>
      <c r="S1605">
        <v>0.2</v>
      </c>
      <c r="T1605">
        <v>294.54880000000003</v>
      </c>
    </row>
    <row r="1606" spans="1:20" x14ac:dyDescent="0.3">
      <c r="A1606" s="1">
        <v>44070</v>
      </c>
      <c r="B1606" s="1" t="str">
        <f t="shared" si="25"/>
        <v>Aug</v>
      </c>
      <c r="C1606">
        <v>3755</v>
      </c>
      <c r="D1606" t="s">
        <v>3760</v>
      </c>
      <c r="E1606" t="s">
        <v>86</v>
      </c>
      <c r="F1606" t="s">
        <v>3015</v>
      </c>
      <c r="G1606" t="s">
        <v>73</v>
      </c>
      <c r="H1606" t="s">
        <v>23</v>
      </c>
      <c r="I1606" t="s">
        <v>3761</v>
      </c>
      <c r="J1606" t="s">
        <v>34</v>
      </c>
      <c r="K1606">
        <v>90301</v>
      </c>
      <c r="L1606" t="s">
        <v>35</v>
      </c>
      <c r="M1606" t="s">
        <v>651</v>
      </c>
      <c r="N1606" t="s">
        <v>46</v>
      </c>
      <c r="O1606" t="s">
        <v>54</v>
      </c>
      <c r="P1606" t="s">
        <v>652</v>
      </c>
      <c r="Q1606">
        <v>354.9</v>
      </c>
      <c r="R1606">
        <v>5</v>
      </c>
      <c r="S1606">
        <v>0</v>
      </c>
      <c r="T1606">
        <v>17.745000000000001</v>
      </c>
    </row>
    <row r="1607" spans="1:20" x14ac:dyDescent="0.3">
      <c r="A1607" s="1">
        <v>44070</v>
      </c>
      <c r="B1607" s="1" t="str">
        <f t="shared" si="25"/>
        <v>Aug</v>
      </c>
      <c r="C1607">
        <v>4340</v>
      </c>
      <c r="D1607" t="s">
        <v>3770</v>
      </c>
      <c r="E1607" t="s">
        <v>20</v>
      </c>
      <c r="F1607" t="s">
        <v>3587</v>
      </c>
      <c r="G1607" t="s">
        <v>22</v>
      </c>
      <c r="H1607" t="s">
        <v>23</v>
      </c>
      <c r="I1607" t="s">
        <v>42</v>
      </c>
      <c r="J1607" t="s">
        <v>206</v>
      </c>
      <c r="K1607">
        <v>37064</v>
      </c>
      <c r="L1607" t="s">
        <v>76</v>
      </c>
      <c r="M1607" t="s">
        <v>3771</v>
      </c>
      <c r="N1607" t="s">
        <v>46</v>
      </c>
      <c r="O1607" t="s">
        <v>107</v>
      </c>
      <c r="P1607" t="s">
        <v>3772</v>
      </c>
      <c r="Q1607">
        <v>5.1840000000000002</v>
      </c>
      <c r="R1607">
        <v>1</v>
      </c>
      <c r="S1607">
        <v>0.2</v>
      </c>
      <c r="T1607">
        <v>1.8144</v>
      </c>
    </row>
    <row r="1608" spans="1:20" x14ac:dyDescent="0.3">
      <c r="A1608" s="1">
        <v>44070</v>
      </c>
      <c r="B1608" s="1" t="str">
        <f t="shared" si="25"/>
        <v>Aug</v>
      </c>
      <c r="C1608">
        <v>8576</v>
      </c>
      <c r="D1608" t="s">
        <v>3773</v>
      </c>
      <c r="E1608" t="s">
        <v>86</v>
      </c>
      <c r="F1608" t="s">
        <v>2928</v>
      </c>
      <c r="G1608" t="s">
        <v>22</v>
      </c>
      <c r="H1608" t="s">
        <v>23</v>
      </c>
      <c r="I1608" t="s">
        <v>3774</v>
      </c>
      <c r="J1608" t="s">
        <v>130</v>
      </c>
      <c r="K1608">
        <v>34952</v>
      </c>
      <c r="L1608" t="s">
        <v>76</v>
      </c>
      <c r="M1608" t="s">
        <v>1204</v>
      </c>
      <c r="N1608" t="s">
        <v>46</v>
      </c>
      <c r="O1608" t="s">
        <v>69</v>
      </c>
      <c r="P1608" t="s">
        <v>1205</v>
      </c>
      <c r="Q1608">
        <v>14.336</v>
      </c>
      <c r="R1608">
        <v>4</v>
      </c>
      <c r="S1608">
        <v>0.2</v>
      </c>
      <c r="T1608">
        <v>0.89600000000000002</v>
      </c>
    </row>
    <row r="1609" spans="1:20" x14ac:dyDescent="0.3">
      <c r="A1609" s="1">
        <v>44070</v>
      </c>
      <c r="B1609" s="1" t="str">
        <f t="shared" si="25"/>
        <v>Aug</v>
      </c>
      <c r="C1609">
        <v>8935</v>
      </c>
      <c r="D1609" t="s">
        <v>3775</v>
      </c>
      <c r="E1609" t="s">
        <v>269</v>
      </c>
      <c r="F1609" t="s">
        <v>3776</v>
      </c>
      <c r="G1609" t="s">
        <v>73</v>
      </c>
      <c r="H1609" t="s">
        <v>23</v>
      </c>
      <c r="I1609" t="s">
        <v>154</v>
      </c>
      <c r="J1609" t="s">
        <v>155</v>
      </c>
      <c r="K1609">
        <v>19120</v>
      </c>
      <c r="L1609" t="s">
        <v>26</v>
      </c>
      <c r="M1609" t="s">
        <v>3777</v>
      </c>
      <c r="N1609" t="s">
        <v>46</v>
      </c>
      <c r="O1609" t="s">
        <v>107</v>
      </c>
      <c r="P1609" t="s">
        <v>3778</v>
      </c>
      <c r="Q1609">
        <v>12.672000000000001</v>
      </c>
      <c r="R1609">
        <v>3</v>
      </c>
      <c r="S1609">
        <v>0.2</v>
      </c>
      <c r="T1609">
        <v>3.96</v>
      </c>
    </row>
    <row r="1610" spans="1:20" x14ac:dyDescent="0.3">
      <c r="A1610" s="1">
        <v>44070</v>
      </c>
      <c r="B1610" s="1" t="str">
        <f t="shared" si="25"/>
        <v>Aug</v>
      </c>
      <c r="C1610">
        <v>8936</v>
      </c>
      <c r="D1610" t="s">
        <v>3775</v>
      </c>
      <c r="E1610" t="s">
        <v>269</v>
      </c>
      <c r="F1610" t="s">
        <v>3776</v>
      </c>
      <c r="G1610" t="s">
        <v>73</v>
      </c>
      <c r="H1610" t="s">
        <v>23</v>
      </c>
      <c r="I1610" t="s">
        <v>154</v>
      </c>
      <c r="J1610" t="s">
        <v>155</v>
      </c>
      <c r="K1610">
        <v>19120</v>
      </c>
      <c r="L1610" t="s">
        <v>26</v>
      </c>
      <c r="M1610" t="s">
        <v>1028</v>
      </c>
      <c r="N1610" t="s">
        <v>78</v>
      </c>
      <c r="O1610" t="s">
        <v>101</v>
      </c>
      <c r="P1610" t="s">
        <v>1029</v>
      </c>
      <c r="Q1610">
        <v>1119.8879999999999</v>
      </c>
      <c r="R1610">
        <v>14</v>
      </c>
      <c r="S1610">
        <v>0.2</v>
      </c>
      <c r="T1610">
        <v>209.97900000000001</v>
      </c>
    </row>
    <row r="1611" spans="1:20" x14ac:dyDescent="0.3">
      <c r="A1611" s="1">
        <v>44070</v>
      </c>
      <c r="B1611" s="1" t="str">
        <f t="shared" si="25"/>
        <v>Aug</v>
      </c>
      <c r="C1611">
        <v>9386</v>
      </c>
      <c r="D1611" t="s">
        <v>3779</v>
      </c>
      <c r="E1611" t="s">
        <v>20</v>
      </c>
      <c r="F1611" t="s">
        <v>3338</v>
      </c>
      <c r="G1611" t="s">
        <v>22</v>
      </c>
      <c r="H1611" t="s">
        <v>23</v>
      </c>
      <c r="I1611" t="s">
        <v>1916</v>
      </c>
      <c r="J1611" t="s">
        <v>412</v>
      </c>
      <c r="K1611">
        <v>85204</v>
      </c>
      <c r="L1611" t="s">
        <v>35</v>
      </c>
      <c r="M1611" t="s">
        <v>163</v>
      </c>
      <c r="N1611" t="s">
        <v>28</v>
      </c>
      <c r="O1611" t="s">
        <v>29</v>
      </c>
      <c r="P1611" t="s">
        <v>164</v>
      </c>
      <c r="Q1611">
        <v>120.57599999999999</v>
      </c>
      <c r="R1611">
        <v>8</v>
      </c>
      <c r="S1611">
        <v>0.2</v>
      </c>
      <c r="T1611">
        <v>33.1584</v>
      </c>
    </row>
    <row r="1612" spans="1:20" x14ac:dyDescent="0.3">
      <c r="A1612" s="1">
        <v>44071</v>
      </c>
      <c r="B1612" s="1" t="str">
        <f t="shared" si="25"/>
        <v>Aug</v>
      </c>
      <c r="C1612">
        <v>2483</v>
      </c>
      <c r="D1612" t="s">
        <v>3780</v>
      </c>
      <c r="E1612" t="s">
        <v>20</v>
      </c>
      <c r="F1612" t="s">
        <v>2752</v>
      </c>
      <c r="G1612" t="s">
        <v>41</v>
      </c>
      <c r="H1612" t="s">
        <v>23</v>
      </c>
      <c r="I1612" t="s">
        <v>148</v>
      </c>
      <c r="J1612" t="s">
        <v>149</v>
      </c>
      <c r="K1612">
        <v>98105</v>
      </c>
      <c r="L1612" t="s">
        <v>35</v>
      </c>
      <c r="M1612" t="s">
        <v>3781</v>
      </c>
      <c r="N1612" t="s">
        <v>78</v>
      </c>
      <c r="O1612" t="s">
        <v>193</v>
      </c>
      <c r="P1612" t="s">
        <v>3782</v>
      </c>
      <c r="Q1612">
        <v>35.167999999999999</v>
      </c>
      <c r="R1612">
        <v>4</v>
      </c>
      <c r="S1612">
        <v>0.2</v>
      </c>
      <c r="T1612">
        <v>11.429600000000001</v>
      </c>
    </row>
    <row r="1613" spans="1:20" x14ac:dyDescent="0.3">
      <c r="A1613" s="1">
        <v>44071</v>
      </c>
      <c r="B1613" s="1" t="str">
        <f t="shared" si="25"/>
        <v>Aug</v>
      </c>
      <c r="C1613">
        <v>2484</v>
      </c>
      <c r="D1613" t="s">
        <v>3780</v>
      </c>
      <c r="E1613" t="s">
        <v>20</v>
      </c>
      <c r="F1613" t="s">
        <v>2752</v>
      </c>
      <c r="G1613" t="s">
        <v>41</v>
      </c>
      <c r="H1613" t="s">
        <v>23</v>
      </c>
      <c r="I1613" t="s">
        <v>148</v>
      </c>
      <c r="J1613" t="s">
        <v>149</v>
      </c>
      <c r="K1613">
        <v>98105</v>
      </c>
      <c r="L1613" t="s">
        <v>35</v>
      </c>
      <c r="M1613" t="s">
        <v>3783</v>
      </c>
      <c r="N1613" t="s">
        <v>28</v>
      </c>
      <c r="O1613" t="s">
        <v>94</v>
      </c>
      <c r="P1613" t="s">
        <v>3784</v>
      </c>
      <c r="Q1613">
        <v>1137.75</v>
      </c>
      <c r="R1613">
        <v>5</v>
      </c>
      <c r="S1613">
        <v>0</v>
      </c>
      <c r="T1613">
        <v>250.30500000000001</v>
      </c>
    </row>
    <row r="1614" spans="1:20" x14ac:dyDescent="0.3">
      <c r="A1614" s="1">
        <v>44071</v>
      </c>
      <c r="B1614" s="1" t="str">
        <f t="shared" si="25"/>
        <v>Aug</v>
      </c>
      <c r="C1614">
        <v>2485</v>
      </c>
      <c r="D1614" t="s">
        <v>3780</v>
      </c>
      <c r="E1614" t="s">
        <v>20</v>
      </c>
      <c r="F1614" t="s">
        <v>2752</v>
      </c>
      <c r="G1614" t="s">
        <v>41</v>
      </c>
      <c r="H1614" t="s">
        <v>23</v>
      </c>
      <c r="I1614" t="s">
        <v>148</v>
      </c>
      <c r="J1614" t="s">
        <v>149</v>
      </c>
      <c r="K1614">
        <v>98105</v>
      </c>
      <c r="L1614" t="s">
        <v>35</v>
      </c>
      <c r="M1614" t="s">
        <v>3785</v>
      </c>
      <c r="N1614" t="s">
        <v>46</v>
      </c>
      <c r="O1614" t="s">
        <v>47</v>
      </c>
      <c r="P1614" t="s">
        <v>3786</v>
      </c>
      <c r="Q1614">
        <v>99.68</v>
      </c>
      <c r="R1614">
        <v>5</v>
      </c>
      <c r="S1614">
        <v>0.2</v>
      </c>
      <c r="T1614">
        <v>32.396000000000001</v>
      </c>
    </row>
    <row r="1615" spans="1:20" x14ac:dyDescent="0.3">
      <c r="A1615" s="1">
        <v>44071</v>
      </c>
      <c r="B1615" s="1" t="str">
        <f t="shared" si="25"/>
        <v>Aug</v>
      </c>
      <c r="C1615">
        <v>2486</v>
      </c>
      <c r="D1615" t="s">
        <v>3780</v>
      </c>
      <c r="E1615" t="s">
        <v>20</v>
      </c>
      <c r="F1615" t="s">
        <v>2752</v>
      </c>
      <c r="G1615" t="s">
        <v>41</v>
      </c>
      <c r="H1615" t="s">
        <v>23</v>
      </c>
      <c r="I1615" t="s">
        <v>148</v>
      </c>
      <c r="J1615" t="s">
        <v>149</v>
      </c>
      <c r="K1615">
        <v>98105</v>
      </c>
      <c r="L1615" t="s">
        <v>35</v>
      </c>
      <c r="M1615" t="s">
        <v>3787</v>
      </c>
      <c r="N1615" t="s">
        <v>46</v>
      </c>
      <c r="O1615" t="s">
        <v>62</v>
      </c>
      <c r="P1615" t="s">
        <v>3788</v>
      </c>
      <c r="Q1615">
        <v>5.56</v>
      </c>
      <c r="R1615">
        <v>2</v>
      </c>
      <c r="S1615">
        <v>0</v>
      </c>
      <c r="T1615">
        <v>1.4456</v>
      </c>
    </row>
    <row r="1616" spans="1:20" x14ac:dyDescent="0.3">
      <c r="A1616" s="1">
        <v>44071</v>
      </c>
      <c r="B1616" s="1" t="str">
        <f t="shared" si="25"/>
        <v>Aug</v>
      </c>
      <c r="C1616">
        <v>3923</v>
      </c>
      <c r="D1616" t="s">
        <v>3789</v>
      </c>
      <c r="E1616" t="s">
        <v>20</v>
      </c>
      <c r="F1616" t="s">
        <v>1870</v>
      </c>
      <c r="G1616" t="s">
        <v>22</v>
      </c>
      <c r="H1616" t="s">
        <v>23</v>
      </c>
      <c r="I1616" t="s">
        <v>336</v>
      </c>
      <c r="J1616" t="s">
        <v>337</v>
      </c>
      <c r="K1616">
        <v>60623</v>
      </c>
      <c r="L1616" t="s">
        <v>44</v>
      </c>
      <c r="M1616" t="s">
        <v>1703</v>
      </c>
      <c r="N1616" t="s">
        <v>46</v>
      </c>
      <c r="O1616" t="s">
        <v>107</v>
      </c>
      <c r="P1616" t="s">
        <v>1704</v>
      </c>
      <c r="Q1616">
        <v>25.344000000000001</v>
      </c>
      <c r="R1616">
        <v>6</v>
      </c>
      <c r="S1616">
        <v>0.2</v>
      </c>
      <c r="T1616">
        <v>7.92</v>
      </c>
    </row>
    <row r="1617" spans="1:20" x14ac:dyDescent="0.3">
      <c r="A1617" s="1">
        <v>44071</v>
      </c>
      <c r="B1617" s="1" t="str">
        <f t="shared" si="25"/>
        <v>Aug</v>
      </c>
      <c r="C1617">
        <v>3924</v>
      </c>
      <c r="D1617" t="s">
        <v>3789</v>
      </c>
      <c r="E1617" t="s">
        <v>20</v>
      </c>
      <c r="F1617" t="s">
        <v>1870</v>
      </c>
      <c r="G1617" t="s">
        <v>22</v>
      </c>
      <c r="H1617" t="s">
        <v>23</v>
      </c>
      <c r="I1617" t="s">
        <v>336</v>
      </c>
      <c r="J1617" t="s">
        <v>337</v>
      </c>
      <c r="K1617">
        <v>60623</v>
      </c>
      <c r="L1617" t="s">
        <v>44</v>
      </c>
      <c r="M1617" t="s">
        <v>3790</v>
      </c>
      <c r="N1617" t="s">
        <v>46</v>
      </c>
      <c r="O1617" t="s">
        <v>107</v>
      </c>
      <c r="P1617" t="s">
        <v>3791</v>
      </c>
      <c r="Q1617">
        <v>26.72</v>
      </c>
      <c r="R1617">
        <v>5</v>
      </c>
      <c r="S1617">
        <v>0.2</v>
      </c>
      <c r="T1617">
        <v>9.3520000000000003</v>
      </c>
    </row>
    <row r="1618" spans="1:20" x14ac:dyDescent="0.3">
      <c r="A1618" s="1">
        <v>44071</v>
      </c>
      <c r="B1618" s="1" t="str">
        <f t="shared" si="25"/>
        <v>Aug</v>
      </c>
      <c r="C1618">
        <v>4598</v>
      </c>
      <c r="D1618" t="s">
        <v>3792</v>
      </c>
      <c r="E1618" t="s">
        <v>20</v>
      </c>
      <c r="F1618" t="s">
        <v>1154</v>
      </c>
      <c r="G1618" t="s">
        <v>41</v>
      </c>
      <c r="H1618" t="s">
        <v>23</v>
      </c>
      <c r="I1618" t="s">
        <v>952</v>
      </c>
      <c r="J1618" t="s">
        <v>43</v>
      </c>
      <c r="K1618">
        <v>53209</v>
      </c>
      <c r="L1618" t="s">
        <v>44</v>
      </c>
      <c r="M1618" t="s">
        <v>3793</v>
      </c>
      <c r="N1618" t="s">
        <v>46</v>
      </c>
      <c r="O1618" t="s">
        <v>141</v>
      </c>
      <c r="P1618" t="s">
        <v>3794</v>
      </c>
      <c r="Q1618">
        <v>21.81</v>
      </c>
      <c r="R1618">
        <v>3</v>
      </c>
      <c r="S1618">
        <v>0</v>
      </c>
      <c r="T1618">
        <v>5.8887</v>
      </c>
    </row>
    <row r="1619" spans="1:20" x14ac:dyDescent="0.3">
      <c r="A1619" s="1">
        <v>44071</v>
      </c>
      <c r="B1619" s="1" t="str">
        <f t="shared" si="25"/>
        <v>Aug</v>
      </c>
      <c r="C1619">
        <v>4599</v>
      </c>
      <c r="D1619" t="s">
        <v>3792</v>
      </c>
      <c r="E1619" t="s">
        <v>20</v>
      </c>
      <c r="F1619" t="s">
        <v>1154</v>
      </c>
      <c r="G1619" t="s">
        <v>41</v>
      </c>
      <c r="H1619" t="s">
        <v>23</v>
      </c>
      <c r="I1619" t="s">
        <v>952</v>
      </c>
      <c r="J1619" t="s">
        <v>43</v>
      </c>
      <c r="K1619">
        <v>53209</v>
      </c>
      <c r="L1619" t="s">
        <v>44</v>
      </c>
      <c r="M1619" t="s">
        <v>2450</v>
      </c>
      <c r="N1619" t="s">
        <v>46</v>
      </c>
      <c r="O1619" t="s">
        <v>69</v>
      </c>
      <c r="P1619" t="s">
        <v>2451</v>
      </c>
      <c r="Q1619">
        <v>91.6</v>
      </c>
      <c r="R1619">
        <v>5</v>
      </c>
      <c r="S1619">
        <v>0</v>
      </c>
      <c r="T1619">
        <v>26.564</v>
      </c>
    </row>
    <row r="1620" spans="1:20" x14ac:dyDescent="0.3">
      <c r="A1620" s="1">
        <v>44072</v>
      </c>
      <c r="B1620" s="1" t="str">
        <f t="shared" si="25"/>
        <v>Aug</v>
      </c>
      <c r="C1620">
        <v>1942</v>
      </c>
      <c r="D1620" t="s">
        <v>3795</v>
      </c>
      <c r="E1620" t="s">
        <v>39</v>
      </c>
      <c r="F1620" t="s">
        <v>176</v>
      </c>
      <c r="G1620" t="s">
        <v>73</v>
      </c>
      <c r="H1620" t="s">
        <v>23</v>
      </c>
      <c r="I1620" t="s">
        <v>249</v>
      </c>
      <c r="J1620" t="s">
        <v>337</v>
      </c>
      <c r="K1620">
        <v>62301</v>
      </c>
      <c r="L1620" t="s">
        <v>44</v>
      </c>
      <c r="M1620" t="s">
        <v>2110</v>
      </c>
      <c r="N1620" t="s">
        <v>46</v>
      </c>
      <c r="O1620" t="s">
        <v>288</v>
      </c>
      <c r="P1620" t="s">
        <v>2111</v>
      </c>
      <c r="Q1620">
        <v>47.36</v>
      </c>
      <c r="R1620">
        <v>4</v>
      </c>
      <c r="S1620">
        <v>0.2</v>
      </c>
      <c r="T1620">
        <v>17.760000000000002</v>
      </c>
    </row>
    <row r="1621" spans="1:20" x14ac:dyDescent="0.3">
      <c r="A1621" s="1">
        <v>44072</v>
      </c>
      <c r="B1621" s="1" t="str">
        <f t="shared" si="25"/>
        <v>Aug</v>
      </c>
      <c r="C1621">
        <v>1943</v>
      </c>
      <c r="D1621" t="s">
        <v>3795</v>
      </c>
      <c r="E1621" t="s">
        <v>39</v>
      </c>
      <c r="F1621" t="s">
        <v>176</v>
      </c>
      <c r="G1621" t="s">
        <v>73</v>
      </c>
      <c r="H1621" t="s">
        <v>23</v>
      </c>
      <c r="I1621" t="s">
        <v>249</v>
      </c>
      <c r="J1621" t="s">
        <v>337</v>
      </c>
      <c r="K1621">
        <v>62301</v>
      </c>
      <c r="L1621" t="s">
        <v>44</v>
      </c>
      <c r="M1621" t="s">
        <v>384</v>
      </c>
      <c r="N1621" t="s">
        <v>46</v>
      </c>
      <c r="O1621" t="s">
        <v>54</v>
      </c>
      <c r="P1621" t="s">
        <v>385</v>
      </c>
      <c r="Q1621">
        <v>27.44</v>
      </c>
      <c r="R1621">
        <v>2</v>
      </c>
      <c r="S1621">
        <v>0.2</v>
      </c>
      <c r="T1621">
        <v>2.4009999999999998</v>
      </c>
    </row>
    <row r="1622" spans="1:20" x14ac:dyDescent="0.3">
      <c r="A1622" s="1">
        <v>44072</v>
      </c>
      <c r="B1622" s="1" t="str">
        <f t="shared" si="25"/>
        <v>Aug</v>
      </c>
      <c r="C1622">
        <v>1944</v>
      </c>
      <c r="D1622" t="s">
        <v>3795</v>
      </c>
      <c r="E1622" t="s">
        <v>39</v>
      </c>
      <c r="F1622" t="s">
        <v>176</v>
      </c>
      <c r="G1622" t="s">
        <v>73</v>
      </c>
      <c r="H1622" t="s">
        <v>23</v>
      </c>
      <c r="I1622" t="s">
        <v>249</v>
      </c>
      <c r="J1622" t="s">
        <v>337</v>
      </c>
      <c r="K1622">
        <v>62301</v>
      </c>
      <c r="L1622" t="s">
        <v>44</v>
      </c>
      <c r="M1622" t="s">
        <v>45</v>
      </c>
      <c r="N1622" t="s">
        <v>46</v>
      </c>
      <c r="O1622" t="s">
        <v>47</v>
      </c>
      <c r="P1622" t="s">
        <v>48</v>
      </c>
      <c r="Q1622">
        <v>3.24</v>
      </c>
      <c r="R1622">
        <v>9</v>
      </c>
      <c r="S1622">
        <v>0.8</v>
      </c>
      <c r="T1622">
        <v>-5.1840000000000002</v>
      </c>
    </row>
    <row r="1623" spans="1:20" x14ac:dyDescent="0.3">
      <c r="A1623" s="1">
        <v>44072</v>
      </c>
      <c r="B1623" s="1" t="str">
        <f t="shared" si="25"/>
        <v>Aug</v>
      </c>
      <c r="C1623">
        <v>4238</v>
      </c>
      <c r="D1623" t="s">
        <v>3796</v>
      </c>
      <c r="E1623" t="s">
        <v>86</v>
      </c>
      <c r="F1623" t="s">
        <v>2523</v>
      </c>
      <c r="G1623" t="s">
        <v>73</v>
      </c>
      <c r="H1623" t="s">
        <v>23</v>
      </c>
      <c r="I1623" t="s">
        <v>154</v>
      </c>
      <c r="J1623" t="s">
        <v>155</v>
      </c>
      <c r="K1623">
        <v>19134</v>
      </c>
      <c r="L1623" t="s">
        <v>26</v>
      </c>
      <c r="M1623" t="s">
        <v>1024</v>
      </c>
      <c r="N1623" t="s">
        <v>46</v>
      </c>
      <c r="O1623" t="s">
        <v>62</v>
      </c>
      <c r="P1623" t="s">
        <v>1025</v>
      </c>
      <c r="Q1623">
        <v>9.4079999999999995</v>
      </c>
      <c r="R1623">
        <v>7</v>
      </c>
      <c r="S1623">
        <v>0.2</v>
      </c>
      <c r="T1623">
        <v>0.7056</v>
      </c>
    </row>
    <row r="1624" spans="1:20" x14ac:dyDescent="0.3">
      <c r="A1624" s="1">
        <v>44072</v>
      </c>
      <c r="B1624" s="1" t="str">
        <f t="shared" si="25"/>
        <v>Aug</v>
      </c>
      <c r="C1624">
        <v>8116</v>
      </c>
      <c r="D1624" t="s">
        <v>3797</v>
      </c>
      <c r="E1624" t="s">
        <v>20</v>
      </c>
      <c r="F1624" t="s">
        <v>2131</v>
      </c>
      <c r="G1624" t="s">
        <v>73</v>
      </c>
      <c r="H1624" t="s">
        <v>23</v>
      </c>
      <c r="I1624" t="s">
        <v>33</v>
      </c>
      <c r="J1624" t="s">
        <v>34</v>
      </c>
      <c r="K1624">
        <v>90049</v>
      </c>
      <c r="L1624" t="s">
        <v>35</v>
      </c>
      <c r="M1624" t="s">
        <v>3798</v>
      </c>
      <c r="N1624" t="s">
        <v>28</v>
      </c>
      <c r="O1624" t="s">
        <v>29</v>
      </c>
      <c r="P1624" t="s">
        <v>3799</v>
      </c>
      <c r="Q1624">
        <v>148.02000000000001</v>
      </c>
      <c r="R1624">
        <v>3</v>
      </c>
      <c r="S1624">
        <v>0</v>
      </c>
      <c r="T1624">
        <v>41.445599999999999</v>
      </c>
    </row>
    <row r="1625" spans="1:20" x14ac:dyDescent="0.3">
      <c r="A1625" s="1">
        <v>44074</v>
      </c>
      <c r="B1625" s="1" t="str">
        <f t="shared" si="25"/>
        <v>Aug</v>
      </c>
      <c r="C1625">
        <v>1532</v>
      </c>
      <c r="D1625" t="s">
        <v>3800</v>
      </c>
      <c r="E1625" t="s">
        <v>20</v>
      </c>
      <c r="F1625" t="s">
        <v>329</v>
      </c>
      <c r="G1625" t="s">
        <v>22</v>
      </c>
      <c r="H1625" t="s">
        <v>23</v>
      </c>
      <c r="I1625" t="s">
        <v>3801</v>
      </c>
      <c r="J1625" t="s">
        <v>412</v>
      </c>
      <c r="K1625">
        <v>85281</v>
      </c>
      <c r="L1625" t="s">
        <v>35</v>
      </c>
      <c r="M1625" t="s">
        <v>1182</v>
      </c>
      <c r="N1625" t="s">
        <v>46</v>
      </c>
      <c r="O1625" t="s">
        <v>54</v>
      </c>
      <c r="P1625" t="s">
        <v>1183</v>
      </c>
      <c r="Q1625">
        <v>10.744</v>
      </c>
      <c r="R1625">
        <v>1</v>
      </c>
      <c r="S1625">
        <v>0.2</v>
      </c>
      <c r="T1625">
        <v>0.80579999999999996</v>
      </c>
    </row>
    <row r="1626" spans="1:20" x14ac:dyDescent="0.3">
      <c r="A1626" s="1">
        <v>44074</v>
      </c>
      <c r="B1626" s="1" t="str">
        <f t="shared" si="25"/>
        <v>Aug</v>
      </c>
      <c r="C1626">
        <v>1533</v>
      </c>
      <c r="D1626" t="s">
        <v>3800</v>
      </c>
      <c r="E1626" t="s">
        <v>20</v>
      </c>
      <c r="F1626" t="s">
        <v>329</v>
      </c>
      <c r="G1626" t="s">
        <v>22</v>
      </c>
      <c r="H1626" t="s">
        <v>23</v>
      </c>
      <c r="I1626" t="s">
        <v>3801</v>
      </c>
      <c r="J1626" t="s">
        <v>412</v>
      </c>
      <c r="K1626">
        <v>85281</v>
      </c>
      <c r="L1626" t="s">
        <v>35</v>
      </c>
      <c r="M1626" t="s">
        <v>3802</v>
      </c>
      <c r="N1626" t="s">
        <v>46</v>
      </c>
      <c r="O1626" t="s">
        <v>144</v>
      </c>
      <c r="P1626" t="s">
        <v>3803</v>
      </c>
      <c r="Q1626">
        <v>8.3759999999999994</v>
      </c>
      <c r="R1626">
        <v>3</v>
      </c>
      <c r="S1626">
        <v>0.2</v>
      </c>
      <c r="T1626">
        <v>2.7222</v>
      </c>
    </row>
    <row r="1627" spans="1:20" x14ac:dyDescent="0.3">
      <c r="A1627" s="1">
        <v>44074</v>
      </c>
      <c r="B1627" s="1" t="str">
        <f t="shared" si="25"/>
        <v>Aug</v>
      </c>
      <c r="C1627">
        <v>2842</v>
      </c>
      <c r="D1627" t="s">
        <v>3804</v>
      </c>
      <c r="E1627" t="s">
        <v>86</v>
      </c>
      <c r="F1627" t="s">
        <v>1941</v>
      </c>
      <c r="G1627" t="s">
        <v>22</v>
      </c>
      <c r="H1627" t="s">
        <v>23</v>
      </c>
      <c r="I1627" t="s">
        <v>1726</v>
      </c>
      <c r="J1627" t="s">
        <v>75</v>
      </c>
      <c r="K1627">
        <v>28314</v>
      </c>
      <c r="L1627" t="s">
        <v>76</v>
      </c>
      <c r="M1627" t="s">
        <v>2356</v>
      </c>
      <c r="N1627" t="s">
        <v>46</v>
      </c>
      <c r="O1627" t="s">
        <v>107</v>
      </c>
      <c r="P1627" t="s">
        <v>2357</v>
      </c>
      <c r="Q1627">
        <v>229.54400000000001</v>
      </c>
      <c r="R1627">
        <v>7</v>
      </c>
      <c r="S1627">
        <v>0.2</v>
      </c>
      <c r="T1627">
        <v>83.209699999999998</v>
      </c>
    </row>
    <row r="1628" spans="1:20" x14ac:dyDescent="0.3">
      <c r="A1628" s="1">
        <v>44074</v>
      </c>
      <c r="B1628" s="1" t="str">
        <f t="shared" si="25"/>
        <v>Aug</v>
      </c>
      <c r="C1628">
        <v>3655</v>
      </c>
      <c r="D1628" t="s">
        <v>3805</v>
      </c>
      <c r="E1628" t="s">
        <v>20</v>
      </c>
      <c r="F1628" t="s">
        <v>3806</v>
      </c>
      <c r="G1628" t="s">
        <v>22</v>
      </c>
      <c r="H1628" t="s">
        <v>23</v>
      </c>
      <c r="I1628" t="s">
        <v>1871</v>
      </c>
      <c r="J1628" t="s">
        <v>224</v>
      </c>
      <c r="K1628">
        <v>46226</v>
      </c>
      <c r="L1628" t="s">
        <v>44</v>
      </c>
      <c r="M1628" t="s">
        <v>3807</v>
      </c>
      <c r="N1628" t="s">
        <v>46</v>
      </c>
      <c r="O1628" t="s">
        <v>69</v>
      </c>
      <c r="P1628" t="s">
        <v>3808</v>
      </c>
      <c r="Q1628">
        <v>638.73</v>
      </c>
      <c r="R1628">
        <v>9</v>
      </c>
      <c r="S1628">
        <v>0</v>
      </c>
      <c r="T1628">
        <v>166.06979999999999</v>
      </c>
    </row>
    <row r="1629" spans="1:20" x14ac:dyDescent="0.3">
      <c r="A1629" s="1">
        <v>44074</v>
      </c>
      <c r="B1629" s="1" t="str">
        <f t="shared" si="25"/>
        <v>Aug</v>
      </c>
      <c r="C1629">
        <v>4990</v>
      </c>
      <c r="D1629" t="s">
        <v>3809</v>
      </c>
      <c r="E1629" t="s">
        <v>20</v>
      </c>
      <c r="F1629" t="s">
        <v>3810</v>
      </c>
      <c r="G1629" t="s">
        <v>41</v>
      </c>
      <c r="H1629" t="s">
        <v>23</v>
      </c>
      <c r="I1629" t="s">
        <v>111</v>
      </c>
      <c r="J1629" t="s">
        <v>34</v>
      </c>
      <c r="K1629">
        <v>94110</v>
      </c>
      <c r="L1629" t="s">
        <v>35</v>
      </c>
      <c r="M1629" t="s">
        <v>909</v>
      </c>
      <c r="N1629" t="s">
        <v>46</v>
      </c>
      <c r="O1629" t="s">
        <v>47</v>
      </c>
      <c r="P1629" t="s">
        <v>910</v>
      </c>
      <c r="Q1629">
        <v>6.6719999999999997</v>
      </c>
      <c r="R1629">
        <v>3</v>
      </c>
      <c r="S1629">
        <v>0.2</v>
      </c>
      <c r="T1629">
        <v>2.1684000000000001</v>
      </c>
    </row>
    <row r="1630" spans="1:20" x14ac:dyDescent="0.3">
      <c r="A1630" s="1">
        <v>44074</v>
      </c>
      <c r="B1630" s="1" t="str">
        <f t="shared" si="25"/>
        <v>Aug</v>
      </c>
      <c r="C1630">
        <v>4991</v>
      </c>
      <c r="D1630" t="s">
        <v>3809</v>
      </c>
      <c r="E1630" t="s">
        <v>20</v>
      </c>
      <c r="F1630" t="s">
        <v>3810</v>
      </c>
      <c r="G1630" t="s">
        <v>41</v>
      </c>
      <c r="H1630" t="s">
        <v>23</v>
      </c>
      <c r="I1630" t="s">
        <v>111</v>
      </c>
      <c r="J1630" t="s">
        <v>34</v>
      </c>
      <c r="K1630">
        <v>94110</v>
      </c>
      <c r="L1630" t="s">
        <v>35</v>
      </c>
      <c r="M1630" t="s">
        <v>2330</v>
      </c>
      <c r="N1630" t="s">
        <v>78</v>
      </c>
      <c r="O1630" t="s">
        <v>193</v>
      </c>
      <c r="P1630" t="s">
        <v>2331</v>
      </c>
      <c r="Q1630">
        <v>689.40800000000002</v>
      </c>
      <c r="R1630">
        <v>4</v>
      </c>
      <c r="S1630">
        <v>0.2</v>
      </c>
      <c r="T1630">
        <v>77.558400000000006</v>
      </c>
    </row>
    <row r="1631" spans="1:20" x14ac:dyDescent="0.3">
      <c r="A1631" s="1">
        <v>44074</v>
      </c>
      <c r="B1631" s="1" t="str">
        <f t="shared" si="25"/>
        <v>Aug</v>
      </c>
      <c r="C1631">
        <v>5610</v>
      </c>
      <c r="D1631" t="s">
        <v>3811</v>
      </c>
      <c r="E1631" t="s">
        <v>20</v>
      </c>
      <c r="F1631" t="s">
        <v>3812</v>
      </c>
      <c r="G1631" t="s">
        <v>22</v>
      </c>
      <c r="H1631" t="s">
        <v>23</v>
      </c>
      <c r="I1631" t="s">
        <v>2636</v>
      </c>
      <c r="J1631" t="s">
        <v>734</v>
      </c>
      <c r="K1631">
        <v>71203</v>
      </c>
      <c r="L1631" t="s">
        <v>76</v>
      </c>
      <c r="M1631" t="s">
        <v>839</v>
      </c>
      <c r="N1631" t="s">
        <v>78</v>
      </c>
      <c r="O1631" t="s">
        <v>101</v>
      </c>
      <c r="P1631" t="s">
        <v>840</v>
      </c>
      <c r="Q1631">
        <v>659.9</v>
      </c>
      <c r="R1631">
        <v>2</v>
      </c>
      <c r="S1631">
        <v>0</v>
      </c>
      <c r="T1631">
        <v>217.767</v>
      </c>
    </row>
    <row r="1632" spans="1:20" x14ac:dyDescent="0.3">
      <c r="A1632" s="1">
        <v>44074</v>
      </c>
      <c r="B1632" s="1" t="str">
        <f t="shared" si="25"/>
        <v>Aug</v>
      </c>
      <c r="C1632">
        <v>6406</v>
      </c>
      <c r="D1632" t="s">
        <v>3813</v>
      </c>
      <c r="E1632" t="s">
        <v>86</v>
      </c>
      <c r="F1632" t="s">
        <v>122</v>
      </c>
      <c r="G1632" t="s">
        <v>73</v>
      </c>
      <c r="H1632" t="s">
        <v>23</v>
      </c>
      <c r="I1632" t="s">
        <v>2632</v>
      </c>
      <c r="J1632" t="s">
        <v>149</v>
      </c>
      <c r="K1632">
        <v>99207</v>
      </c>
      <c r="L1632" t="s">
        <v>35</v>
      </c>
      <c r="M1632" t="s">
        <v>3584</v>
      </c>
      <c r="N1632" t="s">
        <v>28</v>
      </c>
      <c r="O1632" t="s">
        <v>59</v>
      </c>
      <c r="P1632" t="s">
        <v>3585</v>
      </c>
      <c r="Q1632">
        <v>569.56799999999998</v>
      </c>
      <c r="R1632">
        <v>2</v>
      </c>
      <c r="S1632">
        <v>0.2</v>
      </c>
      <c r="T1632">
        <v>7.1196000000000002</v>
      </c>
    </row>
    <row r="1633" spans="1:20" x14ac:dyDescent="0.3">
      <c r="A1633" s="1">
        <v>44074</v>
      </c>
      <c r="B1633" s="1" t="str">
        <f t="shared" si="25"/>
        <v>Aug</v>
      </c>
      <c r="C1633">
        <v>6407</v>
      </c>
      <c r="D1633" t="s">
        <v>3813</v>
      </c>
      <c r="E1633" t="s">
        <v>86</v>
      </c>
      <c r="F1633" t="s">
        <v>122</v>
      </c>
      <c r="G1633" t="s">
        <v>73</v>
      </c>
      <c r="H1633" t="s">
        <v>23</v>
      </c>
      <c r="I1633" t="s">
        <v>2632</v>
      </c>
      <c r="J1633" t="s">
        <v>149</v>
      </c>
      <c r="K1633">
        <v>99207</v>
      </c>
      <c r="L1633" t="s">
        <v>35</v>
      </c>
      <c r="M1633" t="s">
        <v>1808</v>
      </c>
      <c r="N1633" t="s">
        <v>46</v>
      </c>
      <c r="O1633" t="s">
        <v>54</v>
      </c>
      <c r="P1633" t="s">
        <v>1809</v>
      </c>
      <c r="Q1633">
        <v>149.72999999999999</v>
      </c>
      <c r="R1633">
        <v>7</v>
      </c>
      <c r="S1633">
        <v>0</v>
      </c>
      <c r="T1633">
        <v>43.421700000000001</v>
      </c>
    </row>
    <row r="1634" spans="1:20" x14ac:dyDescent="0.3">
      <c r="A1634" s="1">
        <v>44074</v>
      </c>
      <c r="B1634" s="1" t="str">
        <f t="shared" si="25"/>
        <v>Aug</v>
      </c>
      <c r="C1634">
        <v>7064</v>
      </c>
      <c r="D1634" t="s">
        <v>3814</v>
      </c>
      <c r="E1634" t="s">
        <v>20</v>
      </c>
      <c r="F1634" t="s">
        <v>1004</v>
      </c>
      <c r="G1634" t="s">
        <v>41</v>
      </c>
      <c r="H1634" t="s">
        <v>23</v>
      </c>
      <c r="I1634" t="s">
        <v>2710</v>
      </c>
      <c r="J1634" t="s">
        <v>2329</v>
      </c>
      <c r="K1634">
        <v>97301</v>
      </c>
      <c r="L1634" t="s">
        <v>35</v>
      </c>
      <c r="M1634" t="s">
        <v>3815</v>
      </c>
      <c r="N1634" t="s">
        <v>46</v>
      </c>
      <c r="O1634" t="s">
        <v>141</v>
      </c>
      <c r="P1634" t="s">
        <v>3816</v>
      </c>
      <c r="Q1634">
        <v>6.2080000000000002</v>
      </c>
      <c r="R1634">
        <v>2</v>
      </c>
      <c r="S1634">
        <v>0.2</v>
      </c>
      <c r="T1634">
        <v>0.69840000000000002</v>
      </c>
    </row>
    <row r="1635" spans="1:20" x14ac:dyDescent="0.3">
      <c r="A1635" s="1">
        <v>44074</v>
      </c>
      <c r="B1635" s="1" t="str">
        <f t="shared" si="25"/>
        <v>Aug</v>
      </c>
      <c r="C1635">
        <v>9664</v>
      </c>
      <c r="D1635" t="s">
        <v>3817</v>
      </c>
      <c r="E1635" t="s">
        <v>20</v>
      </c>
      <c r="F1635" t="s">
        <v>3818</v>
      </c>
      <c r="G1635" t="s">
        <v>22</v>
      </c>
      <c r="H1635" t="s">
        <v>23</v>
      </c>
      <c r="I1635" t="s">
        <v>111</v>
      </c>
      <c r="J1635" t="s">
        <v>34</v>
      </c>
      <c r="K1635">
        <v>94109</v>
      </c>
      <c r="L1635" t="s">
        <v>35</v>
      </c>
      <c r="M1635" t="s">
        <v>527</v>
      </c>
      <c r="N1635" t="s">
        <v>46</v>
      </c>
      <c r="O1635" t="s">
        <v>54</v>
      </c>
      <c r="P1635" t="s">
        <v>528</v>
      </c>
      <c r="Q1635">
        <v>193.95</v>
      </c>
      <c r="R1635">
        <v>3</v>
      </c>
      <c r="S1635">
        <v>0</v>
      </c>
      <c r="T1635">
        <v>9.6974999999999998</v>
      </c>
    </row>
    <row r="1636" spans="1:20" x14ac:dyDescent="0.3">
      <c r="A1636" s="1">
        <v>44075</v>
      </c>
      <c r="B1636" s="1" t="str">
        <f t="shared" si="25"/>
        <v>Sep</v>
      </c>
      <c r="C1636">
        <v>3231</v>
      </c>
      <c r="D1636" t="s">
        <v>3819</v>
      </c>
      <c r="E1636" t="s">
        <v>86</v>
      </c>
      <c r="F1636" t="s">
        <v>3820</v>
      </c>
      <c r="G1636" t="s">
        <v>22</v>
      </c>
      <c r="H1636" t="s">
        <v>23</v>
      </c>
      <c r="I1636" t="s">
        <v>314</v>
      </c>
      <c r="J1636" t="s">
        <v>315</v>
      </c>
      <c r="K1636">
        <v>10009</v>
      </c>
      <c r="L1636" t="s">
        <v>26</v>
      </c>
      <c r="M1636" t="s">
        <v>3701</v>
      </c>
      <c r="N1636" t="s">
        <v>28</v>
      </c>
      <c r="O1636" t="s">
        <v>29</v>
      </c>
      <c r="P1636" t="s">
        <v>3702</v>
      </c>
      <c r="Q1636">
        <v>114.9</v>
      </c>
      <c r="R1636">
        <v>5</v>
      </c>
      <c r="S1636">
        <v>0</v>
      </c>
      <c r="T1636">
        <v>39.066000000000003</v>
      </c>
    </row>
    <row r="1637" spans="1:20" x14ac:dyDescent="0.3">
      <c r="A1637" s="1">
        <v>44075</v>
      </c>
      <c r="B1637" s="1" t="str">
        <f t="shared" si="25"/>
        <v>Sep</v>
      </c>
      <c r="C1637">
        <v>4332</v>
      </c>
      <c r="D1637" t="s">
        <v>3821</v>
      </c>
      <c r="E1637" t="s">
        <v>20</v>
      </c>
      <c r="F1637" t="s">
        <v>3822</v>
      </c>
      <c r="G1637" t="s">
        <v>22</v>
      </c>
      <c r="H1637" t="s">
        <v>23</v>
      </c>
      <c r="I1637" t="s">
        <v>3823</v>
      </c>
      <c r="J1637" t="s">
        <v>149</v>
      </c>
      <c r="K1637">
        <v>98052</v>
      </c>
      <c r="L1637" t="s">
        <v>35</v>
      </c>
      <c r="M1637" t="s">
        <v>1852</v>
      </c>
      <c r="N1637" t="s">
        <v>78</v>
      </c>
      <c r="O1637" t="s">
        <v>101</v>
      </c>
      <c r="P1637" t="s">
        <v>1853</v>
      </c>
      <c r="Q1637">
        <v>19.989999999999998</v>
      </c>
      <c r="R1637">
        <v>1</v>
      </c>
      <c r="S1637">
        <v>0</v>
      </c>
      <c r="T1637">
        <v>6.7965999999999998</v>
      </c>
    </row>
    <row r="1638" spans="1:20" x14ac:dyDescent="0.3">
      <c r="A1638" s="1">
        <v>44075</v>
      </c>
      <c r="B1638" s="1" t="str">
        <f t="shared" si="25"/>
        <v>Sep</v>
      </c>
      <c r="C1638">
        <v>4333</v>
      </c>
      <c r="D1638" t="s">
        <v>3821</v>
      </c>
      <c r="E1638" t="s">
        <v>20</v>
      </c>
      <c r="F1638" t="s">
        <v>3822</v>
      </c>
      <c r="G1638" t="s">
        <v>22</v>
      </c>
      <c r="H1638" t="s">
        <v>23</v>
      </c>
      <c r="I1638" t="s">
        <v>3823</v>
      </c>
      <c r="J1638" t="s">
        <v>149</v>
      </c>
      <c r="K1638">
        <v>98052</v>
      </c>
      <c r="L1638" t="s">
        <v>35</v>
      </c>
      <c r="M1638" t="s">
        <v>3710</v>
      </c>
      <c r="N1638" t="s">
        <v>46</v>
      </c>
      <c r="O1638" t="s">
        <v>47</v>
      </c>
      <c r="P1638" t="s">
        <v>3711</v>
      </c>
      <c r="Q1638">
        <v>22.92</v>
      </c>
      <c r="R1638">
        <v>5</v>
      </c>
      <c r="S1638">
        <v>0.2</v>
      </c>
      <c r="T1638">
        <v>8.0220000000000002</v>
      </c>
    </row>
    <row r="1639" spans="1:20" x14ac:dyDescent="0.3">
      <c r="A1639" s="1">
        <v>44075</v>
      </c>
      <c r="B1639" s="1" t="str">
        <f t="shared" si="25"/>
        <v>Sep</v>
      </c>
      <c r="C1639">
        <v>4723</v>
      </c>
      <c r="D1639" t="s">
        <v>3824</v>
      </c>
      <c r="E1639" t="s">
        <v>20</v>
      </c>
      <c r="F1639" t="s">
        <v>754</v>
      </c>
      <c r="G1639" t="s">
        <v>41</v>
      </c>
      <c r="H1639" t="s">
        <v>23</v>
      </c>
      <c r="I1639" t="s">
        <v>148</v>
      </c>
      <c r="J1639" t="s">
        <v>149</v>
      </c>
      <c r="K1639">
        <v>98103</v>
      </c>
      <c r="L1639" t="s">
        <v>35</v>
      </c>
      <c r="M1639" t="s">
        <v>3225</v>
      </c>
      <c r="N1639" t="s">
        <v>46</v>
      </c>
      <c r="O1639" t="s">
        <v>62</v>
      </c>
      <c r="P1639" t="s">
        <v>325</v>
      </c>
      <c r="Q1639">
        <v>7.58</v>
      </c>
      <c r="R1639">
        <v>1</v>
      </c>
      <c r="S1639">
        <v>0</v>
      </c>
      <c r="T1639">
        <v>2.9561999999999999</v>
      </c>
    </row>
    <row r="1640" spans="1:20" x14ac:dyDescent="0.3">
      <c r="A1640" s="1">
        <v>44075</v>
      </c>
      <c r="B1640" s="1" t="str">
        <f t="shared" si="25"/>
        <v>Sep</v>
      </c>
      <c r="C1640">
        <v>5220</v>
      </c>
      <c r="D1640" t="s">
        <v>3825</v>
      </c>
      <c r="E1640" t="s">
        <v>269</v>
      </c>
      <c r="F1640" t="s">
        <v>2215</v>
      </c>
      <c r="G1640" t="s">
        <v>22</v>
      </c>
      <c r="H1640" t="s">
        <v>23</v>
      </c>
      <c r="I1640" t="s">
        <v>123</v>
      </c>
      <c r="J1640" t="s">
        <v>124</v>
      </c>
      <c r="K1640">
        <v>48205</v>
      </c>
      <c r="L1640" t="s">
        <v>44</v>
      </c>
      <c r="M1640" t="s">
        <v>3826</v>
      </c>
      <c r="N1640" t="s">
        <v>28</v>
      </c>
      <c r="O1640" t="s">
        <v>59</v>
      </c>
      <c r="P1640" t="s">
        <v>3827</v>
      </c>
      <c r="Q1640">
        <v>498.26</v>
      </c>
      <c r="R1640">
        <v>7</v>
      </c>
      <c r="S1640">
        <v>0</v>
      </c>
      <c r="T1640">
        <v>134.53020000000001</v>
      </c>
    </row>
    <row r="1641" spans="1:20" x14ac:dyDescent="0.3">
      <c r="A1641" s="1">
        <v>44075</v>
      </c>
      <c r="B1641" s="1" t="str">
        <f t="shared" si="25"/>
        <v>Sep</v>
      </c>
      <c r="C1641">
        <v>9031</v>
      </c>
      <c r="D1641" t="s">
        <v>3828</v>
      </c>
      <c r="E1641" t="s">
        <v>269</v>
      </c>
      <c r="F1641" t="s">
        <v>2131</v>
      </c>
      <c r="G1641" t="s">
        <v>73</v>
      </c>
      <c r="H1641" t="s">
        <v>23</v>
      </c>
      <c r="I1641" t="s">
        <v>148</v>
      </c>
      <c r="J1641" t="s">
        <v>149</v>
      </c>
      <c r="K1641">
        <v>98103</v>
      </c>
      <c r="L1641" t="s">
        <v>35</v>
      </c>
      <c r="M1641" t="s">
        <v>3829</v>
      </c>
      <c r="N1641" t="s">
        <v>46</v>
      </c>
      <c r="O1641" t="s">
        <v>69</v>
      </c>
      <c r="P1641" t="s">
        <v>3830</v>
      </c>
      <c r="Q1641">
        <v>314.60000000000002</v>
      </c>
      <c r="R1641">
        <v>4</v>
      </c>
      <c r="S1641">
        <v>0</v>
      </c>
      <c r="T1641">
        <v>103.818</v>
      </c>
    </row>
    <row r="1642" spans="1:20" x14ac:dyDescent="0.3">
      <c r="A1642" s="1">
        <v>44075</v>
      </c>
      <c r="B1642" s="1" t="str">
        <f t="shared" si="25"/>
        <v>Sep</v>
      </c>
      <c r="C1642">
        <v>9032</v>
      </c>
      <c r="D1642" t="s">
        <v>3828</v>
      </c>
      <c r="E1642" t="s">
        <v>269</v>
      </c>
      <c r="F1642" t="s">
        <v>2131</v>
      </c>
      <c r="G1642" t="s">
        <v>73</v>
      </c>
      <c r="H1642" t="s">
        <v>23</v>
      </c>
      <c r="I1642" t="s">
        <v>148</v>
      </c>
      <c r="J1642" t="s">
        <v>149</v>
      </c>
      <c r="K1642">
        <v>98103</v>
      </c>
      <c r="L1642" t="s">
        <v>35</v>
      </c>
      <c r="M1642" t="s">
        <v>3831</v>
      </c>
      <c r="N1642" t="s">
        <v>28</v>
      </c>
      <c r="O1642" t="s">
        <v>94</v>
      </c>
      <c r="P1642" t="s">
        <v>3832</v>
      </c>
      <c r="Q1642">
        <v>283.56</v>
      </c>
      <c r="R1642">
        <v>4</v>
      </c>
      <c r="S1642">
        <v>0</v>
      </c>
      <c r="T1642">
        <v>45.369599999999998</v>
      </c>
    </row>
    <row r="1643" spans="1:20" x14ac:dyDescent="0.3">
      <c r="A1643" s="1">
        <v>44076</v>
      </c>
      <c r="B1643" s="1" t="str">
        <f t="shared" si="25"/>
        <v>Sep</v>
      </c>
      <c r="C1643">
        <v>702</v>
      </c>
      <c r="D1643" t="s">
        <v>3833</v>
      </c>
      <c r="E1643" t="s">
        <v>20</v>
      </c>
      <c r="F1643" t="s">
        <v>2672</v>
      </c>
      <c r="G1643" t="s">
        <v>73</v>
      </c>
      <c r="H1643" t="s">
        <v>23</v>
      </c>
      <c r="I1643" t="s">
        <v>1825</v>
      </c>
      <c r="J1643" t="s">
        <v>25</v>
      </c>
      <c r="K1643">
        <v>44105</v>
      </c>
      <c r="L1643" t="s">
        <v>26</v>
      </c>
      <c r="M1643" t="s">
        <v>2608</v>
      </c>
      <c r="N1643" t="s">
        <v>28</v>
      </c>
      <c r="O1643" t="s">
        <v>29</v>
      </c>
      <c r="P1643" t="s">
        <v>2609</v>
      </c>
      <c r="Q1643">
        <v>15.071999999999999</v>
      </c>
      <c r="R1643">
        <v>3</v>
      </c>
      <c r="S1643">
        <v>0.2</v>
      </c>
      <c r="T1643">
        <v>4.1448</v>
      </c>
    </row>
    <row r="1644" spans="1:20" x14ac:dyDescent="0.3">
      <c r="A1644" s="1">
        <v>44076</v>
      </c>
      <c r="B1644" s="1" t="str">
        <f t="shared" si="25"/>
        <v>Sep</v>
      </c>
      <c r="C1644">
        <v>910</v>
      </c>
      <c r="D1644" t="s">
        <v>3834</v>
      </c>
      <c r="E1644" t="s">
        <v>20</v>
      </c>
      <c r="F1644" t="s">
        <v>1306</v>
      </c>
      <c r="G1644" t="s">
        <v>41</v>
      </c>
      <c r="H1644" t="s">
        <v>23</v>
      </c>
      <c r="I1644" t="s">
        <v>277</v>
      </c>
      <c r="J1644" t="s">
        <v>124</v>
      </c>
      <c r="K1644">
        <v>49201</v>
      </c>
      <c r="L1644" t="s">
        <v>44</v>
      </c>
      <c r="M1644" t="s">
        <v>3835</v>
      </c>
      <c r="N1644" t="s">
        <v>78</v>
      </c>
      <c r="O1644" t="s">
        <v>193</v>
      </c>
      <c r="P1644" t="s">
        <v>3836</v>
      </c>
      <c r="Q1644">
        <v>1199.8</v>
      </c>
      <c r="R1644">
        <v>4</v>
      </c>
      <c r="S1644">
        <v>0</v>
      </c>
      <c r="T1644">
        <v>323.94600000000003</v>
      </c>
    </row>
    <row r="1645" spans="1:20" x14ac:dyDescent="0.3">
      <c r="A1645" s="1">
        <v>44076</v>
      </c>
      <c r="B1645" s="1" t="str">
        <f t="shared" si="25"/>
        <v>Sep</v>
      </c>
      <c r="C1645">
        <v>911</v>
      </c>
      <c r="D1645" t="s">
        <v>3834</v>
      </c>
      <c r="E1645" t="s">
        <v>20</v>
      </c>
      <c r="F1645" t="s">
        <v>1306</v>
      </c>
      <c r="G1645" t="s">
        <v>41</v>
      </c>
      <c r="H1645" t="s">
        <v>23</v>
      </c>
      <c r="I1645" t="s">
        <v>277</v>
      </c>
      <c r="J1645" t="s">
        <v>124</v>
      </c>
      <c r="K1645">
        <v>49201</v>
      </c>
      <c r="L1645" t="s">
        <v>44</v>
      </c>
      <c r="M1645" t="s">
        <v>3837</v>
      </c>
      <c r="N1645" t="s">
        <v>78</v>
      </c>
      <c r="O1645" t="s">
        <v>101</v>
      </c>
      <c r="P1645" t="s">
        <v>3838</v>
      </c>
      <c r="Q1645">
        <v>1928.78</v>
      </c>
      <c r="R1645">
        <v>7</v>
      </c>
      <c r="S1645">
        <v>0</v>
      </c>
      <c r="T1645">
        <v>829.37540000000001</v>
      </c>
    </row>
    <row r="1646" spans="1:20" x14ac:dyDescent="0.3">
      <c r="A1646" s="1">
        <v>44076</v>
      </c>
      <c r="B1646" s="1" t="str">
        <f t="shared" si="25"/>
        <v>Sep</v>
      </c>
      <c r="C1646">
        <v>912</v>
      </c>
      <c r="D1646" t="s">
        <v>3834</v>
      </c>
      <c r="E1646" t="s">
        <v>20</v>
      </c>
      <c r="F1646" t="s">
        <v>1306</v>
      </c>
      <c r="G1646" t="s">
        <v>41</v>
      </c>
      <c r="H1646" t="s">
        <v>23</v>
      </c>
      <c r="I1646" t="s">
        <v>277</v>
      </c>
      <c r="J1646" t="s">
        <v>124</v>
      </c>
      <c r="K1646">
        <v>49201</v>
      </c>
      <c r="L1646" t="s">
        <v>44</v>
      </c>
      <c r="M1646" t="s">
        <v>2398</v>
      </c>
      <c r="N1646" t="s">
        <v>46</v>
      </c>
      <c r="O1646" t="s">
        <v>54</v>
      </c>
      <c r="P1646" t="s">
        <v>2399</v>
      </c>
      <c r="Q1646">
        <v>352.38</v>
      </c>
      <c r="R1646">
        <v>2</v>
      </c>
      <c r="S1646">
        <v>0</v>
      </c>
      <c r="T1646">
        <v>81.047399999999996</v>
      </c>
    </row>
    <row r="1647" spans="1:20" x14ac:dyDescent="0.3">
      <c r="A1647" s="1">
        <v>44076</v>
      </c>
      <c r="B1647" s="1" t="str">
        <f t="shared" si="25"/>
        <v>Sep</v>
      </c>
      <c r="C1647">
        <v>933</v>
      </c>
      <c r="D1647" t="s">
        <v>3839</v>
      </c>
      <c r="E1647" t="s">
        <v>20</v>
      </c>
      <c r="F1647" t="s">
        <v>3840</v>
      </c>
      <c r="G1647" t="s">
        <v>22</v>
      </c>
      <c r="H1647" t="s">
        <v>23</v>
      </c>
      <c r="I1647" t="s">
        <v>154</v>
      </c>
      <c r="J1647" t="s">
        <v>155</v>
      </c>
      <c r="K1647">
        <v>19140</v>
      </c>
      <c r="L1647" t="s">
        <v>26</v>
      </c>
      <c r="M1647" t="s">
        <v>3133</v>
      </c>
      <c r="N1647" t="s">
        <v>46</v>
      </c>
      <c r="O1647" t="s">
        <v>107</v>
      </c>
      <c r="P1647" t="s">
        <v>3841</v>
      </c>
      <c r="Q1647">
        <v>12.192</v>
      </c>
      <c r="R1647">
        <v>3</v>
      </c>
      <c r="S1647">
        <v>0.2</v>
      </c>
      <c r="T1647">
        <v>4.1147999999999998</v>
      </c>
    </row>
    <row r="1648" spans="1:20" x14ac:dyDescent="0.3">
      <c r="A1648" s="1">
        <v>44076</v>
      </c>
      <c r="B1648" s="1" t="str">
        <f t="shared" si="25"/>
        <v>Sep</v>
      </c>
      <c r="C1648">
        <v>1266</v>
      </c>
      <c r="D1648" t="s">
        <v>3842</v>
      </c>
      <c r="E1648" t="s">
        <v>20</v>
      </c>
      <c r="F1648" t="s">
        <v>3843</v>
      </c>
      <c r="G1648" t="s">
        <v>22</v>
      </c>
      <c r="H1648" t="s">
        <v>23</v>
      </c>
      <c r="I1648" t="s">
        <v>111</v>
      </c>
      <c r="J1648" t="s">
        <v>34</v>
      </c>
      <c r="K1648">
        <v>94122</v>
      </c>
      <c r="L1648" t="s">
        <v>35</v>
      </c>
      <c r="M1648" t="s">
        <v>1689</v>
      </c>
      <c r="N1648" t="s">
        <v>46</v>
      </c>
      <c r="O1648" t="s">
        <v>62</v>
      </c>
      <c r="P1648" t="s">
        <v>1690</v>
      </c>
      <c r="Q1648">
        <v>6.57</v>
      </c>
      <c r="R1648">
        <v>3</v>
      </c>
      <c r="S1648">
        <v>0</v>
      </c>
      <c r="T1648">
        <v>1.7739</v>
      </c>
    </row>
    <row r="1649" spans="1:20" x14ac:dyDescent="0.3">
      <c r="A1649" s="1">
        <v>44076</v>
      </c>
      <c r="B1649" s="1" t="str">
        <f t="shared" si="25"/>
        <v>Sep</v>
      </c>
      <c r="C1649">
        <v>1947</v>
      </c>
      <c r="D1649" t="s">
        <v>3844</v>
      </c>
      <c r="E1649" t="s">
        <v>20</v>
      </c>
      <c r="F1649" t="s">
        <v>826</v>
      </c>
      <c r="G1649" t="s">
        <v>73</v>
      </c>
      <c r="H1649" t="s">
        <v>23</v>
      </c>
      <c r="I1649" t="s">
        <v>314</v>
      </c>
      <c r="J1649" t="s">
        <v>315</v>
      </c>
      <c r="K1649">
        <v>10009</v>
      </c>
      <c r="L1649" t="s">
        <v>26</v>
      </c>
      <c r="M1649" t="s">
        <v>3845</v>
      </c>
      <c r="N1649" t="s">
        <v>46</v>
      </c>
      <c r="O1649" t="s">
        <v>62</v>
      </c>
      <c r="P1649" t="s">
        <v>3846</v>
      </c>
      <c r="Q1649">
        <v>23.1</v>
      </c>
      <c r="R1649">
        <v>2</v>
      </c>
      <c r="S1649">
        <v>0</v>
      </c>
      <c r="T1649">
        <v>6.468</v>
      </c>
    </row>
    <row r="1650" spans="1:20" x14ac:dyDescent="0.3">
      <c r="A1650" s="1">
        <v>44076</v>
      </c>
      <c r="B1650" s="1" t="str">
        <f t="shared" si="25"/>
        <v>Sep</v>
      </c>
      <c r="C1650">
        <v>1948</v>
      </c>
      <c r="D1650" t="s">
        <v>3844</v>
      </c>
      <c r="E1650" t="s">
        <v>20</v>
      </c>
      <c r="F1650" t="s">
        <v>826</v>
      </c>
      <c r="G1650" t="s">
        <v>73</v>
      </c>
      <c r="H1650" t="s">
        <v>23</v>
      </c>
      <c r="I1650" t="s">
        <v>314</v>
      </c>
      <c r="J1650" t="s">
        <v>315</v>
      </c>
      <c r="K1650">
        <v>10009</v>
      </c>
      <c r="L1650" t="s">
        <v>26</v>
      </c>
      <c r="M1650" t="s">
        <v>3847</v>
      </c>
      <c r="N1650" t="s">
        <v>28</v>
      </c>
      <c r="O1650" t="s">
        <v>29</v>
      </c>
      <c r="P1650" t="s">
        <v>3848</v>
      </c>
      <c r="Q1650">
        <v>11.54</v>
      </c>
      <c r="R1650">
        <v>2</v>
      </c>
      <c r="S1650">
        <v>0</v>
      </c>
      <c r="T1650">
        <v>3.4620000000000002</v>
      </c>
    </row>
    <row r="1651" spans="1:20" x14ac:dyDescent="0.3">
      <c r="A1651" s="1">
        <v>44076</v>
      </c>
      <c r="B1651" s="1" t="str">
        <f t="shared" si="25"/>
        <v>Sep</v>
      </c>
      <c r="C1651">
        <v>1949</v>
      </c>
      <c r="D1651" t="s">
        <v>3844</v>
      </c>
      <c r="E1651" t="s">
        <v>20</v>
      </c>
      <c r="F1651" t="s">
        <v>826</v>
      </c>
      <c r="G1651" t="s">
        <v>73</v>
      </c>
      <c r="H1651" t="s">
        <v>23</v>
      </c>
      <c r="I1651" t="s">
        <v>314</v>
      </c>
      <c r="J1651" t="s">
        <v>315</v>
      </c>
      <c r="K1651">
        <v>10009</v>
      </c>
      <c r="L1651" t="s">
        <v>26</v>
      </c>
      <c r="M1651" t="s">
        <v>2023</v>
      </c>
      <c r="N1651" t="s">
        <v>28</v>
      </c>
      <c r="O1651" t="s">
        <v>94</v>
      </c>
      <c r="P1651" t="s">
        <v>2024</v>
      </c>
      <c r="Q1651">
        <v>254.52600000000001</v>
      </c>
      <c r="R1651">
        <v>1</v>
      </c>
      <c r="S1651">
        <v>0.4</v>
      </c>
      <c r="T1651">
        <v>-93.3262</v>
      </c>
    </row>
    <row r="1652" spans="1:20" x14ac:dyDescent="0.3">
      <c r="A1652" s="1">
        <v>44076</v>
      </c>
      <c r="B1652" s="1" t="str">
        <f t="shared" si="25"/>
        <v>Sep</v>
      </c>
      <c r="C1652">
        <v>1950</v>
      </c>
      <c r="D1652" t="s">
        <v>3844</v>
      </c>
      <c r="E1652" t="s">
        <v>20</v>
      </c>
      <c r="F1652" t="s">
        <v>826</v>
      </c>
      <c r="G1652" t="s">
        <v>73</v>
      </c>
      <c r="H1652" t="s">
        <v>23</v>
      </c>
      <c r="I1652" t="s">
        <v>314</v>
      </c>
      <c r="J1652" t="s">
        <v>315</v>
      </c>
      <c r="K1652">
        <v>10009</v>
      </c>
      <c r="L1652" t="s">
        <v>26</v>
      </c>
      <c r="M1652" t="s">
        <v>1230</v>
      </c>
      <c r="N1652" t="s">
        <v>46</v>
      </c>
      <c r="O1652" t="s">
        <v>69</v>
      </c>
      <c r="P1652" t="s">
        <v>1231</v>
      </c>
      <c r="Q1652">
        <v>12.98</v>
      </c>
      <c r="R1652">
        <v>1</v>
      </c>
      <c r="S1652">
        <v>0</v>
      </c>
      <c r="T1652">
        <v>3.7642000000000002</v>
      </c>
    </row>
    <row r="1653" spans="1:20" x14ac:dyDescent="0.3">
      <c r="A1653" s="1">
        <v>44076</v>
      </c>
      <c r="B1653" s="1" t="str">
        <f t="shared" si="25"/>
        <v>Sep</v>
      </c>
      <c r="C1653">
        <v>1951</v>
      </c>
      <c r="D1653" t="s">
        <v>3844</v>
      </c>
      <c r="E1653" t="s">
        <v>20</v>
      </c>
      <c r="F1653" t="s">
        <v>826</v>
      </c>
      <c r="G1653" t="s">
        <v>73</v>
      </c>
      <c r="H1653" t="s">
        <v>23</v>
      </c>
      <c r="I1653" t="s">
        <v>314</v>
      </c>
      <c r="J1653" t="s">
        <v>315</v>
      </c>
      <c r="K1653">
        <v>10009</v>
      </c>
      <c r="L1653" t="s">
        <v>26</v>
      </c>
      <c r="M1653" t="s">
        <v>833</v>
      </c>
      <c r="N1653" t="s">
        <v>46</v>
      </c>
      <c r="O1653" t="s">
        <v>47</v>
      </c>
      <c r="P1653" t="s">
        <v>834</v>
      </c>
      <c r="Q1653">
        <v>26.431999999999999</v>
      </c>
      <c r="R1653">
        <v>8</v>
      </c>
      <c r="S1653">
        <v>0.2</v>
      </c>
      <c r="T1653">
        <v>8.9207999999999998</v>
      </c>
    </row>
    <row r="1654" spans="1:20" x14ac:dyDescent="0.3">
      <c r="A1654" s="1">
        <v>44076</v>
      </c>
      <c r="B1654" s="1" t="str">
        <f t="shared" si="25"/>
        <v>Sep</v>
      </c>
      <c r="C1654">
        <v>1952</v>
      </c>
      <c r="D1654" t="s">
        <v>3844</v>
      </c>
      <c r="E1654" t="s">
        <v>20</v>
      </c>
      <c r="F1654" t="s">
        <v>826</v>
      </c>
      <c r="G1654" t="s">
        <v>73</v>
      </c>
      <c r="H1654" t="s">
        <v>23</v>
      </c>
      <c r="I1654" t="s">
        <v>314</v>
      </c>
      <c r="J1654" t="s">
        <v>315</v>
      </c>
      <c r="K1654">
        <v>10009</v>
      </c>
      <c r="L1654" t="s">
        <v>26</v>
      </c>
      <c r="M1654" t="s">
        <v>3236</v>
      </c>
      <c r="N1654" t="s">
        <v>78</v>
      </c>
      <c r="O1654" t="s">
        <v>193</v>
      </c>
      <c r="P1654" t="s">
        <v>3237</v>
      </c>
      <c r="Q1654">
        <v>197.97</v>
      </c>
      <c r="R1654">
        <v>3</v>
      </c>
      <c r="S1654">
        <v>0</v>
      </c>
      <c r="T1654">
        <v>57.411299999999997</v>
      </c>
    </row>
    <row r="1655" spans="1:20" x14ac:dyDescent="0.3">
      <c r="A1655" s="1">
        <v>44076</v>
      </c>
      <c r="B1655" s="1" t="str">
        <f t="shared" si="25"/>
        <v>Sep</v>
      </c>
      <c r="C1655">
        <v>1953</v>
      </c>
      <c r="D1655" t="s">
        <v>3844</v>
      </c>
      <c r="E1655" t="s">
        <v>20</v>
      </c>
      <c r="F1655" t="s">
        <v>826</v>
      </c>
      <c r="G1655" t="s">
        <v>73</v>
      </c>
      <c r="H1655" t="s">
        <v>23</v>
      </c>
      <c r="I1655" t="s">
        <v>314</v>
      </c>
      <c r="J1655" t="s">
        <v>315</v>
      </c>
      <c r="K1655">
        <v>10009</v>
      </c>
      <c r="L1655" t="s">
        <v>26</v>
      </c>
      <c r="M1655" t="s">
        <v>3849</v>
      </c>
      <c r="N1655" t="s">
        <v>46</v>
      </c>
      <c r="O1655" t="s">
        <v>288</v>
      </c>
      <c r="P1655" t="s">
        <v>3850</v>
      </c>
      <c r="Q1655">
        <v>18.899999999999999</v>
      </c>
      <c r="R1655">
        <v>6</v>
      </c>
      <c r="S1655">
        <v>0</v>
      </c>
      <c r="T1655">
        <v>9.0719999999999992</v>
      </c>
    </row>
    <row r="1656" spans="1:20" x14ac:dyDescent="0.3">
      <c r="A1656" s="1">
        <v>44076</v>
      </c>
      <c r="B1656" s="1" t="str">
        <f t="shared" si="25"/>
        <v>Sep</v>
      </c>
      <c r="C1656">
        <v>1954</v>
      </c>
      <c r="D1656" t="s">
        <v>3844</v>
      </c>
      <c r="E1656" t="s">
        <v>20</v>
      </c>
      <c r="F1656" t="s">
        <v>826</v>
      </c>
      <c r="G1656" t="s">
        <v>73</v>
      </c>
      <c r="H1656" t="s">
        <v>23</v>
      </c>
      <c r="I1656" t="s">
        <v>314</v>
      </c>
      <c r="J1656" t="s">
        <v>315</v>
      </c>
      <c r="K1656">
        <v>10009</v>
      </c>
      <c r="L1656" t="s">
        <v>26</v>
      </c>
      <c r="M1656" t="s">
        <v>3851</v>
      </c>
      <c r="N1656" t="s">
        <v>28</v>
      </c>
      <c r="O1656" t="s">
        <v>59</v>
      </c>
      <c r="P1656" t="s">
        <v>3852</v>
      </c>
      <c r="Q1656">
        <v>1282.4100000000001</v>
      </c>
      <c r="R1656">
        <v>5</v>
      </c>
      <c r="S1656">
        <v>0.1</v>
      </c>
      <c r="T1656">
        <v>213.73500000000001</v>
      </c>
    </row>
    <row r="1657" spans="1:20" x14ac:dyDescent="0.3">
      <c r="A1657" s="1">
        <v>44076</v>
      </c>
      <c r="B1657" s="1" t="str">
        <f t="shared" si="25"/>
        <v>Sep</v>
      </c>
      <c r="C1657">
        <v>1955</v>
      </c>
      <c r="D1657" t="s">
        <v>3844</v>
      </c>
      <c r="E1657" t="s">
        <v>20</v>
      </c>
      <c r="F1657" t="s">
        <v>826</v>
      </c>
      <c r="G1657" t="s">
        <v>73</v>
      </c>
      <c r="H1657" t="s">
        <v>23</v>
      </c>
      <c r="I1657" t="s">
        <v>314</v>
      </c>
      <c r="J1657" t="s">
        <v>315</v>
      </c>
      <c r="K1657">
        <v>10009</v>
      </c>
      <c r="L1657" t="s">
        <v>26</v>
      </c>
      <c r="M1657" t="s">
        <v>3569</v>
      </c>
      <c r="N1657" t="s">
        <v>46</v>
      </c>
      <c r="O1657" t="s">
        <v>62</v>
      </c>
      <c r="P1657" t="s">
        <v>3570</v>
      </c>
      <c r="Q1657">
        <v>4.92</v>
      </c>
      <c r="R1657">
        <v>3</v>
      </c>
      <c r="S1657">
        <v>0</v>
      </c>
      <c r="T1657">
        <v>2.214</v>
      </c>
    </row>
    <row r="1658" spans="1:20" x14ac:dyDescent="0.3">
      <c r="A1658" s="1">
        <v>44076</v>
      </c>
      <c r="B1658" s="1" t="str">
        <f t="shared" si="25"/>
        <v>Sep</v>
      </c>
      <c r="C1658">
        <v>1956</v>
      </c>
      <c r="D1658" t="s">
        <v>3844</v>
      </c>
      <c r="E1658" t="s">
        <v>20</v>
      </c>
      <c r="F1658" t="s">
        <v>826</v>
      </c>
      <c r="G1658" t="s">
        <v>73</v>
      </c>
      <c r="H1658" t="s">
        <v>23</v>
      </c>
      <c r="I1658" t="s">
        <v>314</v>
      </c>
      <c r="J1658" t="s">
        <v>315</v>
      </c>
      <c r="K1658">
        <v>10009</v>
      </c>
      <c r="L1658" t="s">
        <v>26</v>
      </c>
      <c r="M1658" t="s">
        <v>1266</v>
      </c>
      <c r="N1658" t="s">
        <v>78</v>
      </c>
      <c r="O1658" t="s">
        <v>101</v>
      </c>
      <c r="P1658" t="s">
        <v>1267</v>
      </c>
      <c r="Q1658">
        <v>238</v>
      </c>
      <c r="R1658">
        <v>2</v>
      </c>
      <c r="S1658">
        <v>0</v>
      </c>
      <c r="T1658">
        <v>38.08</v>
      </c>
    </row>
    <row r="1659" spans="1:20" x14ac:dyDescent="0.3">
      <c r="A1659" s="1">
        <v>44076</v>
      </c>
      <c r="B1659" s="1" t="str">
        <f t="shared" si="25"/>
        <v>Sep</v>
      </c>
      <c r="C1659">
        <v>1957</v>
      </c>
      <c r="D1659" t="s">
        <v>3844</v>
      </c>
      <c r="E1659" t="s">
        <v>20</v>
      </c>
      <c r="F1659" t="s">
        <v>826</v>
      </c>
      <c r="G1659" t="s">
        <v>73</v>
      </c>
      <c r="H1659" t="s">
        <v>23</v>
      </c>
      <c r="I1659" t="s">
        <v>314</v>
      </c>
      <c r="J1659" t="s">
        <v>315</v>
      </c>
      <c r="K1659">
        <v>10009</v>
      </c>
      <c r="L1659" t="s">
        <v>26</v>
      </c>
      <c r="M1659" t="s">
        <v>3853</v>
      </c>
      <c r="N1659" t="s">
        <v>78</v>
      </c>
      <c r="O1659" t="s">
        <v>101</v>
      </c>
      <c r="P1659" t="s">
        <v>3854</v>
      </c>
      <c r="Q1659">
        <v>167.97</v>
      </c>
      <c r="R1659">
        <v>3</v>
      </c>
      <c r="S1659">
        <v>0</v>
      </c>
      <c r="T1659">
        <v>40.312800000000003</v>
      </c>
    </row>
    <row r="1660" spans="1:20" x14ac:dyDescent="0.3">
      <c r="A1660" s="1">
        <v>44076</v>
      </c>
      <c r="B1660" s="1" t="str">
        <f t="shared" si="25"/>
        <v>Sep</v>
      </c>
      <c r="C1660">
        <v>1958</v>
      </c>
      <c r="D1660" t="s">
        <v>3844</v>
      </c>
      <c r="E1660" t="s">
        <v>20</v>
      </c>
      <c r="F1660" t="s">
        <v>826</v>
      </c>
      <c r="G1660" t="s">
        <v>73</v>
      </c>
      <c r="H1660" t="s">
        <v>23</v>
      </c>
      <c r="I1660" t="s">
        <v>314</v>
      </c>
      <c r="J1660" t="s">
        <v>315</v>
      </c>
      <c r="K1660">
        <v>10009</v>
      </c>
      <c r="L1660" t="s">
        <v>26</v>
      </c>
      <c r="M1660" t="s">
        <v>3629</v>
      </c>
      <c r="N1660" t="s">
        <v>46</v>
      </c>
      <c r="O1660" t="s">
        <v>107</v>
      </c>
      <c r="P1660" t="s">
        <v>3630</v>
      </c>
      <c r="Q1660">
        <v>17.12</v>
      </c>
      <c r="R1660">
        <v>4</v>
      </c>
      <c r="S1660">
        <v>0</v>
      </c>
      <c r="T1660">
        <v>7.7039999999999997</v>
      </c>
    </row>
    <row r="1661" spans="1:20" x14ac:dyDescent="0.3">
      <c r="A1661" s="1">
        <v>44076</v>
      </c>
      <c r="B1661" s="1" t="str">
        <f t="shared" si="25"/>
        <v>Sep</v>
      </c>
      <c r="C1661">
        <v>3934</v>
      </c>
      <c r="D1661" t="s">
        <v>3855</v>
      </c>
      <c r="E1661" t="s">
        <v>20</v>
      </c>
      <c r="F1661" t="s">
        <v>3856</v>
      </c>
      <c r="G1661" t="s">
        <v>22</v>
      </c>
      <c r="H1661" t="s">
        <v>23</v>
      </c>
      <c r="I1661" t="s">
        <v>3857</v>
      </c>
      <c r="J1661" t="s">
        <v>34</v>
      </c>
      <c r="K1661">
        <v>93309</v>
      </c>
      <c r="L1661" t="s">
        <v>35</v>
      </c>
      <c r="M1661" t="s">
        <v>2272</v>
      </c>
      <c r="N1661" t="s">
        <v>46</v>
      </c>
      <c r="O1661" t="s">
        <v>62</v>
      </c>
      <c r="P1661" t="s">
        <v>2273</v>
      </c>
      <c r="Q1661">
        <v>9.4</v>
      </c>
      <c r="R1661">
        <v>5</v>
      </c>
      <c r="S1661">
        <v>0</v>
      </c>
      <c r="T1661">
        <v>2.726</v>
      </c>
    </row>
    <row r="1662" spans="1:20" x14ac:dyDescent="0.3">
      <c r="A1662" s="1">
        <v>44076</v>
      </c>
      <c r="B1662" s="1" t="str">
        <f t="shared" si="25"/>
        <v>Sep</v>
      </c>
      <c r="C1662">
        <v>3935</v>
      </c>
      <c r="D1662" t="s">
        <v>3855</v>
      </c>
      <c r="E1662" t="s">
        <v>20</v>
      </c>
      <c r="F1662" t="s">
        <v>3856</v>
      </c>
      <c r="G1662" t="s">
        <v>22</v>
      </c>
      <c r="H1662" t="s">
        <v>23</v>
      </c>
      <c r="I1662" t="s">
        <v>3857</v>
      </c>
      <c r="J1662" t="s">
        <v>34</v>
      </c>
      <c r="K1662">
        <v>93309</v>
      </c>
      <c r="L1662" t="s">
        <v>35</v>
      </c>
      <c r="M1662" t="s">
        <v>2110</v>
      </c>
      <c r="N1662" t="s">
        <v>46</v>
      </c>
      <c r="O1662" t="s">
        <v>288</v>
      </c>
      <c r="P1662" t="s">
        <v>2111</v>
      </c>
      <c r="Q1662">
        <v>74</v>
      </c>
      <c r="R1662">
        <v>5</v>
      </c>
      <c r="S1662">
        <v>0</v>
      </c>
      <c r="T1662">
        <v>37</v>
      </c>
    </row>
    <row r="1663" spans="1:20" x14ac:dyDescent="0.3">
      <c r="A1663" s="1">
        <v>44076</v>
      </c>
      <c r="B1663" s="1" t="str">
        <f t="shared" si="25"/>
        <v>Sep</v>
      </c>
      <c r="C1663">
        <v>3936</v>
      </c>
      <c r="D1663" t="s">
        <v>3855</v>
      </c>
      <c r="E1663" t="s">
        <v>20</v>
      </c>
      <c r="F1663" t="s">
        <v>3856</v>
      </c>
      <c r="G1663" t="s">
        <v>22</v>
      </c>
      <c r="H1663" t="s">
        <v>23</v>
      </c>
      <c r="I1663" t="s">
        <v>3857</v>
      </c>
      <c r="J1663" t="s">
        <v>34</v>
      </c>
      <c r="K1663">
        <v>93309</v>
      </c>
      <c r="L1663" t="s">
        <v>35</v>
      </c>
      <c r="M1663" t="s">
        <v>3858</v>
      </c>
      <c r="N1663" t="s">
        <v>78</v>
      </c>
      <c r="O1663" t="s">
        <v>193</v>
      </c>
      <c r="P1663" t="s">
        <v>3859</v>
      </c>
      <c r="Q1663">
        <v>201.584</v>
      </c>
      <c r="R1663">
        <v>2</v>
      </c>
      <c r="S1663">
        <v>0.2</v>
      </c>
      <c r="T1663">
        <v>12.599</v>
      </c>
    </row>
    <row r="1664" spans="1:20" x14ac:dyDescent="0.3">
      <c r="A1664" s="1">
        <v>44076</v>
      </c>
      <c r="B1664" s="1" t="str">
        <f t="shared" si="25"/>
        <v>Sep</v>
      </c>
      <c r="C1664">
        <v>6680</v>
      </c>
      <c r="D1664" t="s">
        <v>3860</v>
      </c>
      <c r="E1664" t="s">
        <v>86</v>
      </c>
      <c r="F1664" t="s">
        <v>1291</v>
      </c>
      <c r="G1664" t="s">
        <v>22</v>
      </c>
      <c r="H1664" t="s">
        <v>23</v>
      </c>
      <c r="I1664" t="s">
        <v>1551</v>
      </c>
      <c r="J1664" t="s">
        <v>331</v>
      </c>
      <c r="K1664">
        <v>6450</v>
      </c>
      <c r="L1664" t="s">
        <v>26</v>
      </c>
      <c r="M1664" t="s">
        <v>948</v>
      </c>
      <c r="N1664" t="s">
        <v>46</v>
      </c>
      <c r="O1664" t="s">
        <v>54</v>
      </c>
      <c r="P1664" t="s">
        <v>949</v>
      </c>
      <c r="Q1664">
        <v>10.9</v>
      </c>
      <c r="R1664">
        <v>1</v>
      </c>
      <c r="S1664">
        <v>0</v>
      </c>
      <c r="T1664">
        <v>2.8340000000000001</v>
      </c>
    </row>
    <row r="1665" spans="1:20" x14ac:dyDescent="0.3">
      <c r="A1665" s="1">
        <v>44076</v>
      </c>
      <c r="B1665" s="1" t="str">
        <f t="shared" si="25"/>
        <v>Sep</v>
      </c>
      <c r="C1665">
        <v>6681</v>
      </c>
      <c r="D1665" t="s">
        <v>3860</v>
      </c>
      <c r="E1665" t="s">
        <v>86</v>
      </c>
      <c r="F1665" t="s">
        <v>1291</v>
      </c>
      <c r="G1665" t="s">
        <v>22</v>
      </c>
      <c r="H1665" t="s">
        <v>23</v>
      </c>
      <c r="I1665" t="s">
        <v>1551</v>
      </c>
      <c r="J1665" t="s">
        <v>331</v>
      </c>
      <c r="K1665">
        <v>6450</v>
      </c>
      <c r="L1665" t="s">
        <v>26</v>
      </c>
      <c r="M1665" t="s">
        <v>304</v>
      </c>
      <c r="N1665" t="s">
        <v>46</v>
      </c>
      <c r="O1665" t="s">
        <v>107</v>
      </c>
      <c r="P1665" t="s">
        <v>305</v>
      </c>
      <c r="Q1665">
        <v>79.92</v>
      </c>
      <c r="R1665">
        <v>4</v>
      </c>
      <c r="S1665">
        <v>0</v>
      </c>
      <c r="T1665">
        <v>37.562399999999997</v>
      </c>
    </row>
    <row r="1666" spans="1:20" x14ac:dyDescent="0.3">
      <c r="A1666" s="1">
        <v>44076</v>
      </c>
      <c r="B1666" s="1" t="str">
        <f t="shared" si="25"/>
        <v>Sep</v>
      </c>
      <c r="C1666">
        <v>6682</v>
      </c>
      <c r="D1666" t="s">
        <v>3860</v>
      </c>
      <c r="E1666" t="s">
        <v>86</v>
      </c>
      <c r="F1666" t="s">
        <v>1291</v>
      </c>
      <c r="G1666" t="s">
        <v>22</v>
      </c>
      <c r="H1666" t="s">
        <v>23</v>
      </c>
      <c r="I1666" t="s">
        <v>1551</v>
      </c>
      <c r="J1666" t="s">
        <v>331</v>
      </c>
      <c r="K1666">
        <v>6450</v>
      </c>
      <c r="L1666" t="s">
        <v>26</v>
      </c>
      <c r="M1666" t="s">
        <v>3861</v>
      </c>
      <c r="N1666" t="s">
        <v>46</v>
      </c>
      <c r="O1666" t="s">
        <v>107</v>
      </c>
      <c r="P1666" t="s">
        <v>3862</v>
      </c>
      <c r="Q1666">
        <v>146.82</v>
      </c>
      <c r="R1666">
        <v>3</v>
      </c>
      <c r="S1666">
        <v>0</v>
      </c>
      <c r="T1666">
        <v>73.41</v>
      </c>
    </row>
    <row r="1667" spans="1:20" x14ac:dyDescent="0.3">
      <c r="A1667" s="1">
        <v>44076</v>
      </c>
      <c r="B1667" s="1" t="str">
        <f t="shared" ref="B1667:B1730" si="26">TEXT(A1667,"mmm")</f>
        <v>Sep</v>
      </c>
      <c r="C1667">
        <v>6903</v>
      </c>
      <c r="D1667" t="s">
        <v>3863</v>
      </c>
      <c r="E1667" t="s">
        <v>20</v>
      </c>
      <c r="F1667" t="s">
        <v>3864</v>
      </c>
      <c r="G1667" t="s">
        <v>73</v>
      </c>
      <c r="H1667" t="s">
        <v>23</v>
      </c>
      <c r="I1667" t="s">
        <v>336</v>
      </c>
      <c r="J1667" t="s">
        <v>337</v>
      </c>
      <c r="K1667">
        <v>60653</v>
      </c>
      <c r="L1667" t="s">
        <v>44</v>
      </c>
      <c r="M1667" t="s">
        <v>2061</v>
      </c>
      <c r="N1667" t="s">
        <v>46</v>
      </c>
      <c r="O1667" t="s">
        <v>144</v>
      </c>
      <c r="P1667" t="s">
        <v>2062</v>
      </c>
      <c r="Q1667">
        <v>16</v>
      </c>
      <c r="R1667">
        <v>4</v>
      </c>
      <c r="S1667">
        <v>0.2</v>
      </c>
      <c r="T1667">
        <v>5.6</v>
      </c>
    </row>
    <row r="1668" spans="1:20" x14ac:dyDescent="0.3">
      <c r="A1668" s="1">
        <v>44076</v>
      </c>
      <c r="B1668" s="1" t="str">
        <f t="shared" si="26"/>
        <v>Sep</v>
      </c>
      <c r="C1668">
        <v>6904</v>
      </c>
      <c r="D1668" t="s">
        <v>3863</v>
      </c>
      <c r="E1668" t="s">
        <v>20</v>
      </c>
      <c r="F1668" t="s">
        <v>3864</v>
      </c>
      <c r="G1668" t="s">
        <v>73</v>
      </c>
      <c r="H1668" t="s">
        <v>23</v>
      </c>
      <c r="I1668" t="s">
        <v>336</v>
      </c>
      <c r="J1668" t="s">
        <v>337</v>
      </c>
      <c r="K1668">
        <v>60653</v>
      </c>
      <c r="L1668" t="s">
        <v>44</v>
      </c>
      <c r="M1668" t="s">
        <v>3216</v>
      </c>
      <c r="N1668" t="s">
        <v>46</v>
      </c>
      <c r="O1668" t="s">
        <v>69</v>
      </c>
      <c r="P1668" t="s">
        <v>3217</v>
      </c>
      <c r="Q1668">
        <v>5.5880000000000001</v>
      </c>
      <c r="R1668">
        <v>2</v>
      </c>
      <c r="S1668">
        <v>0.8</v>
      </c>
      <c r="T1668">
        <v>-15.0876</v>
      </c>
    </row>
    <row r="1669" spans="1:20" x14ac:dyDescent="0.3">
      <c r="A1669" s="1">
        <v>44076</v>
      </c>
      <c r="B1669" s="1" t="str">
        <f t="shared" si="26"/>
        <v>Sep</v>
      </c>
      <c r="C1669">
        <v>6905</v>
      </c>
      <c r="D1669" t="s">
        <v>3863</v>
      </c>
      <c r="E1669" t="s">
        <v>20</v>
      </c>
      <c r="F1669" t="s">
        <v>3864</v>
      </c>
      <c r="G1669" t="s">
        <v>73</v>
      </c>
      <c r="H1669" t="s">
        <v>23</v>
      </c>
      <c r="I1669" t="s">
        <v>336</v>
      </c>
      <c r="J1669" t="s">
        <v>337</v>
      </c>
      <c r="K1669">
        <v>60653</v>
      </c>
      <c r="L1669" t="s">
        <v>44</v>
      </c>
      <c r="M1669" t="s">
        <v>3865</v>
      </c>
      <c r="N1669" t="s">
        <v>46</v>
      </c>
      <c r="O1669" t="s">
        <v>54</v>
      </c>
      <c r="P1669" t="s">
        <v>3866</v>
      </c>
      <c r="Q1669">
        <v>235.92</v>
      </c>
      <c r="R1669">
        <v>5</v>
      </c>
      <c r="S1669">
        <v>0.2</v>
      </c>
      <c r="T1669">
        <v>-44.234999999999999</v>
      </c>
    </row>
    <row r="1670" spans="1:20" x14ac:dyDescent="0.3">
      <c r="A1670" s="1">
        <v>44076</v>
      </c>
      <c r="B1670" s="1" t="str">
        <f t="shared" si="26"/>
        <v>Sep</v>
      </c>
      <c r="C1670">
        <v>7223</v>
      </c>
      <c r="D1670" t="s">
        <v>3867</v>
      </c>
      <c r="E1670" t="s">
        <v>20</v>
      </c>
      <c r="F1670" t="s">
        <v>3868</v>
      </c>
      <c r="G1670" t="s">
        <v>22</v>
      </c>
      <c r="H1670" t="s">
        <v>23</v>
      </c>
      <c r="I1670" t="s">
        <v>336</v>
      </c>
      <c r="J1670" t="s">
        <v>337</v>
      </c>
      <c r="K1670">
        <v>60623</v>
      </c>
      <c r="L1670" t="s">
        <v>44</v>
      </c>
      <c r="M1670" t="s">
        <v>1685</v>
      </c>
      <c r="N1670" t="s">
        <v>78</v>
      </c>
      <c r="O1670" t="s">
        <v>101</v>
      </c>
      <c r="P1670" t="s">
        <v>1686</v>
      </c>
      <c r="Q1670">
        <v>40.68</v>
      </c>
      <c r="R1670">
        <v>3</v>
      </c>
      <c r="S1670">
        <v>0.2</v>
      </c>
      <c r="T1670">
        <v>-7.1189999999999998</v>
      </c>
    </row>
    <row r="1671" spans="1:20" x14ac:dyDescent="0.3">
      <c r="A1671" s="1">
        <v>44076</v>
      </c>
      <c r="B1671" s="1" t="str">
        <f t="shared" si="26"/>
        <v>Sep</v>
      </c>
      <c r="C1671">
        <v>7440</v>
      </c>
      <c r="D1671" t="s">
        <v>3869</v>
      </c>
      <c r="E1671" t="s">
        <v>20</v>
      </c>
      <c r="F1671" t="s">
        <v>1968</v>
      </c>
      <c r="G1671" t="s">
        <v>22</v>
      </c>
      <c r="H1671" t="s">
        <v>23</v>
      </c>
      <c r="I1671" t="s">
        <v>33</v>
      </c>
      <c r="J1671" t="s">
        <v>34</v>
      </c>
      <c r="K1671">
        <v>90049</v>
      </c>
      <c r="L1671" t="s">
        <v>35</v>
      </c>
      <c r="M1671" t="s">
        <v>352</v>
      </c>
      <c r="N1671" t="s">
        <v>46</v>
      </c>
      <c r="O1671" t="s">
        <v>47</v>
      </c>
      <c r="P1671" t="s">
        <v>353</v>
      </c>
      <c r="Q1671">
        <v>18.72</v>
      </c>
      <c r="R1671">
        <v>5</v>
      </c>
      <c r="S1671">
        <v>0.2</v>
      </c>
      <c r="T1671">
        <v>6.5519999999999996</v>
      </c>
    </row>
    <row r="1672" spans="1:20" x14ac:dyDescent="0.3">
      <c r="A1672" s="1">
        <v>44076</v>
      </c>
      <c r="B1672" s="1" t="str">
        <f t="shared" si="26"/>
        <v>Sep</v>
      </c>
      <c r="C1672">
        <v>7441</v>
      </c>
      <c r="D1672" t="s">
        <v>3869</v>
      </c>
      <c r="E1672" t="s">
        <v>20</v>
      </c>
      <c r="F1672" t="s">
        <v>1968</v>
      </c>
      <c r="G1672" t="s">
        <v>22</v>
      </c>
      <c r="H1672" t="s">
        <v>23</v>
      </c>
      <c r="I1672" t="s">
        <v>33</v>
      </c>
      <c r="J1672" t="s">
        <v>34</v>
      </c>
      <c r="K1672">
        <v>90049</v>
      </c>
      <c r="L1672" t="s">
        <v>35</v>
      </c>
      <c r="M1672" t="s">
        <v>3256</v>
      </c>
      <c r="N1672" t="s">
        <v>28</v>
      </c>
      <c r="O1672" t="s">
        <v>94</v>
      </c>
      <c r="P1672" t="s">
        <v>3257</v>
      </c>
      <c r="Q1672">
        <v>236.52799999999999</v>
      </c>
      <c r="R1672">
        <v>2</v>
      </c>
      <c r="S1672">
        <v>0.2</v>
      </c>
      <c r="T1672">
        <v>-2.9565999999999999</v>
      </c>
    </row>
    <row r="1673" spans="1:20" x14ac:dyDescent="0.3">
      <c r="A1673" s="1">
        <v>44076</v>
      </c>
      <c r="B1673" s="1" t="str">
        <f t="shared" si="26"/>
        <v>Sep</v>
      </c>
      <c r="C1673">
        <v>9262</v>
      </c>
      <c r="D1673" t="s">
        <v>3870</v>
      </c>
      <c r="E1673" t="s">
        <v>269</v>
      </c>
      <c r="F1673" t="s">
        <v>1115</v>
      </c>
      <c r="G1673" t="s">
        <v>41</v>
      </c>
      <c r="H1673" t="s">
        <v>23</v>
      </c>
      <c r="I1673" t="s">
        <v>148</v>
      </c>
      <c r="J1673" t="s">
        <v>149</v>
      </c>
      <c r="K1673">
        <v>98103</v>
      </c>
      <c r="L1673" t="s">
        <v>35</v>
      </c>
      <c r="M1673" t="s">
        <v>3871</v>
      </c>
      <c r="N1673" t="s">
        <v>28</v>
      </c>
      <c r="O1673" t="s">
        <v>59</v>
      </c>
      <c r="P1673" t="s">
        <v>3872</v>
      </c>
      <c r="Q1673">
        <v>215.976</v>
      </c>
      <c r="R1673">
        <v>3</v>
      </c>
      <c r="S1673">
        <v>0.2</v>
      </c>
      <c r="T1673">
        <v>-2.6997</v>
      </c>
    </row>
    <row r="1674" spans="1:20" x14ac:dyDescent="0.3">
      <c r="A1674" s="1">
        <v>44076</v>
      </c>
      <c r="B1674" s="1" t="str">
        <f t="shared" si="26"/>
        <v>Sep</v>
      </c>
      <c r="C1674">
        <v>9274</v>
      </c>
      <c r="D1674" t="s">
        <v>3873</v>
      </c>
      <c r="E1674" t="s">
        <v>20</v>
      </c>
      <c r="F1674" t="s">
        <v>1020</v>
      </c>
      <c r="G1674" t="s">
        <v>22</v>
      </c>
      <c r="H1674" t="s">
        <v>23</v>
      </c>
      <c r="I1674" t="s">
        <v>1488</v>
      </c>
      <c r="J1674" t="s">
        <v>913</v>
      </c>
      <c r="K1674">
        <v>42420</v>
      </c>
      <c r="L1674" t="s">
        <v>76</v>
      </c>
      <c r="M1674" t="s">
        <v>3768</v>
      </c>
      <c r="N1674" t="s">
        <v>46</v>
      </c>
      <c r="O1674" t="s">
        <v>47</v>
      </c>
      <c r="P1674" t="s">
        <v>3769</v>
      </c>
      <c r="Q1674">
        <v>1577.94</v>
      </c>
      <c r="R1674">
        <v>3</v>
      </c>
      <c r="S1674">
        <v>0</v>
      </c>
      <c r="T1674">
        <v>757.41120000000001</v>
      </c>
    </row>
    <row r="1675" spans="1:20" x14ac:dyDescent="0.3">
      <c r="A1675" s="1">
        <v>44076</v>
      </c>
      <c r="B1675" s="1" t="str">
        <f t="shared" si="26"/>
        <v>Sep</v>
      </c>
      <c r="C1675">
        <v>9284</v>
      </c>
      <c r="D1675" t="s">
        <v>3874</v>
      </c>
      <c r="E1675" t="s">
        <v>86</v>
      </c>
      <c r="F1675" t="s">
        <v>1670</v>
      </c>
      <c r="G1675" t="s">
        <v>22</v>
      </c>
      <c r="H1675" t="s">
        <v>23</v>
      </c>
      <c r="I1675" t="s">
        <v>3875</v>
      </c>
      <c r="J1675" t="s">
        <v>198</v>
      </c>
      <c r="K1675">
        <v>80525</v>
      </c>
      <c r="L1675" t="s">
        <v>35</v>
      </c>
      <c r="M1675" t="s">
        <v>3876</v>
      </c>
      <c r="N1675" t="s">
        <v>46</v>
      </c>
      <c r="O1675" t="s">
        <v>288</v>
      </c>
      <c r="P1675" t="s">
        <v>3877</v>
      </c>
      <c r="Q1675">
        <v>11.696</v>
      </c>
      <c r="R1675">
        <v>2</v>
      </c>
      <c r="S1675">
        <v>0.2</v>
      </c>
      <c r="T1675">
        <v>3.9474</v>
      </c>
    </row>
    <row r="1676" spans="1:20" x14ac:dyDescent="0.3">
      <c r="A1676" s="1">
        <v>44076</v>
      </c>
      <c r="B1676" s="1" t="str">
        <f t="shared" si="26"/>
        <v>Sep</v>
      </c>
      <c r="C1676">
        <v>9847</v>
      </c>
      <c r="D1676" t="s">
        <v>3878</v>
      </c>
      <c r="E1676" t="s">
        <v>86</v>
      </c>
      <c r="F1676" t="s">
        <v>1067</v>
      </c>
      <c r="G1676" t="s">
        <v>41</v>
      </c>
      <c r="H1676" t="s">
        <v>23</v>
      </c>
      <c r="I1676" t="s">
        <v>33</v>
      </c>
      <c r="J1676" t="s">
        <v>34</v>
      </c>
      <c r="K1676">
        <v>90008</v>
      </c>
      <c r="L1676" t="s">
        <v>35</v>
      </c>
      <c r="M1676" t="s">
        <v>426</v>
      </c>
      <c r="N1676" t="s">
        <v>46</v>
      </c>
      <c r="O1676" t="s">
        <v>69</v>
      </c>
      <c r="P1676" t="s">
        <v>427</v>
      </c>
      <c r="Q1676">
        <v>43.1</v>
      </c>
      <c r="R1676">
        <v>5</v>
      </c>
      <c r="S1676">
        <v>0</v>
      </c>
      <c r="T1676">
        <v>11.206</v>
      </c>
    </row>
    <row r="1677" spans="1:20" x14ac:dyDescent="0.3">
      <c r="A1677" s="1">
        <v>44076</v>
      </c>
      <c r="B1677" s="1" t="str">
        <f t="shared" si="26"/>
        <v>Sep</v>
      </c>
      <c r="C1677">
        <v>9848</v>
      </c>
      <c r="D1677" t="s">
        <v>3878</v>
      </c>
      <c r="E1677" t="s">
        <v>86</v>
      </c>
      <c r="F1677" t="s">
        <v>1067</v>
      </c>
      <c r="G1677" t="s">
        <v>41</v>
      </c>
      <c r="H1677" t="s">
        <v>23</v>
      </c>
      <c r="I1677" t="s">
        <v>33</v>
      </c>
      <c r="J1677" t="s">
        <v>34</v>
      </c>
      <c r="K1677">
        <v>90008</v>
      </c>
      <c r="L1677" t="s">
        <v>35</v>
      </c>
      <c r="M1677" t="s">
        <v>1619</v>
      </c>
      <c r="N1677" t="s">
        <v>28</v>
      </c>
      <c r="O1677" t="s">
        <v>29</v>
      </c>
      <c r="P1677" t="s">
        <v>1620</v>
      </c>
      <c r="Q1677">
        <v>511.5</v>
      </c>
      <c r="R1677">
        <v>5</v>
      </c>
      <c r="S1677">
        <v>0</v>
      </c>
      <c r="T1677">
        <v>132.99</v>
      </c>
    </row>
    <row r="1678" spans="1:20" x14ac:dyDescent="0.3">
      <c r="A1678" s="1">
        <v>44076</v>
      </c>
      <c r="B1678" s="1" t="str">
        <f t="shared" si="26"/>
        <v>Sep</v>
      </c>
      <c r="C1678">
        <v>9849</v>
      </c>
      <c r="D1678" t="s">
        <v>3878</v>
      </c>
      <c r="E1678" t="s">
        <v>86</v>
      </c>
      <c r="F1678" t="s">
        <v>1067</v>
      </c>
      <c r="G1678" t="s">
        <v>41</v>
      </c>
      <c r="H1678" t="s">
        <v>23</v>
      </c>
      <c r="I1678" t="s">
        <v>33</v>
      </c>
      <c r="J1678" t="s">
        <v>34</v>
      </c>
      <c r="K1678">
        <v>90008</v>
      </c>
      <c r="L1678" t="s">
        <v>35</v>
      </c>
      <c r="M1678" t="s">
        <v>2169</v>
      </c>
      <c r="N1678" t="s">
        <v>46</v>
      </c>
      <c r="O1678" t="s">
        <v>47</v>
      </c>
      <c r="P1678" t="s">
        <v>2170</v>
      </c>
      <c r="Q1678">
        <v>147.91999999999999</v>
      </c>
      <c r="R1678">
        <v>5</v>
      </c>
      <c r="S1678">
        <v>0.2</v>
      </c>
      <c r="T1678">
        <v>46.225000000000001</v>
      </c>
    </row>
    <row r="1679" spans="1:20" x14ac:dyDescent="0.3">
      <c r="A1679" s="1">
        <v>44077</v>
      </c>
      <c r="B1679" s="1" t="str">
        <f t="shared" si="26"/>
        <v>Sep</v>
      </c>
      <c r="C1679">
        <v>537</v>
      </c>
      <c r="D1679" t="s">
        <v>3879</v>
      </c>
      <c r="E1679" t="s">
        <v>86</v>
      </c>
      <c r="F1679" t="s">
        <v>921</v>
      </c>
      <c r="G1679" t="s">
        <v>22</v>
      </c>
      <c r="H1679" t="s">
        <v>23</v>
      </c>
      <c r="I1679" t="s">
        <v>336</v>
      </c>
      <c r="J1679" t="s">
        <v>337</v>
      </c>
      <c r="K1679">
        <v>60653</v>
      </c>
      <c r="L1679" t="s">
        <v>44</v>
      </c>
      <c r="M1679" t="s">
        <v>3880</v>
      </c>
      <c r="N1679" t="s">
        <v>46</v>
      </c>
      <c r="O1679" t="s">
        <v>47</v>
      </c>
      <c r="P1679" t="s">
        <v>3881</v>
      </c>
      <c r="Q1679">
        <v>42.616</v>
      </c>
      <c r="R1679">
        <v>7</v>
      </c>
      <c r="S1679">
        <v>0.8</v>
      </c>
      <c r="T1679">
        <v>-68.185599999999994</v>
      </c>
    </row>
    <row r="1680" spans="1:20" x14ac:dyDescent="0.3">
      <c r="A1680" s="1">
        <v>44077</v>
      </c>
      <c r="B1680" s="1" t="str">
        <f t="shared" si="26"/>
        <v>Sep</v>
      </c>
      <c r="C1680">
        <v>712</v>
      </c>
      <c r="D1680" t="s">
        <v>3882</v>
      </c>
      <c r="E1680" t="s">
        <v>20</v>
      </c>
      <c r="F1680" t="s">
        <v>1952</v>
      </c>
      <c r="G1680" t="s">
        <v>22</v>
      </c>
      <c r="H1680" t="s">
        <v>23</v>
      </c>
      <c r="I1680" t="s">
        <v>3883</v>
      </c>
      <c r="J1680" t="s">
        <v>130</v>
      </c>
      <c r="K1680">
        <v>32137</v>
      </c>
      <c r="L1680" t="s">
        <v>76</v>
      </c>
      <c r="M1680" t="s">
        <v>207</v>
      </c>
      <c r="N1680" t="s">
        <v>46</v>
      </c>
      <c r="O1680" t="s">
        <v>168</v>
      </c>
      <c r="P1680" t="s">
        <v>208</v>
      </c>
      <c r="Q1680">
        <v>24.448</v>
      </c>
      <c r="R1680">
        <v>4</v>
      </c>
      <c r="S1680">
        <v>0.2</v>
      </c>
      <c r="T1680">
        <v>8.8623999999999992</v>
      </c>
    </row>
    <row r="1681" spans="1:20" x14ac:dyDescent="0.3">
      <c r="A1681" s="1">
        <v>44077</v>
      </c>
      <c r="B1681" s="1" t="str">
        <f t="shared" si="26"/>
        <v>Sep</v>
      </c>
      <c r="C1681">
        <v>3587</v>
      </c>
      <c r="D1681" t="s">
        <v>3884</v>
      </c>
      <c r="E1681" t="s">
        <v>20</v>
      </c>
      <c r="F1681" t="s">
        <v>3885</v>
      </c>
      <c r="G1681" t="s">
        <v>73</v>
      </c>
      <c r="H1681" t="s">
        <v>23</v>
      </c>
      <c r="I1681" t="s">
        <v>111</v>
      </c>
      <c r="J1681" t="s">
        <v>34</v>
      </c>
      <c r="K1681">
        <v>94122</v>
      </c>
      <c r="L1681" t="s">
        <v>35</v>
      </c>
      <c r="M1681" t="s">
        <v>501</v>
      </c>
      <c r="N1681" t="s">
        <v>46</v>
      </c>
      <c r="O1681" t="s">
        <v>62</v>
      </c>
      <c r="P1681" t="s">
        <v>502</v>
      </c>
      <c r="Q1681">
        <v>5.96</v>
      </c>
      <c r="R1681">
        <v>2</v>
      </c>
      <c r="S1681">
        <v>0</v>
      </c>
      <c r="T1681">
        <v>1.6688000000000001</v>
      </c>
    </row>
    <row r="1682" spans="1:20" x14ac:dyDescent="0.3">
      <c r="A1682" s="1">
        <v>44077</v>
      </c>
      <c r="B1682" s="1" t="str">
        <f t="shared" si="26"/>
        <v>Sep</v>
      </c>
      <c r="C1682">
        <v>5636</v>
      </c>
      <c r="D1682" t="s">
        <v>3886</v>
      </c>
      <c r="E1682" t="s">
        <v>20</v>
      </c>
      <c r="F1682" t="s">
        <v>1677</v>
      </c>
      <c r="G1682" t="s">
        <v>41</v>
      </c>
      <c r="H1682" t="s">
        <v>23</v>
      </c>
      <c r="I1682" t="s">
        <v>3887</v>
      </c>
      <c r="J1682" t="s">
        <v>34</v>
      </c>
      <c r="K1682">
        <v>91941</v>
      </c>
      <c r="L1682" t="s">
        <v>35</v>
      </c>
      <c r="M1682" t="s">
        <v>2414</v>
      </c>
      <c r="N1682" t="s">
        <v>46</v>
      </c>
      <c r="O1682" t="s">
        <v>47</v>
      </c>
      <c r="P1682" t="s">
        <v>2415</v>
      </c>
      <c r="Q1682">
        <v>82.56</v>
      </c>
      <c r="R1682">
        <v>5</v>
      </c>
      <c r="S1682">
        <v>0.2</v>
      </c>
      <c r="T1682">
        <v>28.896000000000001</v>
      </c>
    </row>
    <row r="1683" spans="1:20" x14ac:dyDescent="0.3">
      <c r="A1683" s="1">
        <v>44077</v>
      </c>
      <c r="B1683" s="1" t="str">
        <f t="shared" si="26"/>
        <v>Sep</v>
      </c>
      <c r="C1683">
        <v>5637</v>
      </c>
      <c r="D1683" t="s">
        <v>3886</v>
      </c>
      <c r="E1683" t="s">
        <v>20</v>
      </c>
      <c r="F1683" t="s">
        <v>1677</v>
      </c>
      <c r="G1683" t="s">
        <v>41</v>
      </c>
      <c r="H1683" t="s">
        <v>23</v>
      </c>
      <c r="I1683" t="s">
        <v>3887</v>
      </c>
      <c r="J1683" t="s">
        <v>34</v>
      </c>
      <c r="K1683">
        <v>91941</v>
      </c>
      <c r="L1683" t="s">
        <v>35</v>
      </c>
      <c r="M1683" t="s">
        <v>3888</v>
      </c>
      <c r="N1683" t="s">
        <v>78</v>
      </c>
      <c r="O1683" t="s">
        <v>101</v>
      </c>
      <c r="P1683" t="s">
        <v>3889</v>
      </c>
      <c r="Q1683">
        <v>284.97000000000003</v>
      </c>
      <c r="R1683">
        <v>3</v>
      </c>
      <c r="S1683">
        <v>0</v>
      </c>
      <c r="T1683">
        <v>85.491</v>
      </c>
    </row>
    <row r="1684" spans="1:20" x14ac:dyDescent="0.3">
      <c r="A1684" s="1">
        <v>44077</v>
      </c>
      <c r="B1684" s="1" t="str">
        <f t="shared" si="26"/>
        <v>Sep</v>
      </c>
      <c r="C1684">
        <v>5826</v>
      </c>
      <c r="D1684" t="s">
        <v>3890</v>
      </c>
      <c r="E1684" t="s">
        <v>86</v>
      </c>
      <c r="F1684" t="s">
        <v>3891</v>
      </c>
      <c r="G1684" t="s">
        <v>41</v>
      </c>
      <c r="H1684" t="s">
        <v>23</v>
      </c>
      <c r="I1684" t="s">
        <v>314</v>
      </c>
      <c r="J1684" t="s">
        <v>315</v>
      </c>
      <c r="K1684">
        <v>10035</v>
      </c>
      <c r="L1684" t="s">
        <v>26</v>
      </c>
      <c r="M1684" t="s">
        <v>600</v>
      </c>
      <c r="N1684" t="s">
        <v>46</v>
      </c>
      <c r="O1684" t="s">
        <v>107</v>
      </c>
      <c r="P1684" t="s">
        <v>601</v>
      </c>
      <c r="Q1684">
        <v>419.4</v>
      </c>
      <c r="R1684">
        <v>4</v>
      </c>
      <c r="S1684">
        <v>0</v>
      </c>
      <c r="T1684">
        <v>201.31200000000001</v>
      </c>
    </row>
    <row r="1685" spans="1:20" x14ac:dyDescent="0.3">
      <c r="A1685" s="1">
        <v>44077</v>
      </c>
      <c r="B1685" s="1" t="str">
        <f t="shared" si="26"/>
        <v>Sep</v>
      </c>
      <c r="C1685">
        <v>5827</v>
      </c>
      <c r="D1685" t="s">
        <v>3890</v>
      </c>
      <c r="E1685" t="s">
        <v>86</v>
      </c>
      <c r="F1685" t="s">
        <v>3891</v>
      </c>
      <c r="G1685" t="s">
        <v>41</v>
      </c>
      <c r="H1685" t="s">
        <v>23</v>
      </c>
      <c r="I1685" t="s">
        <v>314</v>
      </c>
      <c r="J1685" t="s">
        <v>315</v>
      </c>
      <c r="K1685">
        <v>10035</v>
      </c>
      <c r="L1685" t="s">
        <v>26</v>
      </c>
      <c r="M1685" t="s">
        <v>280</v>
      </c>
      <c r="N1685" t="s">
        <v>28</v>
      </c>
      <c r="O1685" t="s">
        <v>59</v>
      </c>
      <c r="P1685" t="s">
        <v>281</v>
      </c>
      <c r="Q1685">
        <v>90.801000000000002</v>
      </c>
      <c r="R1685">
        <v>1</v>
      </c>
      <c r="S1685">
        <v>0.1</v>
      </c>
      <c r="T1685">
        <v>14.124599999999999</v>
      </c>
    </row>
    <row r="1686" spans="1:20" x14ac:dyDescent="0.3">
      <c r="A1686" s="1">
        <v>44077</v>
      </c>
      <c r="B1686" s="1" t="str">
        <f t="shared" si="26"/>
        <v>Sep</v>
      </c>
      <c r="C1686">
        <v>5828</v>
      </c>
      <c r="D1686" t="s">
        <v>3890</v>
      </c>
      <c r="E1686" t="s">
        <v>86</v>
      </c>
      <c r="F1686" t="s">
        <v>3891</v>
      </c>
      <c r="G1686" t="s">
        <v>41</v>
      </c>
      <c r="H1686" t="s">
        <v>23</v>
      </c>
      <c r="I1686" t="s">
        <v>314</v>
      </c>
      <c r="J1686" t="s">
        <v>315</v>
      </c>
      <c r="K1686">
        <v>10035</v>
      </c>
      <c r="L1686" t="s">
        <v>26</v>
      </c>
      <c r="M1686" t="s">
        <v>3892</v>
      </c>
      <c r="N1686" t="s">
        <v>28</v>
      </c>
      <c r="O1686" t="s">
        <v>59</v>
      </c>
      <c r="P1686" t="s">
        <v>3893</v>
      </c>
      <c r="Q1686">
        <v>181.76400000000001</v>
      </c>
      <c r="R1686">
        <v>2</v>
      </c>
      <c r="S1686">
        <v>0.1</v>
      </c>
      <c r="T1686">
        <v>-8.0784000000000002</v>
      </c>
    </row>
    <row r="1687" spans="1:20" x14ac:dyDescent="0.3">
      <c r="A1687" s="1">
        <v>44077</v>
      </c>
      <c r="B1687" s="1" t="str">
        <f t="shared" si="26"/>
        <v>Sep</v>
      </c>
      <c r="C1687">
        <v>5829</v>
      </c>
      <c r="D1687" t="s">
        <v>3890</v>
      </c>
      <c r="E1687" t="s">
        <v>86</v>
      </c>
      <c r="F1687" t="s">
        <v>3891</v>
      </c>
      <c r="G1687" t="s">
        <v>41</v>
      </c>
      <c r="H1687" t="s">
        <v>23</v>
      </c>
      <c r="I1687" t="s">
        <v>314</v>
      </c>
      <c r="J1687" t="s">
        <v>315</v>
      </c>
      <c r="K1687">
        <v>10035</v>
      </c>
      <c r="L1687" t="s">
        <v>26</v>
      </c>
      <c r="M1687" t="s">
        <v>3894</v>
      </c>
      <c r="N1687" t="s">
        <v>46</v>
      </c>
      <c r="O1687" t="s">
        <v>62</v>
      </c>
      <c r="P1687" t="s">
        <v>1225</v>
      </c>
      <c r="Q1687">
        <v>5.56</v>
      </c>
      <c r="R1687">
        <v>2</v>
      </c>
      <c r="S1687">
        <v>0</v>
      </c>
      <c r="T1687">
        <v>2.2240000000000002</v>
      </c>
    </row>
    <row r="1688" spans="1:20" x14ac:dyDescent="0.3">
      <c r="A1688" s="1">
        <v>44077</v>
      </c>
      <c r="B1688" s="1" t="str">
        <f t="shared" si="26"/>
        <v>Sep</v>
      </c>
      <c r="C1688">
        <v>5859</v>
      </c>
      <c r="D1688" t="s">
        <v>3895</v>
      </c>
      <c r="E1688" t="s">
        <v>86</v>
      </c>
      <c r="F1688" t="s">
        <v>2950</v>
      </c>
      <c r="G1688" t="s">
        <v>22</v>
      </c>
      <c r="H1688" t="s">
        <v>23</v>
      </c>
      <c r="I1688" t="s">
        <v>1734</v>
      </c>
      <c r="J1688" t="s">
        <v>34</v>
      </c>
      <c r="K1688">
        <v>94521</v>
      </c>
      <c r="L1688" t="s">
        <v>35</v>
      </c>
      <c r="M1688" t="s">
        <v>3896</v>
      </c>
      <c r="N1688" t="s">
        <v>28</v>
      </c>
      <c r="O1688" t="s">
        <v>186</v>
      </c>
      <c r="P1688" t="s">
        <v>3897</v>
      </c>
      <c r="Q1688">
        <v>239.666</v>
      </c>
      <c r="R1688">
        <v>2</v>
      </c>
      <c r="S1688">
        <v>0.15</v>
      </c>
      <c r="T1688">
        <v>14.098000000000001</v>
      </c>
    </row>
    <row r="1689" spans="1:20" x14ac:dyDescent="0.3">
      <c r="A1689" s="1">
        <v>44077</v>
      </c>
      <c r="B1689" s="1" t="str">
        <f t="shared" si="26"/>
        <v>Sep</v>
      </c>
      <c r="C1689">
        <v>6351</v>
      </c>
      <c r="D1689" t="s">
        <v>3898</v>
      </c>
      <c r="E1689" t="s">
        <v>20</v>
      </c>
      <c r="F1689" t="s">
        <v>2028</v>
      </c>
      <c r="G1689" t="s">
        <v>22</v>
      </c>
      <c r="H1689" t="s">
        <v>23</v>
      </c>
      <c r="I1689" t="s">
        <v>172</v>
      </c>
      <c r="J1689" t="s">
        <v>52</v>
      </c>
      <c r="K1689">
        <v>75217</v>
      </c>
      <c r="L1689" t="s">
        <v>44</v>
      </c>
      <c r="M1689" t="s">
        <v>1845</v>
      </c>
      <c r="N1689" t="s">
        <v>28</v>
      </c>
      <c r="O1689" t="s">
        <v>29</v>
      </c>
      <c r="P1689" t="s">
        <v>1846</v>
      </c>
      <c r="Q1689">
        <v>108.4</v>
      </c>
      <c r="R1689">
        <v>5</v>
      </c>
      <c r="S1689">
        <v>0.6</v>
      </c>
      <c r="T1689">
        <v>-105.69</v>
      </c>
    </row>
    <row r="1690" spans="1:20" x14ac:dyDescent="0.3">
      <c r="A1690" s="1">
        <v>44077</v>
      </c>
      <c r="B1690" s="1" t="str">
        <f t="shared" si="26"/>
        <v>Sep</v>
      </c>
      <c r="C1690">
        <v>7322</v>
      </c>
      <c r="D1690" t="s">
        <v>3899</v>
      </c>
      <c r="E1690" t="s">
        <v>20</v>
      </c>
      <c r="F1690" t="s">
        <v>2078</v>
      </c>
      <c r="G1690" t="s">
        <v>73</v>
      </c>
      <c r="H1690" t="s">
        <v>23</v>
      </c>
      <c r="I1690" t="s">
        <v>336</v>
      </c>
      <c r="J1690" t="s">
        <v>337</v>
      </c>
      <c r="K1690">
        <v>60623</v>
      </c>
      <c r="L1690" t="s">
        <v>44</v>
      </c>
      <c r="M1690" t="s">
        <v>3900</v>
      </c>
      <c r="N1690" t="s">
        <v>46</v>
      </c>
      <c r="O1690" t="s">
        <v>107</v>
      </c>
      <c r="P1690" t="s">
        <v>3901</v>
      </c>
      <c r="Q1690">
        <v>8.9039999999999999</v>
      </c>
      <c r="R1690">
        <v>3</v>
      </c>
      <c r="S1690">
        <v>0.2</v>
      </c>
      <c r="T1690">
        <v>3.339</v>
      </c>
    </row>
    <row r="1691" spans="1:20" x14ac:dyDescent="0.3">
      <c r="A1691" s="1">
        <v>44077</v>
      </c>
      <c r="B1691" s="1" t="str">
        <f t="shared" si="26"/>
        <v>Sep</v>
      </c>
      <c r="C1691">
        <v>7323</v>
      </c>
      <c r="D1691" t="s">
        <v>3899</v>
      </c>
      <c r="E1691" t="s">
        <v>20</v>
      </c>
      <c r="F1691" t="s">
        <v>2078</v>
      </c>
      <c r="G1691" t="s">
        <v>73</v>
      </c>
      <c r="H1691" t="s">
        <v>23</v>
      </c>
      <c r="I1691" t="s">
        <v>336</v>
      </c>
      <c r="J1691" t="s">
        <v>337</v>
      </c>
      <c r="K1691">
        <v>60623</v>
      </c>
      <c r="L1691" t="s">
        <v>44</v>
      </c>
      <c r="M1691" t="s">
        <v>3152</v>
      </c>
      <c r="N1691" t="s">
        <v>78</v>
      </c>
      <c r="O1691" t="s">
        <v>101</v>
      </c>
      <c r="P1691" t="s">
        <v>3153</v>
      </c>
      <c r="Q1691">
        <v>100.8</v>
      </c>
      <c r="R1691">
        <v>2</v>
      </c>
      <c r="S1691">
        <v>0.2</v>
      </c>
      <c r="T1691">
        <v>21.42</v>
      </c>
    </row>
    <row r="1692" spans="1:20" x14ac:dyDescent="0.3">
      <c r="A1692" s="1">
        <v>44078</v>
      </c>
      <c r="B1692" s="1" t="str">
        <f t="shared" si="26"/>
        <v>Sep</v>
      </c>
      <c r="C1692">
        <v>1496</v>
      </c>
      <c r="D1692" t="s">
        <v>3902</v>
      </c>
      <c r="E1692" t="s">
        <v>20</v>
      </c>
      <c r="F1692" t="s">
        <v>2606</v>
      </c>
      <c r="G1692" t="s">
        <v>22</v>
      </c>
      <c r="H1692" t="s">
        <v>23</v>
      </c>
      <c r="I1692" t="s">
        <v>3903</v>
      </c>
      <c r="J1692" t="s">
        <v>52</v>
      </c>
      <c r="K1692">
        <v>75019</v>
      </c>
      <c r="L1692" t="s">
        <v>44</v>
      </c>
      <c r="M1692" t="s">
        <v>531</v>
      </c>
      <c r="N1692" t="s">
        <v>46</v>
      </c>
      <c r="O1692" t="s">
        <v>62</v>
      </c>
      <c r="P1692" t="s">
        <v>532</v>
      </c>
      <c r="Q1692">
        <v>10.192</v>
      </c>
      <c r="R1692">
        <v>7</v>
      </c>
      <c r="S1692">
        <v>0.2</v>
      </c>
      <c r="T1692">
        <v>3.1850000000000001</v>
      </c>
    </row>
    <row r="1693" spans="1:20" x14ac:dyDescent="0.3">
      <c r="A1693" s="1">
        <v>44078</v>
      </c>
      <c r="B1693" s="1" t="str">
        <f t="shared" si="26"/>
        <v>Sep</v>
      </c>
      <c r="C1693">
        <v>1497</v>
      </c>
      <c r="D1693" t="s">
        <v>3902</v>
      </c>
      <c r="E1693" t="s">
        <v>20</v>
      </c>
      <c r="F1693" t="s">
        <v>2606</v>
      </c>
      <c r="G1693" t="s">
        <v>22</v>
      </c>
      <c r="H1693" t="s">
        <v>23</v>
      </c>
      <c r="I1693" t="s">
        <v>3903</v>
      </c>
      <c r="J1693" t="s">
        <v>52</v>
      </c>
      <c r="K1693">
        <v>75019</v>
      </c>
      <c r="L1693" t="s">
        <v>44</v>
      </c>
      <c r="M1693" t="s">
        <v>3617</v>
      </c>
      <c r="N1693" t="s">
        <v>46</v>
      </c>
      <c r="O1693" t="s">
        <v>54</v>
      </c>
      <c r="P1693" t="s">
        <v>3618</v>
      </c>
      <c r="Q1693">
        <v>16.783999999999999</v>
      </c>
      <c r="R1693">
        <v>1</v>
      </c>
      <c r="S1693">
        <v>0.2</v>
      </c>
      <c r="T1693">
        <v>-0.20979999999999999</v>
      </c>
    </row>
    <row r="1694" spans="1:20" x14ac:dyDescent="0.3">
      <c r="A1694" s="1">
        <v>44078</v>
      </c>
      <c r="B1694" s="1" t="str">
        <f t="shared" si="26"/>
        <v>Sep</v>
      </c>
      <c r="C1694">
        <v>1498</v>
      </c>
      <c r="D1694" t="s">
        <v>3902</v>
      </c>
      <c r="E1694" t="s">
        <v>20</v>
      </c>
      <c r="F1694" t="s">
        <v>2606</v>
      </c>
      <c r="G1694" t="s">
        <v>22</v>
      </c>
      <c r="H1694" t="s">
        <v>23</v>
      </c>
      <c r="I1694" t="s">
        <v>3903</v>
      </c>
      <c r="J1694" t="s">
        <v>52</v>
      </c>
      <c r="K1694">
        <v>75019</v>
      </c>
      <c r="L1694" t="s">
        <v>44</v>
      </c>
      <c r="M1694" t="s">
        <v>3904</v>
      </c>
      <c r="N1694" t="s">
        <v>46</v>
      </c>
      <c r="O1694" t="s">
        <v>62</v>
      </c>
      <c r="P1694" t="s">
        <v>3905</v>
      </c>
      <c r="Q1694">
        <v>13.12</v>
      </c>
      <c r="R1694">
        <v>5</v>
      </c>
      <c r="S1694">
        <v>0.2</v>
      </c>
      <c r="T1694">
        <v>3.7719999999999998</v>
      </c>
    </row>
    <row r="1695" spans="1:20" x14ac:dyDescent="0.3">
      <c r="A1695" s="1">
        <v>44078</v>
      </c>
      <c r="B1695" s="1" t="str">
        <f t="shared" si="26"/>
        <v>Sep</v>
      </c>
      <c r="C1695">
        <v>1556</v>
      </c>
      <c r="D1695" t="s">
        <v>3906</v>
      </c>
      <c r="E1695" t="s">
        <v>20</v>
      </c>
      <c r="F1695" t="s">
        <v>3907</v>
      </c>
      <c r="G1695" t="s">
        <v>22</v>
      </c>
      <c r="H1695" t="s">
        <v>23</v>
      </c>
      <c r="I1695" t="s">
        <v>135</v>
      </c>
      <c r="J1695" t="s">
        <v>315</v>
      </c>
      <c r="K1695">
        <v>11561</v>
      </c>
      <c r="L1695" t="s">
        <v>26</v>
      </c>
      <c r="M1695" t="s">
        <v>3908</v>
      </c>
      <c r="N1695" t="s">
        <v>78</v>
      </c>
      <c r="O1695" t="s">
        <v>101</v>
      </c>
      <c r="P1695" t="s">
        <v>3909</v>
      </c>
      <c r="Q1695">
        <v>91.96</v>
      </c>
      <c r="R1695">
        <v>4</v>
      </c>
      <c r="S1695">
        <v>0</v>
      </c>
      <c r="T1695">
        <v>39.5428</v>
      </c>
    </row>
    <row r="1696" spans="1:20" x14ac:dyDescent="0.3">
      <c r="A1696" s="1">
        <v>44078</v>
      </c>
      <c r="B1696" s="1" t="str">
        <f t="shared" si="26"/>
        <v>Sep</v>
      </c>
      <c r="C1696">
        <v>2478</v>
      </c>
      <c r="D1696" t="s">
        <v>3910</v>
      </c>
      <c r="E1696" t="s">
        <v>86</v>
      </c>
      <c r="F1696" t="s">
        <v>3911</v>
      </c>
      <c r="G1696" t="s">
        <v>73</v>
      </c>
      <c r="H1696" t="s">
        <v>23</v>
      </c>
      <c r="I1696" t="s">
        <v>33</v>
      </c>
      <c r="J1696" t="s">
        <v>34</v>
      </c>
      <c r="K1696">
        <v>90036</v>
      </c>
      <c r="L1696" t="s">
        <v>35</v>
      </c>
      <c r="M1696" t="s">
        <v>3912</v>
      </c>
      <c r="N1696" t="s">
        <v>28</v>
      </c>
      <c r="O1696" t="s">
        <v>94</v>
      </c>
      <c r="P1696" t="s">
        <v>3913</v>
      </c>
      <c r="Q1696">
        <v>1322.3520000000001</v>
      </c>
      <c r="R1696">
        <v>3</v>
      </c>
      <c r="S1696">
        <v>0.2</v>
      </c>
      <c r="T1696">
        <v>-99.176400000000001</v>
      </c>
    </row>
    <row r="1697" spans="1:20" x14ac:dyDescent="0.3">
      <c r="A1697" s="1">
        <v>44078</v>
      </c>
      <c r="B1697" s="1" t="str">
        <f t="shared" si="26"/>
        <v>Sep</v>
      </c>
      <c r="C1697">
        <v>3080</v>
      </c>
      <c r="D1697" t="s">
        <v>3914</v>
      </c>
      <c r="E1697" t="s">
        <v>39</v>
      </c>
      <c r="F1697" t="s">
        <v>3891</v>
      </c>
      <c r="G1697" t="s">
        <v>41</v>
      </c>
      <c r="H1697" t="s">
        <v>23</v>
      </c>
      <c r="I1697" t="s">
        <v>2643</v>
      </c>
      <c r="J1697" t="s">
        <v>34</v>
      </c>
      <c r="K1697">
        <v>92307</v>
      </c>
      <c r="L1697" t="s">
        <v>35</v>
      </c>
      <c r="M1697" t="s">
        <v>3915</v>
      </c>
      <c r="N1697" t="s">
        <v>46</v>
      </c>
      <c r="O1697" t="s">
        <v>107</v>
      </c>
      <c r="P1697" t="s">
        <v>3916</v>
      </c>
      <c r="Q1697">
        <v>12.96</v>
      </c>
      <c r="R1697">
        <v>2</v>
      </c>
      <c r="S1697">
        <v>0</v>
      </c>
      <c r="T1697">
        <v>6.2207999999999997</v>
      </c>
    </row>
    <row r="1698" spans="1:20" x14ac:dyDescent="0.3">
      <c r="A1698" s="1">
        <v>44078</v>
      </c>
      <c r="B1698" s="1" t="str">
        <f t="shared" si="26"/>
        <v>Sep</v>
      </c>
      <c r="C1698">
        <v>3081</v>
      </c>
      <c r="D1698" t="s">
        <v>3914</v>
      </c>
      <c r="E1698" t="s">
        <v>39</v>
      </c>
      <c r="F1698" t="s">
        <v>3891</v>
      </c>
      <c r="G1698" t="s">
        <v>41</v>
      </c>
      <c r="H1698" t="s">
        <v>23</v>
      </c>
      <c r="I1698" t="s">
        <v>2643</v>
      </c>
      <c r="J1698" t="s">
        <v>34</v>
      </c>
      <c r="K1698">
        <v>92307</v>
      </c>
      <c r="L1698" t="s">
        <v>35</v>
      </c>
      <c r="M1698" t="s">
        <v>829</v>
      </c>
      <c r="N1698" t="s">
        <v>78</v>
      </c>
      <c r="O1698" t="s">
        <v>193</v>
      </c>
      <c r="P1698" t="s">
        <v>830</v>
      </c>
      <c r="Q1698">
        <v>43.176000000000002</v>
      </c>
      <c r="R1698">
        <v>3</v>
      </c>
      <c r="S1698">
        <v>0.2</v>
      </c>
      <c r="T1698">
        <v>15.111599999999999</v>
      </c>
    </row>
    <row r="1699" spans="1:20" x14ac:dyDescent="0.3">
      <c r="A1699" s="1">
        <v>44078</v>
      </c>
      <c r="B1699" s="1" t="str">
        <f t="shared" si="26"/>
        <v>Sep</v>
      </c>
      <c r="C1699">
        <v>3513</v>
      </c>
      <c r="D1699" t="s">
        <v>3917</v>
      </c>
      <c r="E1699" t="s">
        <v>39</v>
      </c>
      <c r="F1699" t="s">
        <v>785</v>
      </c>
      <c r="G1699" t="s">
        <v>73</v>
      </c>
      <c r="H1699" t="s">
        <v>23</v>
      </c>
      <c r="I1699" t="s">
        <v>336</v>
      </c>
      <c r="J1699" t="s">
        <v>337</v>
      </c>
      <c r="K1699">
        <v>60653</v>
      </c>
      <c r="L1699" t="s">
        <v>44</v>
      </c>
      <c r="M1699" t="s">
        <v>3918</v>
      </c>
      <c r="N1699" t="s">
        <v>28</v>
      </c>
      <c r="O1699" t="s">
        <v>186</v>
      </c>
      <c r="P1699" t="s">
        <v>3919</v>
      </c>
      <c r="Q1699">
        <v>825.17399999999998</v>
      </c>
      <c r="R1699">
        <v>9</v>
      </c>
      <c r="S1699">
        <v>0.3</v>
      </c>
      <c r="T1699">
        <v>-117.88200000000001</v>
      </c>
    </row>
    <row r="1700" spans="1:20" x14ac:dyDescent="0.3">
      <c r="A1700" s="1">
        <v>44078</v>
      </c>
      <c r="B1700" s="1" t="str">
        <f t="shared" si="26"/>
        <v>Sep</v>
      </c>
      <c r="C1700">
        <v>3514</v>
      </c>
      <c r="D1700" t="s">
        <v>3917</v>
      </c>
      <c r="E1700" t="s">
        <v>39</v>
      </c>
      <c r="F1700" t="s">
        <v>785</v>
      </c>
      <c r="G1700" t="s">
        <v>73</v>
      </c>
      <c r="H1700" t="s">
        <v>23</v>
      </c>
      <c r="I1700" t="s">
        <v>336</v>
      </c>
      <c r="J1700" t="s">
        <v>337</v>
      </c>
      <c r="K1700">
        <v>60653</v>
      </c>
      <c r="L1700" t="s">
        <v>44</v>
      </c>
      <c r="M1700" t="s">
        <v>872</v>
      </c>
      <c r="N1700" t="s">
        <v>46</v>
      </c>
      <c r="O1700" t="s">
        <v>107</v>
      </c>
      <c r="P1700" t="s">
        <v>873</v>
      </c>
      <c r="Q1700">
        <v>17.760000000000002</v>
      </c>
      <c r="R1700">
        <v>3</v>
      </c>
      <c r="S1700">
        <v>0.2</v>
      </c>
      <c r="T1700">
        <v>5.55</v>
      </c>
    </row>
    <row r="1701" spans="1:20" x14ac:dyDescent="0.3">
      <c r="A1701" s="1">
        <v>44078</v>
      </c>
      <c r="B1701" s="1" t="str">
        <f t="shared" si="26"/>
        <v>Sep</v>
      </c>
      <c r="C1701">
        <v>3515</v>
      </c>
      <c r="D1701" t="s">
        <v>3917</v>
      </c>
      <c r="E1701" t="s">
        <v>39</v>
      </c>
      <c r="F1701" t="s">
        <v>785</v>
      </c>
      <c r="G1701" t="s">
        <v>73</v>
      </c>
      <c r="H1701" t="s">
        <v>23</v>
      </c>
      <c r="I1701" t="s">
        <v>336</v>
      </c>
      <c r="J1701" t="s">
        <v>337</v>
      </c>
      <c r="K1701">
        <v>60653</v>
      </c>
      <c r="L1701" t="s">
        <v>44</v>
      </c>
      <c r="M1701" t="s">
        <v>3920</v>
      </c>
      <c r="N1701" t="s">
        <v>46</v>
      </c>
      <c r="O1701" t="s">
        <v>62</v>
      </c>
      <c r="P1701" t="s">
        <v>3921</v>
      </c>
      <c r="Q1701">
        <v>6.9119999999999999</v>
      </c>
      <c r="R1701">
        <v>3</v>
      </c>
      <c r="S1701">
        <v>0.2</v>
      </c>
      <c r="T1701">
        <v>0.86399999999999999</v>
      </c>
    </row>
    <row r="1702" spans="1:20" x14ac:dyDescent="0.3">
      <c r="A1702" s="1">
        <v>44078</v>
      </c>
      <c r="B1702" s="1" t="str">
        <f t="shared" si="26"/>
        <v>Sep</v>
      </c>
      <c r="C1702">
        <v>3561</v>
      </c>
      <c r="D1702" t="s">
        <v>3922</v>
      </c>
      <c r="E1702" t="s">
        <v>86</v>
      </c>
      <c r="F1702" t="s">
        <v>1059</v>
      </c>
      <c r="G1702" t="s">
        <v>22</v>
      </c>
      <c r="H1702" t="s">
        <v>23</v>
      </c>
      <c r="I1702" t="s">
        <v>2302</v>
      </c>
      <c r="J1702" t="s">
        <v>25</v>
      </c>
      <c r="K1702">
        <v>44312</v>
      </c>
      <c r="L1702" t="s">
        <v>26</v>
      </c>
      <c r="M1702" t="s">
        <v>3923</v>
      </c>
      <c r="N1702" t="s">
        <v>46</v>
      </c>
      <c r="O1702" t="s">
        <v>62</v>
      </c>
      <c r="P1702" t="s">
        <v>3924</v>
      </c>
      <c r="Q1702">
        <v>8.2560000000000002</v>
      </c>
      <c r="R1702">
        <v>4</v>
      </c>
      <c r="S1702">
        <v>0.2</v>
      </c>
      <c r="T1702">
        <v>0.61919999999999997</v>
      </c>
    </row>
    <row r="1703" spans="1:20" x14ac:dyDescent="0.3">
      <c r="A1703" s="1">
        <v>44078</v>
      </c>
      <c r="B1703" s="1" t="str">
        <f t="shared" si="26"/>
        <v>Sep</v>
      </c>
      <c r="C1703">
        <v>3562</v>
      </c>
      <c r="D1703" t="s">
        <v>3922</v>
      </c>
      <c r="E1703" t="s">
        <v>86</v>
      </c>
      <c r="F1703" t="s">
        <v>1059</v>
      </c>
      <c r="G1703" t="s">
        <v>22</v>
      </c>
      <c r="H1703" t="s">
        <v>23</v>
      </c>
      <c r="I1703" t="s">
        <v>2302</v>
      </c>
      <c r="J1703" t="s">
        <v>25</v>
      </c>
      <c r="K1703">
        <v>44312</v>
      </c>
      <c r="L1703" t="s">
        <v>26</v>
      </c>
      <c r="M1703" t="s">
        <v>359</v>
      </c>
      <c r="N1703" t="s">
        <v>46</v>
      </c>
      <c r="O1703" t="s">
        <v>47</v>
      </c>
      <c r="P1703" t="s">
        <v>360</v>
      </c>
      <c r="Q1703">
        <v>25.56</v>
      </c>
      <c r="R1703">
        <v>5</v>
      </c>
      <c r="S1703">
        <v>0.7</v>
      </c>
      <c r="T1703">
        <v>-20.448</v>
      </c>
    </row>
    <row r="1704" spans="1:20" x14ac:dyDescent="0.3">
      <c r="A1704" s="1">
        <v>44078</v>
      </c>
      <c r="B1704" s="1" t="str">
        <f t="shared" si="26"/>
        <v>Sep</v>
      </c>
      <c r="C1704">
        <v>3563</v>
      </c>
      <c r="D1704" t="s">
        <v>3922</v>
      </c>
      <c r="E1704" t="s">
        <v>86</v>
      </c>
      <c r="F1704" t="s">
        <v>1059</v>
      </c>
      <c r="G1704" t="s">
        <v>22</v>
      </c>
      <c r="H1704" t="s">
        <v>23</v>
      </c>
      <c r="I1704" t="s">
        <v>2302</v>
      </c>
      <c r="J1704" t="s">
        <v>25</v>
      </c>
      <c r="K1704">
        <v>44312</v>
      </c>
      <c r="L1704" t="s">
        <v>26</v>
      </c>
      <c r="M1704" t="s">
        <v>3147</v>
      </c>
      <c r="N1704" t="s">
        <v>46</v>
      </c>
      <c r="O1704" t="s">
        <v>47</v>
      </c>
      <c r="P1704" t="s">
        <v>3148</v>
      </c>
      <c r="Q1704">
        <v>4.3680000000000003</v>
      </c>
      <c r="R1704">
        <v>2</v>
      </c>
      <c r="S1704">
        <v>0.7</v>
      </c>
      <c r="T1704">
        <v>-3.0575999999999999</v>
      </c>
    </row>
    <row r="1705" spans="1:20" x14ac:dyDescent="0.3">
      <c r="A1705" s="1">
        <v>44078</v>
      </c>
      <c r="B1705" s="1" t="str">
        <f t="shared" si="26"/>
        <v>Sep</v>
      </c>
      <c r="C1705">
        <v>3564</v>
      </c>
      <c r="D1705" t="s">
        <v>3922</v>
      </c>
      <c r="E1705" t="s">
        <v>86</v>
      </c>
      <c r="F1705" t="s">
        <v>1059</v>
      </c>
      <c r="G1705" t="s">
        <v>22</v>
      </c>
      <c r="H1705" t="s">
        <v>23</v>
      </c>
      <c r="I1705" t="s">
        <v>2302</v>
      </c>
      <c r="J1705" t="s">
        <v>25</v>
      </c>
      <c r="K1705">
        <v>44312</v>
      </c>
      <c r="L1705" t="s">
        <v>26</v>
      </c>
      <c r="M1705" t="s">
        <v>3925</v>
      </c>
      <c r="N1705" t="s">
        <v>46</v>
      </c>
      <c r="O1705" t="s">
        <v>107</v>
      </c>
      <c r="P1705" t="s">
        <v>3926</v>
      </c>
      <c r="Q1705">
        <v>11.52</v>
      </c>
      <c r="R1705">
        <v>4</v>
      </c>
      <c r="S1705">
        <v>0.2</v>
      </c>
      <c r="T1705">
        <v>3.7440000000000002</v>
      </c>
    </row>
    <row r="1706" spans="1:20" x14ac:dyDescent="0.3">
      <c r="A1706" s="1">
        <v>44078</v>
      </c>
      <c r="B1706" s="1" t="str">
        <f t="shared" si="26"/>
        <v>Sep</v>
      </c>
      <c r="C1706">
        <v>3618</v>
      </c>
      <c r="D1706" t="s">
        <v>3927</v>
      </c>
      <c r="E1706" t="s">
        <v>20</v>
      </c>
      <c r="F1706" t="s">
        <v>3072</v>
      </c>
      <c r="G1706" t="s">
        <v>22</v>
      </c>
      <c r="H1706" t="s">
        <v>23</v>
      </c>
      <c r="I1706" t="s">
        <v>33</v>
      </c>
      <c r="J1706" t="s">
        <v>34</v>
      </c>
      <c r="K1706">
        <v>90004</v>
      </c>
      <c r="L1706" t="s">
        <v>35</v>
      </c>
      <c r="M1706" t="s">
        <v>156</v>
      </c>
      <c r="N1706" t="s">
        <v>46</v>
      </c>
      <c r="O1706" t="s">
        <v>47</v>
      </c>
      <c r="P1706" t="s">
        <v>157</v>
      </c>
      <c r="Q1706">
        <v>487.98399999999998</v>
      </c>
      <c r="R1706">
        <v>2</v>
      </c>
      <c r="S1706">
        <v>0.2</v>
      </c>
      <c r="T1706">
        <v>152.495</v>
      </c>
    </row>
    <row r="1707" spans="1:20" x14ac:dyDescent="0.3">
      <c r="A1707" s="1">
        <v>44078</v>
      </c>
      <c r="B1707" s="1" t="str">
        <f t="shared" si="26"/>
        <v>Sep</v>
      </c>
      <c r="C1707">
        <v>3619</v>
      </c>
      <c r="D1707" t="s">
        <v>3927</v>
      </c>
      <c r="E1707" t="s">
        <v>20</v>
      </c>
      <c r="F1707" t="s">
        <v>3072</v>
      </c>
      <c r="G1707" t="s">
        <v>22</v>
      </c>
      <c r="H1707" t="s">
        <v>23</v>
      </c>
      <c r="I1707" t="s">
        <v>33</v>
      </c>
      <c r="J1707" t="s">
        <v>34</v>
      </c>
      <c r="K1707">
        <v>90004</v>
      </c>
      <c r="L1707" t="s">
        <v>35</v>
      </c>
      <c r="M1707" t="s">
        <v>2298</v>
      </c>
      <c r="N1707" t="s">
        <v>78</v>
      </c>
      <c r="O1707" t="s">
        <v>193</v>
      </c>
      <c r="P1707" t="s">
        <v>2299</v>
      </c>
      <c r="Q1707">
        <v>5.56</v>
      </c>
      <c r="R1707">
        <v>1</v>
      </c>
      <c r="S1707">
        <v>0.2</v>
      </c>
      <c r="T1707">
        <v>1.7375</v>
      </c>
    </row>
    <row r="1708" spans="1:20" x14ac:dyDescent="0.3">
      <c r="A1708" s="1">
        <v>44078</v>
      </c>
      <c r="B1708" s="1" t="str">
        <f t="shared" si="26"/>
        <v>Sep</v>
      </c>
      <c r="C1708">
        <v>3620</v>
      </c>
      <c r="D1708" t="s">
        <v>3927</v>
      </c>
      <c r="E1708" t="s">
        <v>20</v>
      </c>
      <c r="F1708" t="s">
        <v>3072</v>
      </c>
      <c r="G1708" t="s">
        <v>22</v>
      </c>
      <c r="H1708" t="s">
        <v>23</v>
      </c>
      <c r="I1708" t="s">
        <v>33</v>
      </c>
      <c r="J1708" t="s">
        <v>34</v>
      </c>
      <c r="K1708">
        <v>90004</v>
      </c>
      <c r="L1708" t="s">
        <v>35</v>
      </c>
      <c r="M1708" t="s">
        <v>3046</v>
      </c>
      <c r="N1708" t="s">
        <v>46</v>
      </c>
      <c r="O1708" t="s">
        <v>54</v>
      </c>
      <c r="P1708" t="s">
        <v>3047</v>
      </c>
      <c r="Q1708">
        <v>217.85</v>
      </c>
      <c r="R1708">
        <v>5</v>
      </c>
      <c r="S1708">
        <v>0</v>
      </c>
      <c r="T1708">
        <v>65.355000000000004</v>
      </c>
    </row>
    <row r="1709" spans="1:20" x14ac:dyDescent="0.3">
      <c r="A1709" s="1">
        <v>44078</v>
      </c>
      <c r="B1709" s="1" t="str">
        <f t="shared" si="26"/>
        <v>Sep</v>
      </c>
      <c r="C1709">
        <v>4121</v>
      </c>
      <c r="D1709" t="s">
        <v>3928</v>
      </c>
      <c r="E1709" t="s">
        <v>20</v>
      </c>
      <c r="F1709" t="s">
        <v>526</v>
      </c>
      <c r="G1709" t="s">
        <v>22</v>
      </c>
      <c r="H1709" t="s">
        <v>23</v>
      </c>
      <c r="I1709" t="s">
        <v>154</v>
      </c>
      <c r="J1709" t="s">
        <v>155</v>
      </c>
      <c r="K1709">
        <v>19120</v>
      </c>
      <c r="L1709" t="s">
        <v>26</v>
      </c>
      <c r="M1709" t="s">
        <v>3929</v>
      </c>
      <c r="N1709" t="s">
        <v>78</v>
      </c>
      <c r="O1709" t="s">
        <v>101</v>
      </c>
      <c r="P1709" t="s">
        <v>3930</v>
      </c>
      <c r="Q1709">
        <v>19.04</v>
      </c>
      <c r="R1709">
        <v>4</v>
      </c>
      <c r="S1709">
        <v>0.2</v>
      </c>
      <c r="T1709">
        <v>-1.4279999999999999</v>
      </c>
    </row>
    <row r="1710" spans="1:20" x14ac:dyDescent="0.3">
      <c r="A1710" s="1">
        <v>44078</v>
      </c>
      <c r="B1710" s="1" t="str">
        <f t="shared" si="26"/>
        <v>Sep</v>
      </c>
      <c r="C1710">
        <v>4297</v>
      </c>
      <c r="D1710" t="s">
        <v>3931</v>
      </c>
      <c r="E1710" t="s">
        <v>20</v>
      </c>
      <c r="F1710" t="s">
        <v>2514</v>
      </c>
      <c r="G1710" t="s">
        <v>73</v>
      </c>
      <c r="H1710" t="s">
        <v>23</v>
      </c>
      <c r="I1710" t="s">
        <v>33</v>
      </c>
      <c r="J1710" t="s">
        <v>34</v>
      </c>
      <c r="K1710">
        <v>90032</v>
      </c>
      <c r="L1710" t="s">
        <v>35</v>
      </c>
      <c r="M1710" t="s">
        <v>3932</v>
      </c>
      <c r="N1710" t="s">
        <v>46</v>
      </c>
      <c r="O1710" t="s">
        <v>54</v>
      </c>
      <c r="P1710" t="s">
        <v>3933</v>
      </c>
      <c r="Q1710">
        <v>54.32</v>
      </c>
      <c r="R1710">
        <v>4</v>
      </c>
      <c r="S1710">
        <v>0</v>
      </c>
      <c r="T1710">
        <v>0.54320000000000002</v>
      </c>
    </row>
    <row r="1711" spans="1:20" x14ac:dyDescent="0.3">
      <c r="A1711" s="1">
        <v>44078</v>
      </c>
      <c r="B1711" s="1" t="str">
        <f t="shared" si="26"/>
        <v>Sep</v>
      </c>
      <c r="C1711">
        <v>5459</v>
      </c>
      <c r="D1711" t="s">
        <v>3934</v>
      </c>
      <c r="E1711" t="s">
        <v>86</v>
      </c>
      <c r="F1711" t="s">
        <v>951</v>
      </c>
      <c r="G1711" t="s">
        <v>22</v>
      </c>
      <c r="H1711" t="s">
        <v>23</v>
      </c>
      <c r="I1711" t="s">
        <v>111</v>
      </c>
      <c r="J1711" t="s">
        <v>34</v>
      </c>
      <c r="K1711">
        <v>94122</v>
      </c>
      <c r="L1711" t="s">
        <v>35</v>
      </c>
      <c r="M1711" t="s">
        <v>909</v>
      </c>
      <c r="N1711" t="s">
        <v>46</v>
      </c>
      <c r="O1711" t="s">
        <v>47</v>
      </c>
      <c r="P1711" t="s">
        <v>910</v>
      </c>
      <c r="Q1711">
        <v>13.343999999999999</v>
      </c>
      <c r="R1711">
        <v>6</v>
      </c>
      <c r="S1711">
        <v>0.2</v>
      </c>
      <c r="T1711">
        <v>4.3368000000000002</v>
      </c>
    </row>
    <row r="1712" spans="1:20" x14ac:dyDescent="0.3">
      <c r="A1712" s="1">
        <v>44078</v>
      </c>
      <c r="B1712" s="1" t="str">
        <f t="shared" si="26"/>
        <v>Sep</v>
      </c>
      <c r="C1712">
        <v>5460</v>
      </c>
      <c r="D1712" t="s">
        <v>3934</v>
      </c>
      <c r="E1712" t="s">
        <v>86</v>
      </c>
      <c r="F1712" t="s">
        <v>951</v>
      </c>
      <c r="G1712" t="s">
        <v>22</v>
      </c>
      <c r="H1712" t="s">
        <v>23</v>
      </c>
      <c r="I1712" t="s">
        <v>111</v>
      </c>
      <c r="J1712" t="s">
        <v>34</v>
      </c>
      <c r="K1712">
        <v>94122</v>
      </c>
      <c r="L1712" t="s">
        <v>35</v>
      </c>
      <c r="M1712" t="s">
        <v>3411</v>
      </c>
      <c r="N1712" t="s">
        <v>28</v>
      </c>
      <c r="O1712" t="s">
        <v>94</v>
      </c>
      <c r="P1712" t="s">
        <v>3412</v>
      </c>
      <c r="Q1712">
        <v>1478.2719999999999</v>
      </c>
      <c r="R1712">
        <v>8</v>
      </c>
      <c r="S1712">
        <v>0.2</v>
      </c>
      <c r="T1712">
        <v>92.391999999999996</v>
      </c>
    </row>
    <row r="1713" spans="1:20" x14ac:dyDescent="0.3">
      <c r="A1713" s="1">
        <v>44078</v>
      </c>
      <c r="B1713" s="1" t="str">
        <f t="shared" si="26"/>
        <v>Sep</v>
      </c>
      <c r="C1713">
        <v>6724</v>
      </c>
      <c r="D1713" t="s">
        <v>3935</v>
      </c>
      <c r="E1713" t="s">
        <v>86</v>
      </c>
      <c r="F1713" t="s">
        <v>3936</v>
      </c>
      <c r="G1713" t="s">
        <v>22</v>
      </c>
      <c r="H1713" t="s">
        <v>23</v>
      </c>
      <c r="I1713" t="s">
        <v>3937</v>
      </c>
      <c r="J1713" t="s">
        <v>2512</v>
      </c>
      <c r="K1713">
        <v>3060</v>
      </c>
      <c r="L1713" t="s">
        <v>26</v>
      </c>
      <c r="M1713" t="s">
        <v>2400</v>
      </c>
      <c r="N1713" t="s">
        <v>46</v>
      </c>
      <c r="O1713" t="s">
        <v>144</v>
      </c>
      <c r="P1713" t="s">
        <v>145</v>
      </c>
      <c r="Q1713">
        <v>14.82</v>
      </c>
      <c r="R1713">
        <v>6</v>
      </c>
      <c r="S1713">
        <v>0</v>
      </c>
      <c r="T1713">
        <v>6.9653999999999998</v>
      </c>
    </row>
    <row r="1714" spans="1:20" x14ac:dyDescent="0.3">
      <c r="A1714" s="1">
        <v>44078</v>
      </c>
      <c r="B1714" s="1" t="str">
        <f t="shared" si="26"/>
        <v>Sep</v>
      </c>
      <c r="C1714">
        <v>7104</v>
      </c>
      <c r="D1714" t="s">
        <v>3938</v>
      </c>
      <c r="E1714" t="s">
        <v>20</v>
      </c>
      <c r="F1714" t="s">
        <v>2248</v>
      </c>
      <c r="G1714" t="s">
        <v>22</v>
      </c>
      <c r="H1714" t="s">
        <v>23</v>
      </c>
      <c r="I1714" t="s">
        <v>2246</v>
      </c>
      <c r="J1714" t="s">
        <v>34</v>
      </c>
      <c r="K1714">
        <v>92704</v>
      </c>
      <c r="L1714" t="s">
        <v>35</v>
      </c>
      <c r="M1714" t="s">
        <v>2725</v>
      </c>
      <c r="N1714" t="s">
        <v>46</v>
      </c>
      <c r="O1714" t="s">
        <v>54</v>
      </c>
      <c r="P1714" t="s">
        <v>2726</v>
      </c>
      <c r="Q1714">
        <v>421.1</v>
      </c>
      <c r="R1714">
        <v>2</v>
      </c>
      <c r="S1714">
        <v>0</v>
      </c>
      <c r="T1714">
        <v>105.27500000000001</v>
      </c>
    </row>
    <row r="1715" spans="1:20" x14ac:dyDescent="0.3">
      <c r="A1715" s="1">
        <v>44078</v>
      </c>
      <c r="B1715" s="1" t="str">
        <f t="shared" si="26"/>
        <v>Sep</v>
      </c>
      <c r="C1715">
        <v>7304</v>
      </c>
      <c r="D1715" t="s">
        <v>3939</v>
      </c>
      <c r="E1715" t="s">
        <v>20</v>
      </c>
      <c r="F1715" t="s">
        <v>3669</v>
      </c>
      <c r="G1715" t="s">
        <v>22</v>
      </c>
      <c r="H1715" t="s">
        <v>23</v>
      </c>
      <c r="I1715" t="s">
        <v>1984</v>
      </c>
      <c r="J1715" t="s">
        <v>130</v>
      </c>
      <c r="K1715">
        <v>33437</v>
      </c>
      <c r="L1715" t="s">
        <v>76</v>
      </c>
      <c r="M1715" t="s">
        <v>3940</v>
      </c>
      <c r="N1715" t="s">
        <v>28</v>
      </c>
      <c r="O1715" t="s">
        <v>59</v>
      </c>
      <c r="P1715" t="s">
        <v>3941</v>
      </c>
      <c r="Q1715">
        <v>97.183999999999997</v>
      </c>
      <c r="R1715">
        <v>2</v>
      </c>
      <c r="S1715">
        <v>0.2</v>
      </c>
      <c r="T1715">
        <v>6.0739999999999998</v>
      </c>
    </row>
    <row r="1716" spans="1:20" x14ac:dyDescent="0.3">
      <c r="A1716" s="1">
        <v>44078</v>
      </c>
      <c r="B1716" s="1" t="str">
        <f t="shared" si="26"/>
        <v>Sep</v>
      </c>
      <c r="C1716">
        <v>7305</v>
      </c>
      <c r="D1716" t="s">
        <v>3939</v>
      </c>
      <c r="E1716" t="s">
        <v>20</v>
      </c>
      <c r="F1716" t="s">
        <v>3669</v>
      </c>
      <c r="G1716" t="s">
        <v>22</v>
      </c>
      <c r="H1716" t="s">
        <v>23</v>
      </c>
      <c r="I1716" t="s">
        <v>1984</v>
      </c>
      <c r="J1716" t="s">
        <v>130</v>
      </c>
      <c r="K1716">
        <v>33437</v>
      </c>
      <c r="L1716" t="s">
        <v>76</v>
      </c>
      <c r="M1716" t="s">
        <v>3942</v>
      </c>
      <c r="N1716" t="s">
        <v>46</v>
      </c>
      <c r="O1716" t="s">
        <v>107</v>
      </c>
      <c r="P1716" t="s">
        <v>3943</v>
      </c>
      <c r="Q1716">
        <v>10.368</v>
      </c>
      <c r="R1716">
        <v>2</v>
      </c>
      <c r="S1716">
        <v>0.2</v>
      </c>
      <c r="T1716">
        <v>3.6288</v>
      </c>
    </row>
    <row r="1717" spans="1:20" x14ac:dyDescent="0.3">
      <c r="A1717" s="1">
        <v>44078</v>
      </c>
      <c r="B1717" s="1" t="str">
        <f t="shared" si="26"/>
        <v>Sep</v>
      </c>
      <c r="C1717">
        <v>7918</v>
      </c>
      <c r="D1717" t="s">
        <v>3944</v>
      </c>
      <c r="E1717" t="s">
        <v>86</v>
      </c>
      <c r="F1717" t="s">
        <v>726</v>
      </c>
      <c r="G1717" t="s">
        <v>41</v>
      </c>
      <c r="H1717" t="s">
        <v>23</v>
      </c>
      <c r="I1717" t="s">
        <v>3945</v>
      </c>
      <c r="J1717" t="s">
        <v>52</v>
      </c>
      <c r="K1717">
        <v>75043</v>
      </c>
      <c r="L1717" t="s">
        <v>44</v>
      </c>
      <c r="M1717" t="s">
        <v>3405</v>
      </c>
      <c r="N1717" t="s">
        <v>46</v>
      </c>
      <c r="O1717" t="s">
        <v>62</v>
      </c>
      <c r="P1717" t="s">
        <v>3406</v>
      </c>
      <c r="Q1717">
        <v>30.384</v>
      </c>
      <c r="R1717">
        <v>1</v>
      </c>
      <c r="S1717">
        <v>0.2</v>
      </c>
      <c r="T1717">
        <v>3.798</v>
      </c>
    </row>
    <row r="1718" spans="1:20" x14ac:dyDescent="0.3">
      <c r="A1718" s="1">
        <v>44078</v>
      </c>
      <c r="B1718" s="1" t="str">
        <f t="shared" si="26"/>
        <v>Sep</v>
      </c>
      <c r="C1718">
        <v>8386</v>
      </c>
      <c r="D1718" t="s">
        <v>3946</v>
      </c>
      <c r="E1718" t="s">
        <v>20</v>
      </c>
      <c r="F1718" t="s">
        <v>313</v>
      </c>
      <c r="G1718" t="s">
        <v>73</v>
      </c>
      <c r="H1718" t="s">
        <v>23</v>
      </c>
      <c r="I1718" t="s">
        <v>3691</v>
      </c>
      <c r="J1718" t="s">
        <v>34</v>
      </c>
      <c r="K1718">
        <v>94601</v>
      </c>
      <c r="L1718" t="s">
        <v>35</v>
      </c>
      <c r="M1718" t="s">
        <v>401</v>
      </c>
      <c r="N1718" t="s">
        <v>46</v>
      </c>
      <c r="O1718" t="s">
        <v>47</v>
      </c>
      <c r="P1718" t="s">
        <v>402</v>
      </c>
      <c r="Q1718">
        <v>11.808</v>
      </c>
      <c r="R1718">
        <v>3</v>
      </c>
      <c r="S1718">
        <v>0.2</v>
      </c>
      <c r="T1718">
        <v>4.1327999999999996</v>
      </c>
    </row>
    <row r="1719" spans="1:20" x14ac:dyDescent="0.3">
      <c r="A1719" s="1">
        <v>44078</v>
      </c>
      <c r="B1719" s="1" t="str">
        <f t="shared" si="26"/>
        <v>Sep</v>
      </c>
      <c r="C1719">
        <v>9129</v>
      </c>
      <c r="D1719" t="s">
        <v>3947</v>
      </c>
      <c r="E1719" t="s">
        <v>39</v>
      </c>
      <c r="F1719" t="s">
        <v>72</v>
      </c>
      <c r="G1719" t="s">
        <v>73</v>
      </c>
      <c r="H1719" t="s">
        <v>23</v>
      </c>
      <c r="I1719" t="s">
        <v>3823</v>
      </c>
      <c r="J1719" t="s">
        <v>2329</v>
      </c>
      <c r="K1719">
        <v>97756</v>
      </c>
      <c r="L1719" t="s">
        <v>35</v>
      </c>
      <c r="M1719" t="s">
        <v>3948</v>
      </c>
      <c r="N1719" t="s">
        <v>46</v>
      </c>
      <c r="O1719" t="s">
        <v>47</v>
      </c>
      <c r="P1719" t="s">
        <v>3949</v>
      </c>
      <c r="Q1719">
        <v>88.073999999999998</v>
      </c>
      <c r="R1719">
        <v>7</v>
      </c>
      <c r="S1719">
        <v>0.7</v>
      </c>
      <c r="T1719">
        <v>-58.716000000000001</v>
      </c>
    </row>
    <row r="1720" spans="1:20" x14ac:dyDescent="0.3">
      <c r="A1720" s="1">
        <v>44079</v>
      </c>
      <c r="B1720" s="1" t="str">
        <f t="shared" si="26"/>
        <v>Sep</v>
      </c>
      <c r="C1720">
        <v>1562</v>
      </c>
      <c r="D1720" t="s">
        <v>3950</v>
      </c>
      <c r="E1720" t="s">
        <v>39</v>
      </c>
      <c r="F1720" t="s">
        <v>1586</v>
      </c>
      <c r="G1720" t="s">
        <v>41</v>
      </c>
      <c r="H1720" t="s">
        <v>23</v>
      </c>
      <c r="I1720" t="s">
        <v>148</v>
      </c>
      <c r="J1720" t="s">
        <v>149</v>
      </c>
      <c r="K1720">
        <v>98115</v>
      </c>
      <c r="L1720" t="s">
        <v>35</v>
      </c>
      <c r="M1720" t="s">
        <v>2443</v>
      </c>
      <c r="N1720" t="s">
        <v>46</v>
      </c>
      <c r="O1720" t="s">
        <v>62</v>
      </c>
      <c r="P1720" t="s">
        <v>2444</v>
      </c>
      <c r="Q1720">
        <v>2.78</v>
      </c>
      <c r="R1720">
        <v>1</v>
      </c>
      <c r="S1720">
        <v>0</v>
      </c>
      <c r="T1720">
        <v>0.7228</v>
      </c>
    </row>
    <row r="1721" spans="1:20" x14ac:dyDescent="0.3">
      <c r="A1721" s="1">
        <v>44079</v>
      </c>
      <c r="B1721" s="1" t="str">
        <f t="shared" si="26"/>
        <v>Sep</v>
      </c>
      <c r="C1721">
        <v>3488</v>
      </c>
      <c r="D1721" t="s">
        <v>3951</v>
      </c>
      <c r="E1721" t="s">
        <v>20</v>
      </c>
      <c r="F1721" t="s">
        <v>3952</v>
      </c>
      <c r="G1721" t="s">
        <v>41</v>
      </c>
      <c r="H1721" t="s">
        <v>23</v>
      </c>
      <c r="I1721" t="s">
        <v>3472</v>
      </c>
      <c r="J1721" t="s">
        <v>130</v>
      </c>
      <c r="K1721">
        <v>33311</v>
      </c>
      <c r="L1721" t="s">
        <v>76</v>
      </c>
      <c r="M1721" t="s">
        <v>3953</v>
      </c>
      <c r="N1721" t="s">
        <v>46</v>
      </c>
      <c r="O1721" t="s">
        <v>54</v>
      </c>
      <c r="P1721" t="s">
        <v>3954</v>
      </c>
      <c r="Q1721">
        <v>147.184</v>
      </c>
      <c r="R1721">
        <v>2</v>
      </c>
      <c r="S1721">
        <v>0.2</v>
      </c>
      <c r="T1721">
        <v>-29.436800000000002</v>
      </c>
    </row>
    <row r="1722" spans="1:20" x14ac:dyDescent="0.3">
      <c r="A1722" s="1">
        <v>44079</v>
      </c>
      <c r="B1722" s="1" t="str">
        <f t="shared" si="26"/>
        <v>Sep</v>
      </c>
      <c r="C1722">
        <v>8197</v>
      </c>
      <c r="D1722" t="s">
        <v>3955</v>
      </c>
      <c r="E1722" t="s">
        <v>20</v>
      </c>
      <c r="F1722" t="s">
        <v>543</v>
      </c>
      <c r="G1722" t="s">
        <v>22</v>
      </c>
      <c r="H1722" t="s">
        <v>23</v>
      </c>
      <c r="I1722" t="s">
        <v>1198</v>
      </c>
      <c r="J1722" t="s">
        <v>206</v>
      </c>
      <c r="K1722">
        <v>37918</v>
      </c>
      <c r="L1722" t="s">
        <v>76</v>
      </c>
      <c r="M1722" t="s">
        <v>1056</v>
      </c>
      <c r="N1722" t="s">
        <v>78</v>
      </c>
      <c r="O1722" t="s">
        <v>101</v>
      </c>
      <c r="P1722" t="s">
        <v>1057</v>
      </c>
      <c r="Q1722">
        <v>89.567999999999998</v>
      </c>
      <c r="R1722">
        <v>4</v>
      </c>
      <c r="S1722">
        <v>0.2</v>
      </c>
      <c r="T1722">
        <v>-1.1195999999999999</v>
      </c>
    </row>
    <row r="1723" spans="1:20" x14ac:dyDescent="0.3">
      <c r="A1723" s="1">
        <v>44079</v>
      </c>
      <c r="B1723" s="1" t="str">
        <f t="shared" si="26"/>
        <v>Sep</v>
      </c>
      <c r="C1723">
        <v>8198</v>
      </c>
      <c r="D1723" t="s">
        <v>3955</v>
      </c>
      <c r="E1723" t="s">
        <v>20</v>
      </c>
      <c r="F1723" t="s">
        <v>543</v>
      </c>
      <c r="G1723" t="s">
        <v>22</v>
      </c>
      <c r="H1723" t="s">
        <v>23</v>
      </c>
      <c r="I1723" t="s">
        <v>1198</v>
      </c>
      <c r="J1723" t="s">
        <v>206</v>
      </c>
      <c r="K1723">
        <v>37918</v>
      </c>
      <c r="L1723" t="s">
        <v>76</v>
      </c>
      <c r="M1723" t="s">
        <v>3956</v>
      </c>
      <c r="N1723" t="s">
        <v>46</v>
      </c>
      <c r="O1723" t="s">
        <v>62</v>
      </c>
      <c r="P1723" t="s">
        <v>3957</v>
      </c>
      <c r="Q1723">
        <v>71.959999999999994</v>
      </c>
      <c r="R1723">
        <v>5</v>
      </c>
      <c r="S1723">
        <v>0.2</v>
      </c>
      <c r="T1723">
        <v>7.1959999999999997</v>
      </c>
    </row>
    <row r="1724" spans="1:20" x14ac:dyDescent="0.3">
      <c r="A1724" s="1">
        <v>44079</v>
      </c>
      <c r="B1724" s="1" t="str">
        <f t="shared" si="26"/>
        <v>Sep</v>
      </c>
      <c r="C1724">
        <v>8199</v>
      </c>
      <c r="D1724" t="s">
        <v>3955</v>
      </c>
      <c r="E1724" t="s">
        <v>20</v>
      </c>
      <c r="F1724" t="s">
        <v>543</v>
      </c>
      <c r="G1724" t="s">
        <v>22</v>
      </c>
      <c r="H1724" t="s">
        <v>23</v>
      </c>
      <c r="I1724" t="s">
        <v>1198</v>
      </c>
      <c r="J1724" t="s">
        <v>206</v>
      </c>
      <c r="K1724">
        <v>37918</v>
      </c>
      <c r="L1724" t="s">
        <v>76</v>
      </c>
      <c r="M1724" t="s">
        <v>3915</v>
      </c>
      <c r="N1724" t="s">
        <v>46</v>
      </c>
      <c r="O1724" t="s">
        <v>107</v>
      </c>
      <c r="P1724" t="s">
        <v>3916</v>
      </c>
      <c r="Q1724">
        <v>15.552</v>
      </c>
      <c r="R1724">
        <v>3</v>
      </c>
      <c r="S1724">
        <v>0.2</v>
      </c>
      <c r="T1724">
        <v>5.4432</v>
      </c>
    </row>
    <row r="1725" spans="1:20" x14ac:dyDescent="0.3">
      <c r="A1725" s="1">
        <v>44081</v>
      </c>
      <c r="B1725" s="1" t="str">
        <f t="shared" si="26"/>
        <v>Sep</v>
      </c>
      <c r="C1725">
        <v>533</v>
      </c>
      <c r="D1725" t="s">
        <v>3958</v>
      </c>
      <c r="E1725" t="s">
        <v>20</v>
      </c>
      <c r="F1725" t="s">
        <v>3959</v>
      </c>
      <c r="G1725" t="s">
        <v>22</v>
      </c>
      <c r="H1725" t="s">
        <v>23</v>
      </c>
      <c r="I1725" t="s">
        <v>33</v>
      </c>
      <c r="J1725" t="s">
        <v>34</v>
      </c>
      <c r="K1725">
        <v>90032</v>
      </c>
      <c r="L1725" t="s">
        <v>35</v>
      </c>
      <c r="M1725" t="s">
        <v>3960</v>
      </c>
      <c r="N1725" t="s">
        <v>28</v>
      </c>
      <c r="O1725" t="s">
        <v>29</v>
      </c>
      <c r="P1725" t="s">
        <v>3961</v>
      </c>
      <c r="Q1725">
        <v>47.94</v>
      </c>
      <c r="R1725">
        <v>3</v>
      </c>
      <c r="S1725">
        <v>0</v>
      </c>
      <c r="T1725">
        <v>2.3969999999999998</v>
      </c>
    </row>
    <row r="1726" spans="1:20" x14ac:dyDescent="0.3">
      <c r="A1726" s="1">
        <v>44081</v>
      </c>
      <c r="B1726" s="1" t="str">
        <f t="shared" si="26"/>
        <v>Sep</v>
      </c>
      <c r="C1726">
        <v>2099</v>
      </c>
      <c r="D1726" t="s">
        <v>3962</v>
      </c>
      <c r="E1726" t="s">
        <v>20</v>
      </c>
      <c r="F1726" t="s">
        <v>3963</v>
      </c>
      <c r="G1726" t="s">
        <v>22</v>
      </c>
      <c r="H1726" t="s">
        <v>23</v>
      </c>
      <c r="I1726" t="s">
        <v>2328</v>
      </c>
      <c r="J1726" t="s">
        <v>2329</v>
      </c>
      <c r="K1726">
        <v>97206</v>
      </c>
      <c r="L1726" t="s">
        <v>35</v>
      </c>
      <c r="M1726" t="s">
        <v>1508</v>
      </c>
      <c r="N1726" t="s">
        <v>46</v>
      </c>
      <c r="O1726" t="s">
        <v>54</v>
      </c>
      <c r="P1726" t="s">
        <v>1509</v>
      </c>
      <c r="Q1726">
        <v>37.68</v>
      </c>
      <c r="R1726">
        <v>3</v>
      </c>
      <c r="S1726">
        <v>0.2</v>
      </c>
      <c r="T1726">
        <v>2.355</v>
      </c>
    </row>
    <row r="1727" spans="1:20" x14ac:dyDescent="0.3">
      <c r="A1727" s="1">
        <v>44081</v>
      </c>
      <c r="B1727" s="1" t="str">
        <f t="shared" si="26"/>
        <v>Sep</v>
      </c>
      <c r="C1727">
        <v>2100</v>
      </c>
      <c r="D1727" t="s">
        <v>3962</v>
      </c>
      <c r="E1727" t="s">
        <v>20</v>
      </c>
      <c r="F1727" t="s">
        <v>3963</v>
      </c>
      <c r="G1727" t="s">
        <v>22</v>
      </c>
      <c r="H1727" t="s">
        <v>23</v>
      </c>
      <c r="I1727" t="s">
        <v>2328</v>
      </c>
      <c r="J1727" t="s">
        <v>2329</v>
      </c>
      <c r="K1727">
        <v>97206</v>
      </c>
      <c r="L1727" t="s">
        <v>35</v>
      </c>
      <c r="M1727" t="s">
        <v>925</v>
      </c>
      <c r="N1727" t="s">
        <v>78</v>
      </c>
      <c r="O1727" t="s">
        <v>101</v>
      </c>
      <c r="P1727" t="s">
        <v>926</v>
      </c>
      <c r="Q1727">
        <v>279.94400000000002</v>
      </c>
      <c r="R1727">
        <v>7</v>
      </c>
      <c r="S1727">
        <v>0.2</v>
      </c>
      <c r="T1727">
        <v>80.483900000000006</v>
      </c>
    </row>
    <row r="1728" spans="1:20" x14ac:dyDescent="0.3">
      <c r="A1728" s="1">
        <v>44081</v>
      </c>
      <c r="B1728" s="1" t="str">
        <f t="shared" si="26"/>
        <v>Sep</v>
      </c>
      <c r="C1728">
        <v>2569</v>
      </c>
      <c r="D1728" t="s">
        <v>3964</v>
      </c>
      <c r="E1728" t="s">
        <v>20</v>
      </c>
      <c r="F1728" t="s">
        <v>3757</v>
      </c>
      <c r="G1728" t="s">
        <v>73</v>
      </c>
      <c r="H1728" t="s">
        <v>23</v>
      </c>
      <c r="I1728" t="s">
        <v>314</v>
      </c>
      <c r="J1728" t="s">
        <v>315</v>
      </c>
      <c r="K1728">
        <v>10011</v>
      </c>
      <c r="L1728" t="s">
        <v>26</v>
      </c>
      <c r="M1728" t="s">
        <v>1463</v>
      </c>
      <c r="N1728" t="s">
        <v>46</v>
      </c>
      <c r="O1728" t="s">
        <v>54</v>
      </c>
      <c r="P1728" t="s">
        <v>1464</v>
      </c>
      <c r="Q1728">
        <v>478.08</v>
      </c>
      <c r="R1728">
        <v>8</v>
      </c>
      <c r="S1728">
        <v>0</v>
      </c>
      <c r="T1728">
        <v>133.86240000000001</v>
      </c>
    </row>
    <row r="1729" spans="1:20" x14ac:dyDescent="0.3">
      <c r="A1729" s="1">
        <v>44081</v>
      </c>
      <c r="B1729" s="1" t="str">
        <f t="shared" si="26"/>
        <v>Sep</v>
      </c>
      <c r="C1729">
        <v>3358</v>
      </c>
      <c r="D1729" t="s">
        <v>3965</v>
      </c>
      <c r="E1729" t="s">
        <v>20</v>
      </c>
      <c r="F1729" t="s">
        <v>3647</v>
      </c>
      <c r="G1729" t="s">
        <v>41</v>
      </c>
      <c r="H1729" t="s">
        <v>23</v>
      </c>
      <c r="I1729" t="s">
        <v>336</v>
      </c>
      <c r="J1729" t="s">
        <v>337</v>
      </c>
      <c r="K1729">
        <v>60610</v>
      </c>
      <c r="L1729" t="s">
        <v>44</v>
      </c>
      <c r="M1729" t="s">
        <v>3966</v>
      </c>
      <c r="N1729" t="s">
        <v>46</v>
      </c>
      <c r="O1729" t="s">
        <v>107</v>
      </c>
      <c r="P1729" t="s">
        <v>897</v>
      </c>
      <c r="Q1729">
        <v>73.007999999999996</v>
      </c>
      <c r="R1729">
        <v>9</v>
      </c>
      <c r="S1729">
        <v>0.2</v>
      </c>
      <c r="T1729">
        <v>26.465399999999999</v>
      </c>
    </row>
    <row r="1730" spans="1:20" x14ac:dyDescent="0.3">
      <c r="A1730" s="1">
        <v>44081</v>
      </c>
      <c r="B1730" s="1" t="str">
        <f t="shared" si="26"/>
        <v>Sep</v>
      </c>
      <c r="C1730">
        <v>3567</v>
      </c>
      <c r="D1730" t="s">
        <v>3967</v>
      </c>
      <c r="E1730" t="s">
        <v>20</v>
      </c>
      <c r="F1730" t="s">
        <v>3968</v>
      </c>
      <c r="G1730" t="s">
        <v>41</v>
      </c>
      <c r="H1730" t="s">
        <v>23</v>
      </c>
      <c r="I1730" t="s">
        <v>3969</v>
      </c>
      <c r="J1730" t="s">
        <v>178</v>
      </c>
      <c r="K1730">
        <v>64055</v>
      </c>
      <c r="L1730" t="s">
        <v>44</v>
      </c>
      <c r="M1730" t="s">
        <v>3768</v>
      </c>
      <c r="N1730" t="s">
        <v>46</v>
      </c>
      <c r="O1730" t="s">
        <v>47</v>
      </c>
      <c r="P1730" t="s">
        <v>3769</v>
      </c>
      <c r="Q1730">
        <v>1577.94</v>
      </c>
      <c r="R1730">
        <v>3</v>
      </c>
      <c r="S1730">
        <v>0</v>
      </c>
      <c r="T1730">
        <v>757.41120000000001</v>
      </c>
    </row>
    <row r="1731" spans="1:20" x14ac:dyDescent="0.3">
      <c r="A1731" s="1">
        <v>44081</v>
      </c>
      <c r="B1731" s="1" t="str">
        <f t="shared" ref="B1731:B1794" si="27">TEXT(A1731,"mmm")</f>
        <v>Sep</v>
      </c>
      <c r="C1731">
        <v>4085</v>
      </c>
      <c r="D1731" t="s">
        <v>3970</v>
      </c>
      <c r="E1731" t="s">
        <v>39</v>
      </c>
      <c r="F1731" t="s">
        <v>2810</v>
      </c>
      <c r="G1731" t="s">
        <v>41</v>
      </c>
      <c r="H1731" t="s">
        <v>23</v>
      </c>
      <c r="I1731" t="s">
        <v>2192</v>
      </c>
      <c r="J1731" t="s">
        <v>412</v>
      </c>
      <c r="K1731">
        <v>85023</v>
      </c>
      <c r="L1731" t="s">
        <v>35</v>
      </c>
      <c r="M1731" t="s">
        <v>348</v>
      </c>
      <c r="N1731" t="s">
        <v>46</v>
      </c>
      <c r="O1731" t="s">
        <v>47</v>
      </c>
      <c r="P1731" t="s">
        <v>349</v>
      </c>
      <c r="Q1731">
        <v>7.8570000000000002</v>
      </c>
      <c r="R1731">
        <v>3</v>
      </c>
      <c r="S1731">
        <v>0.7</v>
      </c>
      <c r="T1731">
        <v>-6.0236999999999998</v>
      </c>
    </row>
    <row r="1732" spans="1:20" x14ac:dyDescent="0.3">
      <c r="A1732" s="1">
        <v>44081</v>
      </c>
      <c r="B1732" s="1" t="str">
        <f t="shared" si="27"/>
        <v>Sep</v>
      </c>
      <c r="C1732">
        <v>4152</v>
      </c>
      <c r="D1732" t="s">
        <v>3971</v>
      </c>
      <c r="E1732" t="s">
        <v>20</v>
      </c>
      <c r="F1732" t="s">
        <v>608</v>
      </c>
      <c r="G1732" t="s">
        <v>22</v>
      </c>
      <c r="H1732" t="s">
        <v>23</v>
      </c>
      <c r="I1732" t="s">
        <v>154</v>
      </c>
      <c r="J1732" t="s">
        <v>155</v>
      </c>
      <c r="K1732">
        <v>19134</v>
      </c>
      <c r="L1732" t="s">
        <v>26</v>
      </c>
      <c r="M1732" t="s">
        <v>3876</v>
      </c>
      <c r="N1732" t="s">
        <v>46</v>
      </c>
      <c r="O1732" t="s">
        <v>288</v>
      </c>
      <c r="P1732" t="s">
        <v>3877</v>
      </c>
      <c r="Q1732">
        <v>29.24</v>
      </c>
      <c r="R1732">
        <v>5</v>
      </c>
      <c r="S1732">
        <v>0.2</v>
      </c>
      <c r="T1732">
        <v>9.8684999999999992</v>
      </c>
    </row>
    <row r="1733" spans="1:20" x14ac:dyDescent="0.3">
      <c r="A1733" s="1">
        <v>44081</v>
      </c>
      <c r="B1733" s="1" t="str">
        <f t="shared" si="27"/>
        <v>Sep</v>
      </c>
      <c r="C1733">
        <v>4153</v>
      </c>
      <c r="D1733" t="s">
        <v>3971</v>
      </c>
      <c r="E1733" t="s">
        <v>20</v>
      </c>
      <c r="F1733" t="s">
        <v>608</v>
      </c>
      <c r="G1733" t="s">
        <v>22</v>
      </c>
      <c r="H1733" t="s">
        <v>23</v>
      </c>
      <c r="I1733" t="s">
        <v>154</v>
      </c>
      <c r="J1733" t="s">
        <v>155</v>
      </c>
      <c r="K1733">
        <v>19134</v>
      </c>
      <c r="L1733" t="s">
        <v>26</v>
      </c>
      <c r="M1733" t="s">
        <v>3972</v>
      </c>
      <c r="N1733" t="s">
        <v>46</v>
      </c>
      <c r="O1733" t="s">
        <v>107</v>
      </c>
      <c r="P1733" t="s">
        <v>3973</v>
      </c>
      <c r="Q1733">
        <v>15.552</v>
      </c>
      <c r="R1733">
        <v>3</v>
      </c>
      <c r="S1733">
        <v>0.2</v>
      </c>
      <c r="T1733">
        <v>5.4432</v>
      </c>
    </row>
    <row r="1734" spans="1:20" x14ac:dyDescent="0.3">
      <c r="A1734" s="1">
        <v>44081</v>
      </c>
      <c r="B1734" s="1" t="str">
        <f t="shared" si="27"/>
        <v>Sep</v>
      </c>
      <c r="C1734">
        <v>4154</v>
      </c>
      <c r="D1734" t="s">
        <v>3971</v>
      </c>
      <c r="E1734" t="s">
        <v>20</v>
      </c>
      <c r="F1734" t="s">
        <v>608</v>
      </c>
      <c r="G1734" t="s">
        <v>22</v>
      </c>
      <c r="H1734" t="s">
        <v>23</v>
      </c>
      <c r="I1734" t="s">
        <v>154</v>
      </c>
      <c r="J1734" t="s">
        <v>155</v>
      </c>
      <c r="K1734">
        <v>19134</v>
      </c>
      <c r="L1734" t="s">
        <v>26</v>
      </c>
      <c r="M1734" t="s">
        <v>310</v>
      </c>
      <c r="N1734" t="s">
        <v>46</v>
      </c>
      <c r="O1734" t="s">
        <v>168</v>
      </c>
      <c r="P1734" t="s">
        <v>311</v>
      </c>
      <c r="Q1734">
        <v>4.8959999999999999</v>
      </c>
      <c r="R1734">
        <v>3</v>
      </c>
      <c r="S1734">
        <v>0.2</v>
      </c>
      <c r="T1734">
        <v>1.6524000000000001</v>
      </c>
    </row>
    <row r="1735" spans="1:20" x14ac:dyDescent="0.3">
      <c r="A1735" s="1">
        <v>44081</v>
      </c>
      <c r="B1735" s="1" t="str">
        <f t="shared" si="27"/>
        <v>Sep</v>
      </c>
      <c r="C1735">
        <v>5280</v>
      </c>
      <c r="D1735" t="s">
        <v>3974</v>
      </c>
      <c r="E1735" t="s">
        <v>20</v>
      </c>
      <c r="F1735" t="s">
        <v>2709</v>
      </c>
      <c r="G1735" t="s">
        <v>22</v>
      </c>
      <c r="H1735" t="s">
        <v>23</v>
      </c>
      <c r="I1735" t="s">
        <v>952</v>
      </c>
      <c r="J1735" t="s">
        <v>43</v>
      </c>
      <c r="K1735">
        <v>53209</v>
      </c>
      <c r="L1735" t="s">
        <v>44</v>
      </c>
      <c r="M1735" t="s">
        <v>3975</v>
      </c>
      <c r="N1735" t="s">
        <v>78</v>
      </c>
      <c r="O1735" t="s">
        <v>101</v>
      </c>
      <c r="P1735" t="s">
        <v>3976</v>
      </c>
      <c r="Q1735">
        <v>13.48</v>
      </c>
      <c r="R1735">
        <v>1</v>
      </c>
      <c r="S1735">
        <v>0</v>
      </c>
      <c r="T1735">
        <v>1.8872</v>
      </c>
    </row>
    <row r="1736" spans="1:20" x14ac:dyDescent="0.3">
      <c r="A1736" s="1">
        <v>44081</v>
      </c>
      <c r="B1736" s="1" t="str">
        <f t="shared" si="27"/>
        <v>Sep</v>
      </c>
      <c r="C1736">
        <v>5547</v>
      </c>
      <c r="D1736" t="s">
        <v>3977</v>
      </c>
      <c r="E1736" t="s">
        <v>39</v>
      </c>
      <c r="F1736" t="s">
        <v>3580</v>
      </c>
      <c r="G1736" t="s">
        <v>22</v>
      </c>
      <c r="H1736" t="s">
        <v>23</v>
      </c>
      <c r="I1736" t="s">
        <v>3978</v>
      </c>
      <c r="J1736" t="s">
        <v>3339</v>
      </c>
      <c r="K1736">
        <v>84020</v>
      </c>
      <c r="L1736" t="s">
        <v>35</v>
      </c>
      <c r="M1736" t="s">
        <v>2915</v>
      </c>
      <c r="N1736" t="s">
        <v>28</v>
      </c>
      <c r="O1736" t="s">
        <v>29</v>
      </c>
      <c r="P1736" t="s">
        <v>2916</v>
      </c>
      <c r="Q1736">
        <v>25.16</v>
      </c>
      <c r="R1736">
        <v>2</v>
      </c>
      <c r="S1736">
        <v>0</v>
      </c>
      <c r="T1736">
        <v>10.5672</v>
      </c>
    </row>
    <row r="1737" spans="1:20" x14ac:dyDescent="0.3">
      <c r="A1737" s="1">
        <v>44081</v>
      </c>
      <c r="B1737" s="1" t="str">
        <f t="shared" si="27"/>
        <v>Sep</v>
      </c>
      <c r="C1737">
        <v>5548</v>
      </c>
      <c r="D1737" t="s">
        <v>3977</v>
      </c>
      <c r="E1737" t="s">
        <v>39</v>
      </c>
      <c r="F1737" t="s">
        <v>3580</v>
      </c>
      <c r="G1737" t="s">
        <v>22</v>
      </c>
      <c r="H1737" t="s">
        <v>23</v>
      </c>
      <c r="I1737" t="s">
        <v>3978</v>
      </c>
      <c r="J1737" t="s">
        <v>3339</v>
      </c>
      <c r="K1737">
        <v>84020</v>
      </c>
      <c r="L1737" t="s">
        <v>35</v>
      </c>
      <c r="M1737" t="s">
        <v>3979</v>
      </c>
      <c r="N1737" t="s">
        <v>78</v>
      </c>
      <c r="O1737" t="s">
        <v>193</v>
      </c>
      <c r="P1737" t="s">
        <v>3980</v>
      </c>
      <c r="Q1737">
        <v>126.56</v>
      </c>
      <c r="R1737">
        <v>4</v>
      </c>
      <c r="S1737">
        <v>0.2</v>
      </c>
      <c r="T1737">
        <v>47.46</v>
      </c>
    </row>
    <row r="1738" spans="1:20" x14ac:dyDescent="0.3">
      <c r="A1738" s="1">
        <v>44081</v>
      </c>
      <c r="B1738" s="1" t="str">
        <f t="shared" si="27"/>
        <v>Sep</v>
      </c>
      <c r="C1738">
        <v>6005</v>
      </c>
      <c r="D1738" t="s">
        <v>3981</v>
      </c>
      <c r="E1738" t="s">
        <v>20</v>
      </c>
      <c r="F1738" t="s">
        <v>3982</v>
      </c>
      <c r="G1738" t="s">
        <v>22</v>
      </c>
      <c r="H1738" t="s">
        <v>23</v>
      </c>
      <c r="I1738" t="s">
        <v>33</v>
      </c>
      <c r="J1738" t="s">
        <v>34</v>
      </c>
      <c r="K1738">
        <v>90004</v>
      </c>
      <c r="L1738" t="s">
        <v>35</v>
      </c>
      <c r="M1738" t="s">
        <v>523</v>
      </c>
      <c r="N1738" t="s">
        <v>28</v>
      </c>
      <c r="O1738" t="s">
        <v>29</v>
      </c>
      <c r="P1738" t="s">
        <v>524</v>
      </c>
      <c r="Q1738">
        <v>19.760000000000002</v>
      </c>
      <c r="R1738">
        <v>4</v>
      </c>
      <c r="S1738">
        <v>0</v>
      </c>
      <c r="T1738">
        <v>8.2992000000000008</v>
      </c>
    </row>
    <row r="1739" spans="1:20" x14ac:dyDescent="0.3">
      <c r="A1739" s="1">
        <v>44081</v>
      </c>
      <c r="B1739" s="1" t="str">
        <f t="shared" si="27"/>
        <v>Sep</v>
      </c>
      <c r="C1739">
        <v>7141</v>
      </c>
      <c r="D1739" t="s">
        <v>3983</v>
      </c>
      <c r="E1739" t="s">
        <v>269</v>
      </c>
      <c r="F1739" t="s">
        <v>3984</v>
      </c>
      <c r="G1739" t="s">
        <v>22</v>
      </c>
      <c r="H1739" t="s">
        <v>23</v>
      </c>
      <c r="I1739" t="s">
        <v>3985</v>
      </c>
      <c r="J1739" t="s">
        <v>178</v>
      </c>
      <c r="K1739">
        <v>63301</v>
      </c>
      <c r="L1739" t="s">
        <v>44</v>
      </c>
      <c r="M1739" t="s">
        <v>1892</v>
      </c>
      <c r="N1739" t="s">
        <v>78</v>
      </c>
      <c r="O1739" t="s">
        <v>101</v>
      </c>
      <c r="P1739" t="s">
        <v>1893</v>
      </c>
      <c r="Q1739">
        <v>113.52</v>
      </c>
      <c r="R1739">
        <v>4</v>
      </c>
      <c r="S1739">
        <v>0</v>
      </c>
      <c r="T1739">
        <v>46.543199999999999</v>
      </c>
    </row>
    <row r="1740" spans="1:20" x14ac:dyDescent="0.3">
      <c r="A1740" s="1">
        <v>44081</v>
      </c>
      <c r="B1740" s="1" t="str">
        <f t="shared" si="27"/>
        <v>Sep</v>
      </c>
      <c r="C1740">
        <v>7142</v>
      </c>
      <c r="D1740" t="s">
        <v>3983</v>
      </c>
      <c r="E1740" t="s">
        <v>269</v>
      </c>
      <c r="F1740" t="s">
        <v>3984</v>
      </c>
      <c r="G1740" t="s">
        <v>22</v>
      </c>
      <c r="H1740" t="s">
        <v>23</v>
      </c>
      <c r="I1740" t="s">
        <v>3985</v>
      </c>
      <c r="J1740" t="s">
        <v>178</v>
      </c>
      <c r="K1740">
        <v>63301</v>
      </c>
      <c r="L1740" t="s">
        <v>44</v>
      </c>
      <c r="M1740" t="s">
        <v>3986</v>
      </c>
      <c r="N1740" t="s">
        <v>28</v>
      </c>
      <c r="O1740" t="s">
        <v>29</v>
      </c>
      <c r="P1740" t="s">
        <v>3987</v>
      </c>
      <c r="Q1740">
        <v>135.30000000000001</v>
      </c>
      <c r="R1740">
        <v>5</v>
      </c>
      <c r="S1740">
        <v>0</v>
      </c>
      <c r="T1740">
        <v>37.884</v>
      </c>
    </row>
    <row r="1741" spans="1:20" x14ac:dyDescent="0.3">
      <c r="A1741" s="1">
        <v>44081</v>
      </c>
      <c r="B1741" s="1" t="str">
        <f t="shared" si="27"/>
        <v>Sep</v>
      </c>
      <c r="C1741">
        <v>8125</v>
      </c>
      <c r="D1741" t="s">
        <v>3988</v>
      </c>
      <c r="E1741" t="s">
        <v>20</v>
      </c>
      <c r="F1741" t="s">
        <v>899</v>
      </c>
      <c r="G1741" t="s">
        <v>22</v>
      </c>
      <c r="H1741" t="s">
        <v>23</v>
      </c>
      <c r="I1741" t="s">
        <v>3989</v>
      </c>
      <c r="J1741" t="s">
        <v>34</v>
      </c>
      <c r="K1741">
        <v>95351</v>
      </c>
      <c r="L1741" t="s">
        <v>35</v>
      </c>
      <c r="M1741" t="s">
        <v>3892</v>
      </c>
      <c r="N1741" t="s">
        <v>28</v>
      </c>
      <c r="O1741" t="s">
        <v>59</v>
      </c>
      <c r="P1741" t="s">
        <v>3893</v>
      </c>
      <c r="Q1741">
        <v>161.56800000000001</v>
      </c>
      <c r="R1741">
        <v>2</v>
      </c>
      <c r="S1741">
        <v>0.2</v>
      </c>
      <c r="T1741">
        <v>-28.2744</v>
      </c>
    </row>
    <row r="1742" spans="1:20" x14ac:dyDescent="0.3">
      <c r="A1742" s="1">
        <v>44081</v>
      </c>
      <c r="B1742" s="1" t="str">
        <f t="shared" si="27"/>
        <v>Sep</v>
      </c>
      <c r="C1742">
        <v>8211</v>
      </c>
      <c r="D1742" t="s">
        <v>3990</v>
      </c>
      <c r="E1742" t="s">
        <v>20</v>
      </c>
      <c r="F1742" t="s">
        <v>3991</v>
      </c>
      <c r="G1742" t="s">
        <v>73</v>
      </c>
      <c r="H1742" t="s">
        <v>23</v>
      </c>
      <c r="I1742" t="s">
        <v>1929</v>
      </c>
      <c r="J1742" t="s">
        <v>206</v>
      </c>
      <c r="K1742">
        <v>37211</v>
      </c>
      <c r="L1742" t="s">
        <v>76</v>
      </c>
      <c r="M1742" t="s">
        <v>2123</v>
      </c>
      <c r="N1742" t="s">
        <v>46</v>
      </c>
      <c r="O1742" t="s">
        <v>69</v>
      </c>
      <c r="P1742" t="s">
        <v>2124</v>
      </c>
      <c r="Q1742">
        <v>81.567999999999998</v>
      </c>
      <c r="R1742">
        <v>2</v>
      </c>
      <c r="S1742">
        <v>0.2</v>
      </c>
      <c r="T1742">
        <v>7.1372</v>
      </c>
    </row>
    <row r="1743" spans="1:20" x14ac:dyDescent="0.3">
      <c r="A1743" s="1">
        <v>44081</v>
      </c>
      <c r="B1743" s="1" t="str">
        <f t="shared" si="27"/>
        <v>Sep</v>
      </c>
      <c r="C1743">
        <v>9327</v>
      </c>
      <c r="D1743" t="s">
        <v>3992</v>
      </c>
      <c r="E1743" t="s">
        <v>39</v>
      </c>
      <c r="F1743" t="s">
        <v>3843</v>
      </c>
      <c r="G1743" t="s">
        <v>22</v>
      </c>
      <c r="H1743" t="s">
        <v>23</v>
      </c>
      <c r="I1743" t="s">
        <v>3993</v>
      </c>
      <c r="J1743" t="s">
        <v>149</v>
      </c>
      <c r="K1743">
        <v>98026</v>
      </c>
      <c r="L1743" t="s">
        <v>35</v>
      </c>
      <c r="M1743" t="s">
        <v>3994</v>
      </c>
      <c r="N1743" t="s">
        <v>28</v>
      </c>
      <c r="O1743" t="s">
        <v>29</v>
      </c>
      <c r="P1743" t="s">
        <v>3995</v>
      </c>
      <c r="Q1743">
        <v>80.959999999999994</v>
      </c>
      <c r="R1743">
        <v>4</v>
      </c>
      <c r="S1743">
        <v>0</v>
      </c>
      <c r="T1743">
        <v>34.812800000000003</v>
      </c>
    </row>
    <row r="1744" spans="1:20" x14ac:dyDescent="0.3">
      <c r="A1744" s="1">
        <v>44081</v>
      </c>
      <c r="B1744" s="1" t="str">
        <f t="shared" si="27"/>
        <v>Sep</v>
      </c>
      <c r="C1744">
        <v>9328</v>
      </c>
      <c r="D1744" t="s">
        <v>3992</v>
      </c>
      <c r="E1744" t="s">
        <v>39</v>
      </c>
      <c r="F1744" t="s">
        <v>3843</v>
      </c>
      <c r="G1744" t="s">
        <v>22</v>
      </c>
      <c r="H1744" t="s">
        <v>23</v>
      </c>
      <c r="I1744" t="s">
        <v>3993</v>
      </c>
      <c r="J1744" t="s">
        <v>149</v>
      </c>
      <c r="K1744">
        <v>98026</v>
      </c>
      <c r="L1744" t="s">
        <v>35</v>
      </c>
      <c r="M1744" t="s">
        <v>3996</v>
      </c>
      <c r="N1744" t="s">
        <v>78</v>
      </c>
      <c r="O1744" t="s">
        <v>193</v>
      </c>
      <c r="P1744" t="s">
        <v>3997</v>
      </c>
      <c r="Q1744">
        <v>455.71199999999999</v>
      </c>
      <c r="R1744">
        <v>2</v>
      </c>
      <c r="S1744">
        <v>0.2</v>
      </c>
      <c r="T1744">
        <v>34.178400000000003</v>
      </c>
    </row>
    <row r="1745" spans="1:20" x14ac:dyDescent="0.3">
      <c r="A1745" s="1">
        <v>44081</v>
      </c>
      <c r="B1745" s="1" t="str">
        <f t="shared" si="27"/>
        <v>Sep</v>
      </c>
      <c r="C1745">
        <v>9329</v>
      </c>
      <c r="D1745" t="s">
        <v>3992</v>
      </c>
      <c r="E1745" t="s">
        <v>39</v>
      </c>
      <c r="F1745" t="s">
        <v>3843</v>
      </c>
      <c r="G1745" t="s">
        <v>22</v>
      </c>
      <c r="H1745" t="s">
        <v>23</v>
      </c>
      <c r="I1745" t="s">
        <v>3993</v>
      </c>
      <c r="J1745" t="s">
        <v>149</v>
      </c>
      <c r="K1745">
        <v>98026</v>
      </c>
      <c r="L1745" t="s">
        <v>35</v>
      </c>
      <c r="M1745" t="s">
        <v>2796</v>
      </c>
      <c r="N1745" t="s">
        <v>46</v>
      </c>
      <c r="O1745" t="s">
        <v>62</v>
      </c>
      <c r="P1745" t="s">
        <v>2797</v>
      </c>
      <c r="Q1745">
        <v>25.98</v>
      </c>
      <c r="R1745">
        <v>1</v>
      </c>
      <c r="S1745">
        <v>0</v>
      </c>
      <c r="T1745">
        <v>7.2744</v>
      </c>
    </row>
    <row r="1746" spans="1:20" x14ac:dyDescent="0.3">
      <c r="A1746" s="1">
        <v>44081</v>
      </c>
      <c r="B1746" s="1" t="str">
        <f t="shared" si="27"/>
        <v>Sep</v>
      </c>
      <c r="C1746">
        <v>9539</v>
      </c>
      <c r="D1746" t="s">
        <v>3998</v>
      </c>
      <c r="E1746" t="s">
        <v>39</v>
      </c>
      <c r="F1746" t="s">
        <v>3999</v>
      </c>
      <c r="G1746" t="s">
        <v>22</v>
      </c>
      <c r="H1746" t="s">
        <v>23</v>
      </c>
      <c r="I1746" t="s">
        <v>1695</v>
      </c>
      <c r="J1746" t="s">
        <v>1696</v>
      </c>
      <c r="K1746">
        <v>2908</v>
      </c>
      <c r="L1746" t="s">
        <v>26</v>
      </c>
      <c r="M1746" t="s">
        <v>4000</v>
      </c>
      <c r="N1746" t="s">
        <v>46</v>
      </c>
      <c r="O1746" t="s">
        <v>107</v>
      </c>
      <c r="P1746" t="s">
        <v>4001</v>
      </c>
      <c r="Q1746">
        <v>16.899999999999999</v>
      </c>
      <c r="R1746">
        <v>5</v>
      </c>
      <c r="S1746">
        <v>0</v>
      </c>
      <c r="T1746">
        <v>7.774</v>
      </c>
    </row>
    <row r="1747" spans="1:20" x14ac:dyDescent="0.3">
      <c r="A1747" s="1">
        <v>44081</v>
      </c>
      <c r="B1747" s="1" t="str">
        <f t="shared" si="27"/>
        <v>Sep</v>
      </c>
      <c r="C1747">
        <v>9540</v>
      </c>
      <c r="D1747" t="s">
        <v>3998</v>
      </c>
      <c r="E1747" t="s">
        <v>39</v>
      </c>
      <c r="F1747" t="s">
        <v>3999</v>
      </c>
      <c r="G1747" t="s">
        <v>22</v>
      </c>
      <c r="H1747" t="s">
        <v>23</v>
      </c>
      <c r="I1747" t="s">
        <v>1695</v>
      </c>
      <c r="J1747" t="s">
        <v>1696</v>
      </c>
      <c r="K1747">
        <v>2908</v>
      </c>
      <c r="L1747" t="s">
        <v>26</v>
      </c>
      <c r="M1747" t="s">
        <v>304</v>
      </c>
      <c r="N1747" t="s">
        <v>46</v>
      </c>
      <c r="O1747" t="s">
        <v>107</v>
      </c>
      <c r="P1747" t="s">
        <v>305</v>
      </c>
      <c r="Q1747">
        <v>39.96</v>
      </c>
      <c r="R1747">
        <v>2</v>
      </c>
      <c r="S1747">
        <v>0</v>
      </c>
      <c r="T1747">
        <v>18.781199999999998</v>
      </c>
    </row>
    <row r="1748" spans="1:20" x14ac:dyDescent="0.3">
      <c r="A1748" s="1">
        <v>44082</v>
      </c>
      <c r="B1748" s="1" t="str">
        <f t="shared" si="27"/>
        <v>Sep</v>
      </c>
      <c r="C1748">
        <v>1714</v>
      </c>
      <c r="D1748" t="s">
        <v>4002</v>
      </c>
      <c r="E1748" t="s">
        <v>86</v>
      </c>
      <c r="F1748" t="s">
        <v>2158</v>
      </c>
      <c r="G1748" t="s">
        <v>22</v>
      </c>
      <c r="H1748" t="s">
        <v>23</v>
      </c>
      <c r="I1748" t="s">
        <v>336</v>
      </c>
      <c r="J1748" t="s">
        <v>337</v>
      </c>
      <c r="K1748">
        <v>60610</v>
      </c>
      <c r="L1748" t="s">
        <v>44</v>
      </c>
      <c r="M1748" t="s">
        <v>4003</v>
      </c>
      <c r="N1748" t="s">
        <v>28</v>
      </c>
      <c r="O1748" t="s">
        <v>94</v>
      </c>
      <c r="P1748" t="s">
        <v>4004</v>
      </c>
      <c r="Q1748">
        <v>765.625</v>
      </c>
      <c r="R1748">
        <v>7</v>
      </c>
      <c r="S1748">
        <v>0.5</v>
      </c>
      <c r="T1748">
        <v>-566.5625</v>
      </c>
    </row>
    <row r="1749" spans="1:20" x14ac:dyDescent="0.3">
      <c r="A1749" s="1">
        <v>44082</v>
      </c>
      <c r="B1749" s="1" t="str">
        <f t="shared" si="27"/>
        <v>Sep</v>
      </c>
      <c r="C1749">
        <v>3127</v>
      </c>
      <c r="D1749" t="s">
        <v>4005</v>
      </c>
      <c r="E1749" t="s">
        <v>20</v>
      </c>
      <c r="F1749" t="s">
        <v>4006</v>
      </c>
      <c r="G1749" t="s">
        <v>22</v>
      </c>
      <c r="H1749" t="s">
        <v>23</v>
      </c>
      <c r="I1749" t="s">
        <v>154</v>
      </c>
      <c r="J1749" t="s">
        <v>155</v>
      </c>
      <c r="K1749">
        <v>19134</v>
      </c>
      <c r="L1749" t="s">
        <v>26</v>
      </c>
      <c r="M1749" t="s">
        <v>2330</v>
      </c>
      <c r="N1749" t="s">
        <v>78</v>
      </c>
      <c r="O1749" t="s">
        <v>193</v>
      </c>
      <c r="P1749" t="s">
        <v>2331</v>
      </c>
      <c r="Q1749">
        <v>258.52800000000002</v>
      </c>
      <c r="R1749">
        <v>2</v>
      </c>
      <c r="S1749">
        <v>0.4</v>
      </c>
      <c r="T1749">
        <v>-47.396799999999999</v>
      </c>
    </row>
    <row r="1750" spans="1:20" x14ac:dyDescent="0.3">
      <c r="A1750" s="1">
        <v>44082</v>
      </c>
      <c r="B1750" s="1" t="str">
        <f t="shared" si="27"/>
        <v>Sep</v>
      </c>
      <c r="C1750">
        <v>3657</v>
      </c>
      <c r="D1750" t="s">
        <v>4007</v>
      </c>
      <c r="E1750" t="s">
        <v>20</v>
      </c>
      <c r="F1750" t="s">
        <v>888</v>
      </c>
      <c r="G1750" t="s">
        <v>73</v>
      </c>
      <c r="H1750" t="s">
        <v>23</v>
      </c>
      <c r="I1750" t="s">
        <v>1971</v>
      </c>
      <c r="J1750" t="s">
        <v>25</v>
      </c>
      <c r="K1750">
        <v>43017</v>
      </c>
      <c r="L1750" t="s">
        <v>26</v>
      </c>
      <c r="M1750" t="s">
        <v>4008</v>
      </c>
      <c r="N1750" t="s">
        <v>78</v>
      </c>
      <c r="O1750" t="s">
        <v>101</v>
      </c>
      <c r="P1750" t="s">
        <v>4009</v>
      </c>
      <c r="Q1750">
        <v>9.0960000000000001</v>
      </c>
      <c r="R1750">
        <v>1</v>
      </c>
      <c r="S1750">
        <v>0.2</v>
      </c>
      <c r="T1750">
        <v>1.7055</v>
      </c>
    </row>
    <row r="1751" spans="1:20" x14ac:dyDescent="0.3">
      <c r="A1751" s="1">
        <v>44082</v>
      </c>
      <c r="B1751" s="1" t="str">
        <f t="shared" si="27"/>
        <v>Sep</v>
      </c>
      <c r="C1751">
        <v>4529</v>
      </c>
      <c r="D1751" t="s">
        <v>4010</v>
      </c>
      <c r="E1751" t="s">
        <v>86</v>
      </c>
      <c r="F1751" t="s">
        <v>908</v>
      </c>
      <c r="G1751" t="s">
        <v>73</v>
      </c>
      <c r="H1751" t="s">
        <v>23</v>
      </c>
      <c r="I1751" t="s">
        <v>504</v>
      </c>
      <c r="J1751" t="s">
        <v>25</v>
      </c>
      <c r="K1751">
        <v>43302</v>
      </c>
      <c r="L1751" t="s">
        <v>26</v>
      </c>
      <c r="M1751" t="s">
        <v>765</v>
      </c>
      <c r="N1751" t="s">
        <v>78</v>
      </c>
      <c r="O1751" t="s">
        <v>101</v>
      </c>
      <c r="P1751" t="s">
        <v>766</v>
      </c>
      <c r="Q1751">
        <v>116.83199999999999</v>
      </c>
      <c r="R1751">
        <v>4</v>
      </c>
      <c r="S1751">
        <v>0.2</v>
      </c>
      <c r="T1751">
        <v>33.589199999999998</v>
      </c>
    </row>
    <row r="1752" spans="1:20" x14ac:dyDescent="0.3">
      <c r="A1752" s="1">
        <v>44082</v>
      </c>
      <c r="B1752" s="1" t="str">
        <f t="shared" si="27"/>
        <v>Sep</v>
      </c>
      <c r="C1752">
        <v>5768</v>
      </c>
      <c r="D1752" t="s">
        <v>4011</v>
      </c>
      <c r="E1752" t="s">
        <v>86</v>
      </c>
      <c r="F1752" t="s">
        <v>4012</v>
      </c>
      <c r="G1752" t="s">
        <v>73</v>
      </c>
      <c r="H1752" t="s">
        <v>23</v>
      </c>
      <c r="I1752" t="s">
        <v>441</v>
      </c>
      <c r="J1752" t="s">
        <v>52</v>
      </c>
      <c r="K1752">
        <v>77070</v>
      </c>
      <c r="L1752" t="s">
        <v>44</v>
      </c>
      <c r="M1752" t="s">
        <v>1391</v>
      </c>
      <c r="N1752" t="s">
        <v>78</v>
      </c>
      <c r="O1752" t="s">
        <v>101</v>
      </c>
      <c r="P1752" t="s">
        <v>1392</v>
      </c>
      <c r="Q1752">
        <v>85.2</v>
      </c>
      <c r="R1752">
        <v>6</v>
      </c>
      <c r="S1752">
        <v>0.2</v>
      </c>
      <c r="T1752">
        <v>20.234999999999999</v>
      </c>
    </row>
    <row r="1753" spans="1:20" x14ac:dyDescent="0.3">
      <c r="A1753" s="1">
        <v>44082</v>
      </c>
      <c r="B1753" s="1" t="str">
        <f t="shared" si="27"/>
        <v>Sep</v>
      </c>
      <c r="C1753">
        <v>6649</v>
      </c>
      <c r="D1753" t="s">
        <v>4013</v>
      </c>
      <c r="E1753" t="s">
        <v>39</v>
      </c>
      <c r="F1753" t="s">
        <v>1527</v>
      </c>
      <c r="G1753" t="s">
        <v>73</v>
      </c>
      <c r="H1753" t="s">
        <v>23</v>
      </c>
      <c r="I1753" t="s">
        <v>620</v>
      </c>
      <c r="J1753" t="s">
        <v>52</v>
      </c>
      <c r="K1753">
        <v>76017</v>
      </c>
      <c r="L1753" t="s">
        <v>44</v>
      </c>
      <c r="M1753" t="s">
        <v>3880</v>
      </c>
      <c r="N1753" t="s">
        <v>46</v>
      </c>
      <c r="O1753" t="s">
        <v>47</v>
      </c>
      <c r="P1753" t="s">
        <v>3881</v>
      </c>
      <c r="Q1753">
        <v>42.616</v>
      </c>
      <c r="R1753">
        <v>7</v>
      </c>
      <c r="S1753">
        <v>0.8</v>
      </c>
      <c r="T1753">
        <v>-68.185599999999994</v>
      </c>
    </row>
    <row r="1754" spans="1:20" x14ac:dyDescent="0.3">
      <c r="A1754" s="1">
        <v>44082</v>
      </c>
      <c r="B1754" s="1" t="str">
        <f t="shared" si="27"/>
        <v>Sep</v>
      </c>
      <c r="C1754">
        <v>6650</v>
      </c>
      <c r="D1754" t="s">
        <v>4013</v>
      </c>
      <c r="E1754" t="s">
        <v>39</v>
      </c>
      <c r="F1754" t="s">
        <v>1527</v>
      </c>
      <c r="G1754" t="s">
        <v>73</v>
      </c>
      <c r="H1754" t="s">
        <v>23</v>
      </c>
      <c r="I1754" t="s">
        <v>620</v>
      </c>
      <c r="J1754" t="s">
        <v>52</v>
      </c>
      <c r="K1754">
        <v>76017</v>
      </c>
      <c r="L1754" t="s">
        <v>44</v>
      </c>
      <c r="M1754" t="s">
        <v>3311</v>
      </c>
      <c r="N1754" t="s">
        <v>78</v>
      </c>
      <c r="O1754" t="s">
        <v>382</v>
      </c>
      <c r="P1754" t="s">
        <v>3312</v>
      </c>
      <c r="Q1754">
        <v>319.98399999999998</v>
      </c>
      <c r="R1754">
        <v>2</v>
      </c>
      <c r="S1754">
        <v>0.2</v>
      </c>
      <c r="T1754">
        <v>107.99460000000001</v>
      </c>
    </row>
    <row r="1755" spans="1:20" x14ac:dyDescent="0.3">
      <c r="A1755" s="1">
        <v>44082</v>
      </c>
      <c r="B1755" s="1" t="str">
        <f t="shared" si="27"/>
        <v>Sep</v>
      </c>
      <c r="C1755">
        <v>6651</v>
      </c>
      <c r="D1755" t="s">
        <v>4013</v>
      </c>
      <c r="E1755" t="s">
        <v>39</v>
      </c>
      <c r="F1755" t="s">
        <v>1527</v>
      </c>
      <c r="G1755" t="s">
        <v>73</v>
      </c>
      <c r="H1755" t="s">
        <v>23</v>
      </c>
      <c r="I1755" t="s">
        <v>620</v>
      </c>
      <c r="J1755" t="s">
        <v>52</v>
      </c>
      <c r="K1755">
        <v>76017</v>
      </c>
      <c r="L1755" t="s">
        <v>44</v>
      </c>
      <c r="M1755" t="s">
        <v>717</v>
      </c>
      <c r="N1755" t="s">
        <v>46</v>
      </c>
      <c r="O1755" t="s">
        <v>144</v>
      </c>
      <c r="P1755" t="s">
        <v>718</v>
      </c>
      <c r="Q1755">
        <v>45.92</v>
      </c>
      <c r="R1755">
        <v>5</v>
      </c>
      <c r="S1755">
        <v>0.2</v>
      </c>
      <c r="T1755">
        <v>15.497999999999999</v>
      </c>
    </row>
    <row r="1756" spans="1:20" x14ac:dyDescent="0.3">
      <c r="A1756" s="1">
        <v>44082</v>
      </c>
      <c r="B1756" s="1" t="str">
        <f t="shared" si="27"/>
        <v>Sep</v>
      </c>
      <c r="C1756">
        <v>6652</v>
      </c>
      <c r="D1756" t="s">
        <v>4013</v>
      </c>
      <c r="E1756" t="s">
        <v>39</v>
      </c>
      <c r="F1756" t="s">
        <v>1527</v>
      </c>
      <c r="G1756" t="s">
        <v>73</v>
      </c>
      <c r="H1756" t="s">
        <v>23</v>
      </c>
      <c r="I1756" t="s">
        <v>620</v>
      </c>
      <c r="J1756" t="s">
        <v>52</v>
      </c>
      <c r="K1756">
        <v>76017</v>
      </c>
      <c r="L1756" t="s">
        <v>44</v>
      </c>
      <c r="M1756" t="s">
        <v>1441</v>
      </c>
      <c r="N1756" t="s">
        <v>28</v>
      </c>
      <c r="O1756" t="s">
        <v>29</v>
      </c>
      <c r="P1756" t="s">
        <v>1442</v>
      </c>
      <c r="Q1756">
        <v>21.184000000000001</v>
      </c>
      <c r="R1756">
        <v>2</v>
      </c>
      <c r="S1756">
        <v>0.6</v>
      </c>
      <c r="T1756">
        <v>-11.651199999999999</v>
      </c>
    </row>
    <row r="1757" spans="1:20" x14ac:dyDescent="0.3">
      <c r="A1757" s="1">
        <v>44082</v>
      </c>
      <c r="B1757" s="1" t="str">
        <f t="shared" si="27"/>
        <v>Sep</v>
      </c>
      <c r="C1757">
        <v>6653</v>
      </c>
      <c r="D1757" t="s">
        <v>4013</v>
      </c>
      <c r="E1757" t="s">
        <v>39</v>
      </c>
      <c r="F1757" t="s">
        <v>1527</v>
      </c>
      <c r="G1757" t="s">
        <v>73</v>
      </c>
      <c r="H1757" t="s">
        <v>23</v>
      </c>
      <c r="I1757" t="s">
        <v>620</v>
      </c>
      <c r="J1757" t="s">
        <v>52</v>
      </c>
      <c r="K1757">
        <v>76017</v>
      </c>
      <c r="L1757" t="s">
        <v>44</v>
      </c>
      <c r="M1757" t="s">
        <v>4014</v>
      </c>
      <c r="N1757" t="s">
        <v>46</v>
      </c>
      <c r="O1757" t="s">
        <v>107</v>
      </c>
      <c r="P1757" t="s">
        <v>4015</v>
      </c>
      <c r="Q1757">
        <v>20.736000000000001</v>
      </c>
      <c r="R1757">
        <v>4</v>
      </c>
      <c r="S1757">
        <v>0.2</v>
      </c>
      <c r="T1757">
        <v>7.2576000000000001</v>
      </c>
    </row>
    <row r="1758" spans="1:20" x14ac:dyDescent="0.3">
      <c r="A1758" s="1">
        <v>44082</v>
      </c>
      <c r="B1758" s="1" t="str">
        <f t="shared" si="27"/>
        <v>Sep</v>
      </c>
      <c r="C1758">
        <v>6654</v>
      </c>
      <c r="D1758" t="s">
        <v>4013</v>
      </c>
      <c r="E1758" t="s">
        <v>39</v>
      </c>
      <c r="F1758" t="s">
        <v>1527</v>
      </c>
      <c r="G1758" t="s">
        <v>73</v>
      </c>
      <c r="H1758" t="s">
        <v>23</v>
      </c>
      <c r="I1758" t="s">
        <v>620</v>
      </c>
      <c r="J1758" t="s">
        <v>52</v>
      </c>
      <c r="K1758">
        <v>76017</v>
      </c>
      <c r="L1758" t="s">
        <v>44</v>
      </c>
      <c r="M1758" t="s">
        <v>2155</v>
      </c>
      <c r="N1758" t="s">
        <v>28</v>
      </c>
      <c r="O1758" t="s">
        <v>59</v>
      </c>
      <c r="P1758" t="s">
        <v>2156</v>
      </c>
      <c r="Q1758">
        <v>213.43</v>
      </c>
      <c r="R1758">
        <v>5</v>
      </c>
      <c r="S1758">
        <v>0.3</v>
      </c>
      <c r="T1758">
        <v>-39.637</v>
      </c>
    </row>
    <row r="1759" spans="1:20" x14ac:dyDescent="0.3">
      <c r="A1759" s="1">
        <v>44082</v>
      </c>
      <c r="B1759" s="1" t="str">
        <f t="shared" si="27"/>
        <v>Sep</v>
      </c>
      <c r="C1759">
        <v>8325</v>
      </c>
      <c r="D1759" t="s">
        <v>4016</v>
      </c>
      <c r="E1759" t="s">
        <v>39</v>
      </c>
      <c r="F1759" t="s">
        <v>992</v>
      </c>
      <c r="G1759" t="s">
        <v>41</v>
      </c>
      <c r="H1759" t="s">
        <v>23</v>
      </c>
      <c r="I1759" t="s">
        <v>4017</v>
      </c>
      <c r="J1759" t="s">
        <v>130</v>
      </c>
      <c r="K1759">
        <v>33012</v>
      </c>
      <c r="L1759" t="s">
        <v>76</v>
      </c>
      <c r="M1759" t="s">
        <v>4018</v>
      </c>
      <c r="N1759" t="s">
        <v>46</v>
      </c>
      <c r="O1759" t="s">
        <v>54</v>
      </c>
      <c r="P1759" t="s">
        <v>4019</v>
      </c>
      <c r="Q1759">
        <v>61.68</v>
      </c>
      <c r="R1759">
        <v>5</v>
      </c>
      <c r="S1759">
        <v>0.2</v>
      </c>
      <c r="T1759">
        <v>5.3970000000000002</v>
      </c>
    </row>
    <row r="1760" spans="1:20" x14ac:dyDescent="0.3">
      <c r="A1760" s="1">
        <v>44082</v>
      </c>
      <c r="B1760" s="1" t="str">
        <f t="shared" si="27"/>
        <v>Sep</v>
      </c>
      <c r="C1760">
        <v>8326</v>
      </c>
      <c r="D1760" t="s">
        <v>4016</v>
      </c>
      <c r="E1760" t="s">
        <v>39</v>
      </c>
      <c r="F1760" t="s">
        <v>992</v>
      </c>
      <c r="G1760" t="s">
        <v>41</v>
      </c>
      <c r="H1760" t="s">
        <v>23</v>
      </c>
      <c r="I1760" t="s">
        <v>4017</v>
      </c>
      <c r="J1760" t="s">
        <v>130</v>
      </c>
      <c r="K1760">
        <v>33012</v>
      </c>
      <c r="L1760" t="s">
        <v>76</v>
      </c>
      <c r="M1760" t="s">
        <v>4020</v>
      </c>
      <c r="N1760" t="s">
        <v>78</v>
      </c>
      <c r="O1760" t="s">
        <v>193</v>
      </c>
      <c r="P1760" t="s">
        <v>4021</v>
      </c>
      <c r="Q1760">
        <v>158.376</v>
      </c>
      <c r="R1760">
        <v>3</v>
      </c>
      <c r="S1760">
        <v>0.2</v>
      </c>
      <c r="T1760">
        <v>13.857900000000001</v>
      </c>
    </row>
    <row r="1761" spans="1:20" x14ac:dyDescent="0.3">
      <c r="A1761" s="1">
        <v>44082</v>
      </c>
      <c r="B1761" s="1" t="str">
        <f t="shared" si="27"/>
        <v>Sep</v>
      </c>
      <c r="C1761">
        <v>8620</v>
      </c>
      <c r="D1761" t="s">
        <v>4022</v>
      </c>
      <c r="E1761" t="s">
        <v>86</v>
      </c>
      <c r="F1761" t="s">
        <v>4023</v>
      </c>
      <c r="G1761" t="s">
        <v>73</v>
      </c>
      <c r="H1761" t="s">
        <v>23</v>
      </c>
      <c r="I1761" t="s">
        <v>314</v>
      </c>
      <c r="J1761" t="s">
        <v>315</v>
      </c>
      <c r="K1761">
        <v>10024</v>
      </c>
      <c r="L1761" t="s">
        <v>26</v>
      </c>
      <c r="M1761" t="s">
        <v>1452</v>
      </c>
      <c r="N1761" t="s">
        <v>46</v>
      </c>
      <c r="O1761" t="s">
        <v>54</v>
      </c>
      <c r="P1761" t="s">
        <v>1453</v>
      </c>
      <c r="Q1761">
        <v>65.12</v>
      </c>
      <c r="R1761">
        <v>4</v>
      </c>
      <c r="S1761">
        <v>0</v>
      </c>
      <c r="T1761">
        <v>16.9312</v>
      </c>
    </row>
    <row r="1762" spans="1:20" x14ac:dyDescent="0.3">
      <c r="A1762" s="1">
        <v>44083</v>
      </c>
      <c r="B1762" s="1" t="str">
        <f t="shared" si="27"/>
        <v>Sep</v>
      </c>
      <c r="C1762">
        <v>1213</v>
      </c>
      <c r="D1762" t="s">
        <v>4024</v>
      </c>
      <c r="E1762" t="s">
        <v>20</v>
      </c>
      <c r="F1762" t="s">
        <v>3757</v>
      </c>
      <c r="G1762" t="s">
        <v>73</v>
      </c>
      <c r="H1762" t="s">
        <v>23</v>
      </c>
      <c r="I1762" t="s">
        <v>154</v>
      </c>
      <c r="J1762" t="s">
        <v>155</v>
      </c>
      <c r="K1762">
        <v>19134</v>
      </c>
      <c r="L1762" t="s">
        <v>26</v>
      </c>
      <c r="M1762" t="s">
        <v>3892</v>
      </c>
      <c r="N1762" t="s">
        <v>28</v>
      </c>
      <c r="O1762" t="s">
        <v>59</v>
      </c>
      <c r="P1762" t="s">
        <v>3893</v>
      </c>
      <c r="Q1762">
        <v>141.37200000000001</v>
      </c>
      <c r="R1762">
        <v>2</v>
      </c>
      <c r="S1762">
        <v>0.3</v>
      </c>
      <c r="T1762">
        <v>-48.470399999999998</v>
      </c>
    </row>
    <row r="1763" spans="1:20" x14ac:dyDescent="0.3">
      <c r="A1763" s="1">
        <v>44083</v>
      </c>
      <c r="B1763" s="1" t="str">
        <f t="shared" si="27"/>
        <v>Sep</v>
      </c>
      <c r="C1763">
        <v>1214</v>
      </c>
      <c r="D1763" t="s">
        <v>4024</v>
      </c>
      <c r="E1763" t="s">
        <v>20</v>
      </c>
      <c r="F1763" t="s">
        <v>3757</v>
      </c>
      <c r="G1763" t="s">
        <v>73</v>
      </c>
      <c r="H1763" t="s">
        <v>23</v>
      </c>
      <c r="I1763" t="s">
        <v>154</v>
      </c>
      <c r="J1763" t="s">
        <v>155</v>
      </c>
      <c r="K1763">
        <v>19134</v>
      </c>
      <c r="L1763" t="s">
        <v>26</v>
      </c>
      <c r="M1763" t="s">
        <v>2618</v>
      </c>
      <c r="N1763" t="s">
        <v>46</v>
      </c>
      <c r="O1763" t="s">
        <v>47</v>
      </c>
      <c r="P1763" t="s">
        <v>2619</v>
      </c>
      <c r="Q1763">
        <v>3.036</v>
      </c>
      <c r="R1763">
        <v>2</v>
      </c>
      <c r="S1763">
        <v>0.7</v>
      </c>
      <c r="T1763">
        <v>-2.3275999999999999</v>
      </c>
    </row>
    <row r="1764" spans="1:20" x14ac:dyDescent="0.3">
      <c r="A1764" s="1">
        <v>44083</v>
      </c>
      <c r="B1764" s="1" t="str">
        <f t="shared" si="27"/>
        <v>Sep</v>
      </c>
      <c r="C1764">
        <v>1215</v>
      </c>
      <c r="D1764" t="s">
        <v>4024</v>
      </c>
      <c r="E1764" t="s">
        <v>20</v>
      </c>
      <c r="F1764" t="s">
        <v>3757</v>
      </c>
      <c r="G1764" t="s">
        <v>73</v>
      </c>
      <c r="H1764" t="s">
        <v>23</v>
      </c>
      <c r="I1764" t="s">
        <v>154</v>
      </c>
      <c r="J1764" t="s">
        <v>155</v>
      </c>
      <c r="K1764">
        <v>19134</v>
      </c>
      <c r="L1764" t="s">
        <v>26</v>
      </c>
      <c r="M1764" t="s">
        <v>3596</v>
      </c>
      <c r="N1764" t="s">
        <v>46</v>
      </c>
      <c r="O1764" t="s">
        <v>47</v>
      </c>
      <c r="P1764" t="s">
        <v>3597</v>
      </c>
      <c r="Q1764">
        <v>4.5030000000000001</v>
      </c>
      <c r="R1764">
        <v>1</v>
      </c>
      <c r="S1764">
        <v>0.7</v>
      </c>
      <c r="T1764">
        <v>-3.6023999999999998</v>
      </c>
    </row>
    <row r="1765" spans="1:20" x14ac:dyDescent="0.3">
      <c r="A1765" s="1">
        <v>44083</v>
      </c>
      <c r="B1765" s="1" t="str">
        <f t="shared" si="27"/>
        <v>Sep</v>
      </c>
      <c r="C1765">
        <v>1216</v>
      </c>
      <c r="D1765" t="s">
        <v>4024</v>
      </c>
      <c r="E1765" t="s">
        <v>20</v>
      </c>
      <c r="F1765" t="s">
        <v>3757</v>
      </c>
      <c r="G1765" t="s">
        <v>73</v>
      </c>
      <c r="H1765" t="s">
        <v>23</v>
      </c>
      <c r="I1765" t="s">
        <v>154</v>
      </c>
      <c r="J1765" t="s">
        <v>155</v>
      </c>
      <c r="K1765">
        <v>19134</v>
      </c>
      <c r="L1765" t="s">
        <v>26</v>
      </c>
      <c r="M1765" t="s">
        <v>550</v>
      </c>
      <c r="N1765" t="s">
        <v>46</v>
      </c>
      <c r="O1765" t="s">
        <v>62</v>
      </c>
      <c r="P1765" t="s">
        <v>551</v>
      </c>
      <c r="Q1765">
        <v>4.6719999999999997</v>
      </c>
      <c r="R1765">
        <v>1</v>
      </c>
      <c r="S1765">
        <v>0.2</v>
      </c>
      <c r="T1765">
        <v>1.5768</v>
      </c>
    </row>
    <row r="1766" spans="1:20" x14ac:dyDescent="0.3">
      <c r="A1766" s="1">
        <v>44083</v>
      </c>
      <c r="B1766" s="1" t="str">
        <f t="shared" si="27"/>
        <v>Sep</v>
      </c>
      <c r="C1766">
        <v>1217</v>
      </c>
      <c r="D1766" t="s">
        <v>4024</v>
      </c>
      <c r="E1766" t="s">
        <v>20</v>
      </c>
      <c r="F1766" t="s">
        <v>3757</v>
      </c>
      <c r="G1766" t="s">
        <v>73</v>
      </c>
      <c r="H1766" t="s">
        <v>23</v>
      </c>
      <c r="I1766" t="s">
        <v>154</v>
      </c>
      <c r="J1766" t="s">
        <v>155</v>
      </c>
      <c r="K1766">
        <v>19134</v>
      </c>
      <c r="L1766" t="s">
        <v>26</v>
      </c>
      <c r="M1766" t="s">
        <v>237</v>
      </c>
      <c r="N1766" t="s">
        <v>78</v>
      </c>
      <c r="O1766" t="s">
        <v>101</v>
      </c>
      <c r="P1766" t="s">
        <v>238</v>
      </c>
      <c r="Q1766">
        <v>95.88</v>
      </c>
      <c r="R1766">
        <v>3</v>
      </c>
      <c r="S1766">
        <v>0.2</v>
      </c>
      <c r="T1766">
        <v>28.763999999999999</v>
      </c>
    </row>
    <row r="1767" spans="1:20" x14ac:dyDescent="0.3">
      <c r="A1767" s="1">
        <v>44083</v>
      </c>
      <c r="B1767" s="1" t="str">
        <f t="shared" si="27"/>
        <v>Sep</v>
      </c>
      <c r="C1767">
        <v>1218</v>
      </c>
      <c r="D1767" t="s">
        <v>4024</v>
      </c>
      <c r="E1767" t="s">
        <v>20</v>
      </c>
      <c r="F1767" t="s">
        <v>3757</v>
      </c>
      <c r="G1767" t="s">
        <v>73</v>
      </c>
      <c r="H1767" t="s">
        <v>23</v>
      </c>
      <c r="I1767" t="s">
        <v>154</v>
      </c>
      <c r="J1767" t="s">
        <v>155</v>
      </c>
      <c r="K1767">
        <v>19134</v>
      </c>
      <c r="L1767" t="s">
        <v>26</v>
      </c>
      <c r="M1767" t="s">
        <v>4025</v>
      </c>
      <c r="N1767" t="s">
        <v>28</v>
      </c>
      <c r="O1767" t="s">
        <v>29</v>
      </c>
      <c r="P1767" t="s">
        <v>4026</v>
      </c>
      <c r="Q1767">
        <v>17.024000000000001</v>
      </c>
      <c r="R1767">
        <v>2</v>
      </c>
      <c r="S1767">
        <v>0.2</v>
      </c>
      <c r="T1767">
        <v>1.7023999999999999</v>
      </c>
    </row>
    <row r="1768" spans="1:20" x14ac:dyDescent="0.3">
      <c r="A1768" s="1">
        <v>44083</v>
      </c>
      <c r="B1768" s="1" t="str">
        <f t="shared" si="27"/>
        <v>Sep</v>
      </c>
      <c r="C1768">
        <v>1219</v>
      </c>
      <c r="D1768" t="s">
        <v>4024</v>
      </c>
      <c r="E1768" t="s">
        <v>20</v>
      </c>
      <c r="F1768" t="s">
        <v>3757</v>
      </c>
      <c r="G1768" t="s">
        <v>73</v>
      </c>
      <c r="H1768" t="s">
        <v>23</v>
      </c>
      <c r="I1768" t="s">
        <v>154</v>
      </c>
      <c r="J1768" t="s">
        <v>155</v>
      </c>
      <c r="K1768">
        <v>19134</v>
      </c>
      <c r="L1768" t="s">
        <v>26</v>
      </c>
      <c r="M1768" t="s">
        <v>4027</v>
      </c>
      <c r="N1768" t="s">
        <v>78</v>
      </c>
      <c r="O1768" t="s">
        <v>101</v>
      </c>
      <c r="P1768" t="s">
        <v>4028</v>
      </c>
      <c r="Q1768">
        <v>258.69600000000003</v>
      </c>
      <c r="R1768">
        <v>3</v>
      </c>
      <c r="S1768">
        <v>0.2</v>
      </c>
      <c r="T1768">
        <v>64.674000000000007</v>
      </c>
    </row>
    <row r="1769" spans="1:20" x14ac:dyDescent="0.3">
      <c r="A1769" s="1">
        <v>44083</v>
      </c>
      <c r="B1769" s="1" t="str">
        <f t="shared" si="27"/>
        <v>Sep</v>
      </c>
      <c r="C1769">
        <v>1220</v>
      </c>
      <c r="D1769" t="s">
        <v>4024</v>
      </c>
      <c r="E1769" t="s">
        <v>20</v>
      </c>
      <c r="F1769" t="s">
        <v>3757</v>
      </c>
      <c r="G1769" t="s">
        <v>73</v>
      </c>
      <c r="H1769" t="s">
        <v>23</v>
      </c>
      <c r="I1769" t="s">
        <v>154</v>
      </c>
      <c r="J1769" t="s">
        <v>155</v>
      </c>
      <c r="K1769">
        <v>19134</v>
      </c>
      <c r="L1769" t="s">
        <v>26</v>
      </c>
      <c r="M1769" t="s">
        <v>2330</v>
      </c>
      <c r="N1769" t="s">
        <v>78</v>
      </c>
      <c r="O1769" t="s">
        <v>193</v>
      </c>
      <c r="P1769" t="s">
        <v>4029</v>
      </c>
      <c r="Q1769">
        <v>1931.9580000000001</v>
      </c>
      <c r="R1769">
        <v>7</v>
      </c>
      <c r="S1769">
        <v>0.4</v>
      </c>
      <c r="T1769">
        <v>-386.39159999999998</v>
      </c>
    </row>
    <row r="1770" spans="1:20" x14ac:dyDescent="0.3">
      <c r="A1770" s="1">
        <v>44083</v>
      </c>
      <c r="B1770" s="1" t="str">
        <f t="shared" si="27"/>
        <v>Sep</v>
      </c>
      <c r="C1770">
        <v>2400</v>
      </c>
      <c r="D1770" t="s">
        <v>4030</v>
      </c>
      <c r="E1770" t="s">
        <v>20</v>
      </c>
      <c r="F1770" t="s">
        <v>4031</v>
      </c>
      <c r="G1770" t="s">
        <v>73</v>
      </c>
      <c r="H1770" t="s">
        <v>23</v>
      </c>
      <c r="I1770" t="s">
        <v>1538</v>
      </c>
      <c r="J1770" t="s">
        <v>1539</v>
      </c>
      <c r="K1770">
        <v>29501</v>
      </c>
      <c r="L1770" t="s">
        <v>76</v>
      </c>
      <c r="M1770" t="s">
        <v>1303</v>
      </c>
      <c r="N1770" t="s">
        <v>46</v>
      </c>
      <c r="O1770" t="s">
        <v>54</v>
      </c>
      <c r="P1770" t="s">
        <v>1304</v>
      </c>
      <c r="Q1770">
        <v>628.80999999999995</v>
      </c>
      <c r="R1770">
        <v>7</v>
      </c>
      <c r="S1770">
        <v>0</v>
      </c>
      <c r="T1770">
        <v>12.5762</v>
      </c>
    </row>
    <row r="1771" spans="1:20" x14ac:dyDescent="0.3">
      <c r="A1771" s="1">
        <v>44083</v>
      </c>
      <c r="B1771" s="1" t="str">
        <f t="shared" si="27"/>
        <v>Sep</v>
      </c>
      <c r="C1771">
        <v>2401</v>
      </c>
      <c r="D1771" t="s">
        <v>4030</v>
      </c>
      <c r="E1771" t="s">
        <v>20</v>
      </c>
      <c r="F1771" t="s">
        <v>4031</v>
      </c>
      <c r="G1771" t="s">
        <v>73</v>
      </c>
      <c r="H1771" t="s">
        <v>23</v>
      </c>
      <c r="I1771" t="s">
        <v>1538</v>
      </c>
      <c r="J1771" t="s">
        <v>1539</v>
      </c>
      <c r="K1771">
        <v>29501</v>
      </c>
      <c r="L1771" t="s">
        <v>76</v>
      </c>
      <c r="M1771" t="s">
        <v>2255</v>
      </c>
      <c r="N1771" t="s">
        <v>46</v>
      </c>
      <c r="O1771" t="s">
        <v>54</v>
      </c>
      <c r="P1771" t="s">
        <v>2256</v>
      </c>
      <c r="Q1771">
        <v>56.45</v>
      </c>
      <c r="R1771">
        <v>5</v>
      </c>
      <c r="S1771">
        <v>0</v>
      </c>
      <c r="T1771">
        <v>14.677</v>
      </c>
    </row>
    <row r="1772" spans="1:20" x14ac:dyDescent="0.3">
      <c r="A1772" s="1">
        <v>44083</v>
      </c>
      <c r="B1772" s="1" t="str">
        <f t="shared" si="27"/>
        <v>Sep</v>
      </c>
      <c r="C1772">
        <v>4623</v>
      </c>
      <c r="D1772" t="s">
        <v>4032</v>
      </c>
      <c r="E1772" t="s">
        <v>20</v>
      </c>
      <c r="F1772" t="s">
        <v>218</v>
      </c>
      <c r="G1772" t="s">
        <v>22</v>
      </c>
      <c r="H1772" t="s">
        <v>23</v>
      </c>
      <c r="I1772" t="s">
        <v>1133</v>
      </c>
      <c r="J1772" t="s">
        <v>206</v>
      </c>
      <c r="K1772">
        <v>38401</v>
      </c>
      <c r="L1772" t="s">
        <v>76</v>
      </c>
      <c r="M1772" t="s">
        <v>4033</v>
      </c>
      <c r="N1772" t="s">
        <v>46</v>
      </c>
      <c r="O1772" t="s">
        <v>141</v>
      </c>
      <c r="P1772" t="s">
        <v>882</v>
      </c>
      <c r="Q1772">
        <v>8.8320000000000007</v>
      </c>
      <c r="R1772">
        <v>3</v>
      </c>
      <c r="S1772">
        <v>0.2</v>
      </c>
      <c r="T1772">
        <v>-1.9872000000000001</v>
      </c>
    </row>
    <row r="1773" spans="1:20" x14ac:dyDescent="0.3">
      <c r="A1773" s="1">
        <v>44083</v>
      </c>
      <c r="B1773" s="1" t="str">
        <f t="shared" si="27"/>
        <v>Sep</v>
      </c>
      <c r="C1773">
        <v>4624</v>
      </c>
      <c r="D1773" t="s">
        <v>4032</v>
      </c>
      <c r="E1773" t="s">
        <v>20</v>
      </c>
      <c r="F1773" t="s">
        <v>218</v>
      </c>
      <c r="G1773" t="s">
        <v>22</v>
      </c>
      <c r="H1773" t="s">
        <v>23</v>
      </c>
      <c r="I1773" t="s">
        <v>1133</v>
      </c>
      <c r="J1773" t="s">
        <v>206</v>
      </c>
      <c r="K1773">
        <v>38401</v>
      </c>
      <c r="L1773" t="s">
        <v>76</v>
      </c>
      <c r="M1773" t="s">
        <v>1333</v>
      </c>
      <c r="N1773" t="s">
        <v>46</v>
      </c>
      <c r="O1773" t="s">
        <v>107</v>
      </c>
      <c r="P1773" t="s">
        <v>1334</v>
      </c>
      <c r="Q1773">
        <v>177.536</v>
      </c>
      <c r="R1773">
        <v>4</v>
      </c>
      <c r="S1773">
        <v>0.2</v>
      </c>
      <c r="T1773">
        <v>62.137599999999999</v>
      </c>
    </row>
    <row r="1774" spans="1:20" x14ac:dyDescent="0.3">
      <c r="A1774" s="1">
        <v>44083</v>
      </c>
      <c r="B1774" s="1" t="str">
        <f t="shared" si="27"/>
        <v>Sep</v>
      </c>
      <c r="C1774">
        <v>4625</v>
      </c>
      <c r="D1774" t="s">
        <v>4032</v>
      </c>
      <c r="E1774" t="s">
        <v>20</v>
      </c>
      <c r="F1774" t="s">
        <v>218</v>
      </c>
      <c r="G1774" t="s">
        <v>22</v>
      </c>
      <c r="H1774" t="s">
        <v>23</v>
      </c>
      <c r="I1774" t="s">
        <v>1133</v>
      </c>
      <c r="J1774" t="s">
        <v>206</v>
      </c>
      <c r="K1774">
        <v>38401</v>
      </c>
      <c r="L1774" t="s">
        <v>76</v>
      </c>
      <c r="M1774" t="s">
        <v>3648</v>
      </c>
      <c r="N1774" t="s">
        <v>46</v>
      </c>
      <c r="O1774" t="s">
        <v>54</v>
      </c>
      <c r="P1774" t="s">
        <v>3649</v>
      </c>
      <c r="Q1774">
        <v>258.48</v>
      </c>
      <c r="R1774">
        <v>2</v>
      </c>
      <c r="S1774">
        <v>0.2</v>
      </c>
      <c r="T1774">
        <v>-3.2309999999999999</v>
      </c>
    </row>
    <row r="1775" spans="1:20" x14ac:dyDescent="0.3">
      <c r="A1775" s="1">
        <v>44083</v>
      </c>
      <c r="B1775" s="1" t="str">
        <f t="shared" si="27"/>
        <v>Sep</v>
      </c>
      <c r="C1775">
        <v>4626</v>
      </c>
      <c r="D1775" t="s">
        <v>4032</v>
      </c>
      <c r="E1775" t="s">
        <v>20</v>
      </c>
      <c r="F1775" t="s">
        <v>218</v>
      </c>
      <c r="G1775" t="s">
        <v>22</v>
      </c>
      <c r="H1775" t="s">
        <v>23</v>
      </c>
      <c r="I1775" t="s">
        <v>1133</v>
      </c>
      <c r="J1775" t="s">
        <v>206</v>
      </c>
      <c r="K1775">
        <v>38401</v>
      </c>
      <c r="L1775" t="s">
        <v>76</v>
      </c>
      <c r="M1775" t="s">
        <v>4034</v>
      </c>
      <c r="N1775" t="s">
        <v>28</v>
      </c>
      <c r="O1775" t="s">
        <v>29</v>
      </c>
      <c r="P1775" t="s">
        <v>2548</v>
      </c>
      <c r="Q1775">
        <v>14.135999999999999</v>
      </c>
      <c r="R1775">
        <v>3</v>
      </c>
      <c r="S1775">
        <v>0.2</v>
      </c>
      <c r="T1775">
        <v>4.2408000000000001</v>
      </c>
    </row>
    <row r="1776" spans="1:20" x14ac:dyDescent="0.3">
      <c r="A1776" s="1">
        <v>44083</v>
      </c>
      <c r="B1776" s="1" t="str">
        <f t="shared" si="27"/>
        <v>Sep</v>
      </c>
      <c r="C1776">
        <v>5217</v>
      </c>
      <c r="D1776" t="s">
        <v>4035</v>
      </c>
      <c r="E1776" t="s">
        <v>20</v>
      </c>
      <c r="F1776" t="s">
        <v>1132</v>
      </c>
      <c r="G1776" t="s">
        <v>22</v>
      </c>
      <c r="H1776" t="s">
        <v>23</v>
      </c>
      <c r="I1776" t="s">
        <v>3613</v>
      </c>
      <c r="J1776" t="s">
        <v>124</v>
      </c>
      <c r="K1776">
        <v>48066</v>
      </c>
      <c r="L1776" t="s">
        <v>44</v>
      </c>
      <c r="M1776" t="s">
        <v>4036</v>
      </c>
      <c r="N1776" t="s">
        <v>46</v>
      </c>
      <c r="O1776" t="s">
        <v>168</v>
      </c>
      <c r="P1776" t="s">
        <v>4037</v>
      </c>
      <c r="Q1776">
        <v>17.48</v>
      </c>
      <c r="R1776">
        <v>2</v>
      </c>
      <c r="S1776">
        <v>0</v>
      </c>
      <c r="T1776">
        <v>8.2156000000000002</v>
      </c>
    </row>
    <row r="1777" spans="1:20" x14ac:dyDescent="0.3">
      <c r="A1777" s="1">
        <v>44083</v>
      </c>
      <c r="B1777" s="1" t="str">
        <f t="shared" si="27"/>
        <v>Sep</v>
      </c>
      <c r="C1777">
        <v>5442</v>
      </c>
      <c r="D1777" t="s">
        <v>4038</v>
      </c>
      <c r="E1777" t="s">
        <v>20</v>
      </c>
      <c r="F1777" t="s">
        <v>2100</v>
      </c>
      <c r="G1777" t="s">
        <v>22</v>
      </c>
      <c r="H1777" t="s">
        <v>23</v>
      </c>
      <c r="I1777" t="s">
        <v>2694</v>
      </c>
      <c r="J1777" t="s">
        <v>412</v>
      </c>
      <c r="K1777">
        <v>85301</v>
      </c>
      <c r="L1777" t="s">
        <v>35</v>
      </c>
      <c r="M1777" t="s">
        <v>1412</v>
      </c>
      <c r="N1777" t="s">
        <v>46</v>
      </c>
      <c r="O1777" t="s">
        <v>107</v>
      </c>
      <c r="P1777" t="s">
        <v>1413</v>
      </c>
      <c r="Q1777">
        <v>6.3680000000000003</v>
      </c>
      <c r="R1777">
        <v>2</v>
      </c>
      <c r="S1777">
        <v>0.2</v>
      </c>
      <c r="T1777">
        <v>2.3879999999999999</v>
      </c>
    </row>
    <row r="1778" spans="1:20" x14ac:dyDescent="0.3">
      <c r="A1778" s="1">
        <v>44083</v>
      </c>
      <c r="B1778" s="1" t="str">
        <f t="shared" si="27"/>
        <v>Sep</v>
      </c>
      <c r="C1778">
        <v>5579</v>
      </c>
      <c r="D1778" t="s">
        <v>4039</v>
      </c>
      <c r="E1778" t="s">
        <v>86</v>
      </c>
      <c r="F1778" t="s">
        <v>4040</v>
      </c>
      <c r="G1778" t="s">
        <v>22</v>
      </c>
      <c r="H1778" t="s">
        <v>23</v>
      </c>
      <c r="I1778" t="s">
        <v>33</v>
      </c>
      <c r="J1778" t="s">
        <v>34</v>
      </c>
      <c r="K1778">
        <v>90004</v>
      </c>
      <c r="L1778" t="s">
        <v>35</v>
      </c>
      <c r="M1778" t="s">
        <v>2930</v>
      </c>
      <c r="N1778" t="s">
        <v>46</v>
      </c>
      <c r="O1778" t="s">
        <v>62</v>
      </c>
      <c r="P1778" t="s">
        <v>2931</v>
      </c>
      <c r="Q1778">
        <v>6.56</v>
      </c>
      <c r="R1778">
        <v>2</v>
      </c>
      <c r="S1778">
        <v>0</v>
      </c>
      <c r="T1778">
        <v>1.9024000000000001</v>
      </c>
    </row>
    <row r="1779" spans="1:20" x14ac:dyDescent="0.3">
      <c r="A1779" s="1">
        <v>44083</v>
      </c>
      <c r="B1779" s="1" t="str">
        <f t="shared" si="27"/>
        <v>Sep</v>
      </c>
      <c r="C1779">
        <v>5580</v>
      </c>
      <c r="D1779" t="s">
        <v>4039</v>
      </c>
      <c r="E1779" t="s">
        <v>86</v>
      </c>
      <c r="F1779" t="s">
        <v>4040</v>
      </c>
      <c r="G1779" t="s">
        <v>22</v>
      </c>
      <c r="H1779" t="s">
        <v>23</v>
      </c>
      <c r="I1779" t="s">
        <v>33</v>
      </c>
      <c r="J1779" t="s">
        <v>34</v>
      </c>
      <c r="K1779">
        <v>90004</v>
      </c>
      <c r="L1779" t="s">
        <v>35</v>
      </c>
      <c r="M1779" t="s">
        <v>3325</v>
      </c>
      <c r="N1779" t="s">
        <v>28</v>
      </c>
      <c r="O1779" t="s">
        <v>59</v>
      </c>
      <c r="P1779" t="s">
        <v>3326</v>
      </c>
      <c r="Q1779">
        <v>243.92</v>
      </c>
      <c r="R1779">
        <v>5</v>
      </c>
      <c r="S1779">
        <v>0.2</v>
      </c>
      <c r="T1779">
        <v>-15.244999999999999</v>
      </c>
    </row>
    <row r="1780" spans="1:20" x14ac:dyDescent="0.3">
      <c r="A1780" s="1">
        <v>44083</v>
      </c>
      <c r="B1780" s="1" t="str">
        <f t="shared" si="27"/>
        <v>Sep</v>
      </c>
      <c r="C1780">
        <v>5581</v>
      </c>
      <c r="D1780" t="s">
        <v>4039</v>
      </c>
      <c r="E1780" t="s">
        <v>86</v>
      </c>
      <c r="F1780" t="s">
        <v>4040</v>
      </c>
      <c r="G1780" t="s">
        <v>22</v>
      </c>
      <c r="H1780" t="s">
        <v>23</v>
      </c>
      <c r="I1780" t="s">
        <v>33</v>
      </c>
      <c r="J1780" t="s">
        <v>34</v>
      </c>
      <c r="K1780">
        <v>90004</v>
      </c>
      <c r="L1780" t="s">
        <v>35</v>
      </c>
      <c r="M1780" t="s">
        <v>4041</v>
      </c>
      <c r="N1780" t="s">
        <v>46</v>
      </c>
      <c r="O1780" t="s">
        <v>107</v>
      </c>
      <c r="P1780" t="s">
        <v>4042</v>
      </c>
      <c r="Q1780">
        <v>47.52</v>
      </c>
      <c r="R1780">
        <v>9</v>
      </c>
      <c r="S1780">
        <v>0</v>
      </c>
      <c r="T1780">
        <v>22.8096</v>
      </c>
    </row>
    <row r="1781" spans="1:20" x14ac:dyDescent="0.3">
      <c r="A1781" s="1">
        <v>44083</v>
      </c>
      <c r="B1781" s="1" t="str">
        <f t="shared" si="27"/>
        <v>Sep</v>
      </c>
      <c r="C1781">
        <v>5895</v>
      </c>
      <c r="D1781" t="s">
        <v>4043</v>
      </c>
      <c r="E1781" t="s">
        <v>20</v>
      </c>
      <c r="F1781" t="s">
        <v>424</v>
      </c>
      <c r="G1781" t="s">
        <v>73</v>
      </c>
      <c r="H1781" t="s">
        <v>23</v>
      </c>
      <c r="I1781" t="s">
        <v>33</v>
      </c>
      <c r="J1781" t="s">
        <v>34</v>
      </c>
      <c r="K1781">
        <v>90036</v>
      </c>
      <c r="L1781" t="s">
        <v>35</v>
      </c>
      <c r="M1781" t="s">
        <v>743</v>
      </c>
      <c r="N1781" t="s">
        <v>46</v>
      </c>
      <c r="O1781" t="s">
        <v>54</v>
      </c>
      <c r="P1781" t="s">
        <v>744</v>
      </c>
      <c r="Q1781">
        <v>99.87</v>
      </c>
      <c r="R1781">
        <v>3</v>
      </c>
      <c r="S1781">
        <v>0</v>
      </c>
      <c r="T1781">
        <v>23.968800000000002</v>
      </c>
    </row>
    <row r="1782" spans="1:20" x14ac:dyDescent="0.3">
      <c r="A1782" s="1">
        <v>44083</v>
      </c>
      <c r="B1782" s="1" t="str">
        <f t="shared" si="27"/>
        <v>Sep</v>
      </c>
      <c r="C1782">
        <v>6256</v>
      </c>
      <c r="D1782" t="s">
        <v>4044</v>
      </c>
      <c r="E1782" t="s">
        <v>20</v>
      </c>
      <c r="F1782" t="s">
        <v>4045</v>
      </c>
      <c r="G1782" t="s">
        <v>73</v>
      </c>
      <c r="H1782" t="s">
        <v>23</v>
      </c>
      <c r="I1782" t="s">
        <v>2377</v>
      </c>
      <c r="J1782" t="s">
        <v>52</v>
      </c>
      <c r="K1782">
        <v>75023</v>
      </c>
      <c r="L1782" t="s">
        <v>44</v>
      </c>
      <c r="M1782" t="s">
        <v>999</v>
      </c>
      <c r="N1782" t="s">
        <v>46</v>
      </c>
      <c r="O1782" t="s">
        <v>288</v>
      </c>
      <c r="P1782" t="s">
        <v>1000</v>
      </c>
      <c r="Q1782">
        <v>9.8559999999999999</v>
      </c>
      <c r="R1782">
        <v>4</v>
      </c>
      <c r="S1782">
        <v>0.2</v>
      </c>
      <c r="T1782">
        <v>3.4496000000000002</v>
      </c>
    </row>
    <row r="1783" spans="1:20" x14ac:dyDescent="0.3">
      <c r="A1783" s="1">
        <v>44083</v>
      </c>
      <c r="B1783" s="1" t="str">
        <f t="shared" si="27"/>
        <v>Sep</v>
      </c>
      <c r="C1783">
        <v>7284</v>
      </c>
      <c r="D1783" t="s">
        <v>4046</v>
      </c>
      <c r="E1783" t="s">
        <v>20</v>
      </c>
      <c r="F1783" t="s">
        <v>4047</v>
      </c>
      <c r="G1783" t="s">
        <v>22</v>
      </c>
      <c r="H1783" t="s">
        <v>23</v>
      </c>
      <c r="I1783" t="s">
        <v>1825</v>
      </c>
      <c r="J1783" t="s">
        <v>25</v>
      </c>
      <c r="K1783">
        <v>44105</v>
      </c>
      <c r="L1783" t="s">
        <v>26</v>
      </c>
      <c r="M1783" t="s">
        <v>2396</v>
      </c>
      <c r="N1783" t="s">
        <v>46</v>
      </c>
      <c r="O1783" t="s">
        <v>62</v>
      </c>
      <c r="P1783" t="s">
        <v>2397</v>
      </c>
      <c r="Q1783">
        <v>25.92</v>
      </c>
      <c r="R1783">
        <v>5</v>
      </c>
      <c r="S1783">
        <v>0.2</v>
      </c>
      <c r="T1783">
        <v>3.8879999999999999</v>
      </c>
    </row>
    <row r="1784" spans="1:20" x14ac:dyDescent="0.3">
      <c r="A1784" s="1">
        <v>44083</v>
      </c>
      <c r="B1784" s="1" t="str">
        <f t="shared" si="27"/>
        <v>Sep</v>
      </c>
      <c r="C1784">
        <v>7285</v>
      </c>
      <c r="D1784" t="s">
        <v>4046</v>
      </c>
      <c r="E1784" t="s">
        <v>20</v>
      </c>
      <c r="F1784" t="s">
        <v>4047</v>
      </c>
      <c r="G1784" t="s">
        <v>22</v>
      </c>
      <c r="H1784" t="s">
        <v>23</v>
      </c>
      <c r="I1784" t="s">
        <v>1825</v>
      </c>
      <c r="J1784" t="s">
        <v>25</v>
      </c>
      <c r="K1784">
        <v>44105</v>
      </c>
      <c r="L1784" t="s">
        <v>26</v>
      </c>
      <c r="M1784" t="s">
        <v>3504</v>
      </c>
      <c r="N1784" t="s">
        <v>28</v>
      </c>
      <c r="O1784" t="s">
        <v>29</v>
      </c>
      <c r="P1784" t="s">
        <v>3505</v>
      </c>
      <c r="Q1784">
        <v>66.111999999999995</v>
      </c>
      <c r="R1784">
        <v>2</v>
      </c>
      <c r="S1784">
        <v>0.2</v>
      </c>
      <c r="T1784">
        <v>-9.0904000000000007</v>
      </c>
    </row>
    <row r="1785" spans="1:20" x14ac:dyDescent="0.3">
      <c r="A1785" s="1">
        <v>44083</v>
      </c>
      <c r="B1785" s="1" t="str">
        <f t="shared" si="27"/>
        <v>Sep</v>
      </c>
      <c r="C1785">
        <v>7719</v>
      </c>
      <c r="D1785" t="s">
        <v>4048</v>
      </c>
      <c r="E1785" t="s">
        <v>20</v>
      </c>
      <c r="F1785" t="s">
        <v>396</v>
      </c>
      <c r="G1785" t="s">
        <v>73</v>
      </c>
      <c r="H1785" t="s">
        <v>23</v>
      </c>
      <c r="I1785" t="s">
        <v>33</v>
      </c>
      <c r="J1785" t="s">
        <v>34</v>
      </c>
      <c r="K1785">
        <v>90032</v>
      </c>
      <c r="L1785" t="s">
        <v>35</v>
      </c>
      <c r="M1785" t="s">
        <v>807</v>
      </c>
      <c r="N1785" t="s">
        <v>78</v>
      </c>
      <c r="O1785" t="s">
        <v>101</v>
      </c>
      <c r="P1785" t="s">
        <v>808</v>
      </c>
      <c r="Q1785">
        <v>159.96</v>
      </c>
      <c r="R1785">
        <v>4</v>
      </c>
      <c r="S1785">
        <v>0</v>
      </c>
      <c r="T1785">
        <v>51.187199999999997</v>
      </c>
    </row>
    <row r="1786" spans="1:20" x14ac:dyDescent="0.3">
      <c r="A1786" s="1">
        <v>44083</v>
      </c>
      <c r="B1786" s="1" t="str">
        <f t="shared" si="27"/>
        <v>Sep</v>
      </c>
      <c r="C1786">
        <v>7876</v>
      </c>
      <c r="D1786" t="s">
        <v>4049</v>
      </c>
      <c r="E1786" t="s">
        <v>20</v>
      </c>
      <c r="F1786" t="s">
        <v>1902</v>
      </c>
      <c r="G1786" t="s">
        <v>73</v>
      </c>
      <c r="H1786" t="s">
        <v>23</v>
      </c>
      <c r="I1786" t="s">
        <v>2328</v>
      </c>
      <c r="J1786" t="s">
        <v>2329</v>
      </c>
      <c r="K1786">
        <v>97206</v>
      </c>
      <c r="L1786" t="s">
        <v>35</v>
      </c>
      <c r="M1786" t="s">
        <v>2533</v>
      </c>
      <c r="N1786" t="s">
        <v>46</v>
      </c>
      <c r="O1786" t="s">
        <v>107</v>
      </c>
      <c r="P1786" t="s">
        <v>2534</v>
      </c>
      <c r="Q1786">
        <v>31.103999999999999</v>
      </c>
      <c r="R1786">
        <v>6</v>
      </c>
      <c r="S1786">
        <v>0.2</v>
      </c>
      <c r="T1786">
        <v>11.2752</v>
      </c>
    </row>
    <row r="1787" spans="1:20" x14ac:dyDescent="0.3">
      <c r="A1787" s="1">
        <v>44083</v>
      </c>
      <c r="B1787" s="1" t="str">
        <f t="shared" si="27"/>
        <v>Sep</v>
      </c>
      <c r="C1787">
        <v>7877</v>
      </c>
      <c r="D1787" t="s">
        <v>4049</v>
      </c>
      <c r="E1787" t="s">
        <v>20</v>
      </c>
      <c r="F1787" t="s">
        <v>1902</v>
      </c>
      <c r="G1787" t="s">
        <v>73</v>
      </c>
      <c r="H1787" t="s">
        <v>23</v>
      </c>
      <c r="I1787" t="s">
        <v>2328</v>
      </c>
      <c r="J1787" t="s">
        <v>2329</v>
      </c>
      <c r="K1787">
        <v>97206</v>
      </c>
      <c r="L1787" t="s">
        <v>35</v>
      </c>
      <c r="M1787" t="s">
        <v>3216</v>
      </c>
      <c r="N1787" t="s">
        <v>46</v>
      </c>
      <c r="O1787" t="s">
        <v>69</v>
      </c>
      <c r="P1787" t="s">
        <v>3217</v>
      </c>
      <c r="Q1787">
        <v>11.176</v>
      </c>
      <c r="R1787">
        <v>1</v>
      </c>
      <c r="S1787">
        <v>0.2</v>
      </c>
      <c r="T1787">
        <v>0.83819999999999995</v>
      </c>
    </row>
    <row r="1788" spans="1:20" x14ac:dyDescent="0.3">
      <c r="A1788" s="1">
        <v>44083</v>
      </c>
      <c r="B1788" s="1" t="str">
        <f t="shared" si="27"/>
        <v>Sep</v>
      </c>
      <c r="C1788">
        <v>8754</v>
      </c>
      <c r="D1788" t="s">
        <v>4050</v>
      </c>
      <c r="E1788" t="s">
        <v>39</v>
      </c>
      <c r="F1788" t="s">
        <v>2295</v>
      </c>
      <c r="G1788" t="s">
        <v>22</v>
      </c>
      <c r="H1788" t="s">
        <v>23</v>
      </c>
      <c r="I1788" t="s">
        <v>1713</v>
      </c>
      <c r="J1788" t="s">
        <v>25</v>
      </c>
      <c r="K1788">
        <v>43615</v>
      </c>
      <c r="L1788" t="s">
        <v>26</v>
      </c>
      <c r="M1788" t="s">
        <v>2212</v>
      </c>
      <c r="N1788" t="s">
        <v>46</v>
      </c>
      <c r="O1788" t="s">
        <v>288</v>
      </c>
      <c r="P1788" t="s">
        <v>2213</v>
      </c>
      <c r="Q1788">
        <v>17.712</v>
      </c>
      <c r="R1788">
        <v>6</v>
      </c>
      <c r="S1788">
        <v>0.2</v>
      </c>
      <c r="T1788">
        <v>5.9778000000000002</v>
      </c>
    </row>
    <row r="1789" spans="1:20" x14ac:dyDescent="0.3">
      <c r="A1789" s="1">
        <v>44083</v>
      </c>
      <c r="B1789" s="1" t="str">
        <f t="shared" si="27"/>
        <v>Sep</v>
      </c>
      <c r="C1789">
        <v>8755</v>
      </c>
      <c r="D1789" t="s">
        <v>4050</v>
      </c>
      <c r="E1789" t="s">
        <v>39</v>
      </c>
      <c r="F1789" t="s">
        <v>2295</v>
      </c>
      <c r="G1789" t="s">
        <v>22</v>
      </c>
      <c r="H1789" t="s">
        <v>23</v>
      </c>
      <c r="I1789" t="s">
        <v>1713</v>
      </c>
      <c r="J1789" t="s">
        <v>25</v>
      </c>
      <c r="K1789">
        <v>43615</v>
      </c>
      <c r="L1789" t="s">
        <v>26</v>
      </c>
      <c r="M1789" t="s">
        <v>1009</v>
      </c>
      <c r="N1789" t="s">
        <v>46</v>
      </c>
      <c r="O1789" t="s">
        <v>47</v>
      </c>
      <c r="P1789" t="s">
        <v>1010</v>
      </c>
      <c r="Q1789">
        <v>4.8600000000000003</v>
      </c>
      <c r="R1789">
        <v>3</v>
      </c>
      <c r="S1789">
        <v>0.7</v>
      </c>
      <c r="T1789">
        <v>-3.5640000000000001</v>
      </c>
    </row>
    <row r="1790" spans="1:20" x14ac:dyDescent="0.3">
      <c r="A1790" s="1">
        <v>44083</v>
      </c>
      <c r="B1790" s="1" t="str">
        <f t="shared" si="27"/>
        <v>Sep</v>
      </c>
      <c r="C1790">
        <v>8756</v>
      </c>
      <c r="D1790" t="s">
        <v>4050</v>
      </c>
      <c r="E1790" t="s">
        <v>39</v>
      </c>
      <c r="F1790" t="s">
        <v>2295</v>
      </c>
      <c r="G1790" t="s">
        <v>22</v>
      </c>
      <c r="H1790" t="s">
        <v>23</v>
      </c>
      <c r="I1790" t="s">
        <v>1713</v>
      </c>
      <c r="J1790" t="s">
        <v>25</v>
      </c>
      <c r="K1790">
        <v>43615</v>
      </c>
      <c r="L1790" t="s">
        <v>26</v>
      </c>
      <c r="M1790" t="s">
        <v>1922</v>
      </c>
      <c r="N1790" t="s">
        <v>46</v>
      </c>
      <c r="O1790" t="s">
        <v>47</v>
      </c>
      <c r="P1790" t="s">
        <v>1923</v>
      </c>
      <c r="Q1790">
        <v>6.258</v>
      </c>
      <c r="R1790">
        <v>2</v>
      </c>
      <c r="S1790">
        <v>0.7</v>
      </c>
      <c r="T1790">
        <v>-5.2149999999999999</v>
      </c>
    </row>
    <row r="1791" spans="1:20" x14ac:dyDescent="0.3">
      <c r="A1791" s="1">
        <v>44084</v>
      </c>
      <c r="B1791" s="1" t="str">
        <f t="shared" si="27"/>
        <v>Sep</v>
      </c>
      <c r="C1791">
        <v>42</v>
      </c>
      <c r="D1791" t="s">
        <v>4051</v>
      </c>
      <c r="E1791" t="s">
        <v>20</v>
      </c>
      <c r="F1791" t="s">
        <v>2728</v>
      </c>
      <c r="G1791" t="s">
        <v>73</v>
      </c>
      <c r="H1791" t="s">
        <v>23</v>
      </c>
      <c r="I1791" t="s">
        <v>4052</v>
      </c>
      <c r="J1791" t="s">
        <v>337</v>
      </c>
      <c r="K1791">
        <v>60540</v>
      </c>
      <c r="L1791" t="s">
        <v>44</v>
      </c>
      <c r="M1791" t="s">
        <v>4053</v>
      </c>
      <c r="N1791" t="s">
        <v>78</v>
      </c>
      <c r="O1791" t="s">
        <v>193</v>
      </c>
      <c r="P1791" t="s">
        <v>4054</v>
      </c>
      <c r="Q1791">
        <v>147.16800000000001</v>
      </c>
      <c r="R1791">
        <v>4</v>
      </c>
      <c r="S1791">
        <v>0.2</v>
      </c>
      <c r="T1791">
        <v>16.5564</v>
      </c>
    </row>
    <row r="1792" spans="1:20" x14ac:dyDescent="0.3">
      <c r="A1792" s="1">
        <v>44084</v>
      </c>
      <c r="B1792" s="1" t="str">
        <f t="shared" si="27"/>
        <v>Sep</v>
      </c>
      <c r="C1792">
        <v>1848</v>
      </c>
      <c r="D1792" t="s">
        <v>4055</v>
      </c>
      <c r="E1792" t="s">
        <v>269</v>
      </c>
      <c r="F1792" t="s">
        <v>1140</v>
      </c>
      <c r="G1792" t="s">
        <v>73</v>
      </c>
      <c r="H1792" t="s">
        <v>23</v>
      </c>
      <c r="I1792" t="s">
        <v>33</v>
      </c>
      <c r="J1792" t="s">
        <v>34</v>
      </c>
      <c r="K1792">
        <v>90004</v>
      </c>
      <c r="L1792" t="s">
        <v>35</v>
      </c>
      <c r="M1792" t="s">
        <v>1816</v>
      </c>
      <c r="N1792" t="s">
        <v>28</v>
      </c>
      <c r="O1792" t="s">
        <v>59</v>
      </c>
      <c r="P1792" t="s">
        <v>1817</v>
      </c>
      <c r="Q1792">
        <v>362.35199999999998</v>
      </c>
      <c r="R1792">
        <v>3</v>
      </c>
      <c r="S1792">
        <v>0.2</v>
      </c>
      <c r="T1792">
        <v>27.176400000000001</v>
      </c>
    </row>
    <row r="1793" spans="1:20" x14ac:dyDescent="0.3">
      <c r="A1793" s="1">
        <v>44084</v>
      </c>
      <c r="B1793" s="1" t="str">
        <f t="shared" si="27"/>
        <v>Sep</v>
      </c>
      <c r="C1793">
        <v>1849</v>
      </c>
      <c r="D1793" t="s">
        <v>4055</v>
      </c>
      <c r="E1793" t="s">
        <v>269</v>
      </c>
      <c r="F1793" t="s">
        <v>1140</v>
      </c>
      <c r="G1793" t="s">
        <v>73</v>
      </c>
      <c r="H1793" t="s">
        <v>23</v>
      </c>
      <c r="I1793" t="s">
        <v>33</v>
      </c>
      <c r="J1793" t="s">
        <v>34</v>
      </c>
      <c r="K1793">
        <v>90004</v>
      </c>
      <c r="L1793" t="s">
        <v>35</v>
      </c>
      <c r="M1793" t="s">
        <v>1838</v>
      </c>
      <c r="N1793" t="s">
        <v>46</v>
      </c>
      <c r="O1793" t="s">
        <v>47</v>
      </c>
      <c r="P1793" t="s">
        <v>1093</v>
      </c>
      <c r="Q1793">
        <v>7.1840000000000002</v>
      </c>
      <c r="R1793">
        <v>2</v>
      </c>
      <c r="S1793">
        <v>0.2</v>
      </c>
      <c r="T1793">
        <v>2.2450000000000001</v>
      </c>
    </row>
    <row r="1794" spans="1:20" x14ac:dyDescent="0.3">
      <c r="A1794" s="1">
        <v>44084</v>
      </c>
      <c r="B1794" s="1" t="str">
        <f t="shared" si="27"/>
        <v>Sep</v>
      </c>
      <c r="C1794">
        <v>1959</v>
      </c>
      <c r="D1794" t="s">
        <v>4056</v>
      </c>
      <c r="E1794" t="s">
        <v>86</v>
      </c>
      <c r="F1794" t="s">
        <v>242</v>
      </c>
      <c r="G1794" t="s">
        <v>22</v>
      </c>
      <c r="H1794" t="s">
        <v>23</v>
      </c>
      <c r="I1794" t="s">
        <v>177</v>
      </c>
      <c r="J1794" t="s">
        <v>178</v>
      </c>
      <c r="K1794">
        <v>65807</v>
      </c>
      <c r="L1794" t="s">
        <v>44</v>
      </c>
      <c r="M1794" t="s">
        <v>1009</v>
      </c>
      <c r="N1794" t="s">
        <v>46</v>
      </c>
      <c r="O1794" t="s">
        <v>47</v>
      </c>
      <c r="P1794" t="s">
        <v>1010</v>
      </c>
      <c r="Q1794">
        <v>16.2</v>
      </c>
      <c r="R1794">
        <v>3</v>
      </c>
      <c r="S1794">
        <v>0</v>
      </c>
      <c r="T1794">
        <v>7.7759999999999998</v>
      </c>
    </row>
    <row r="1795" spans="1:20" x14ac:dyDescent="0.3">
      <c r="A1795" s="1">
        <v>44084</v>
      </c>
      <c r="B1795" s="1" t="str">
        <f t="shared" ref="B1795:B1858" si="28">TEXT(A1795,"mmm")</f>
        <v>Sep</v>
      </c>
      <c r="C1795">
        <v>1960</v>
      </c>
      <c r="D1795" t="s">
        <v>4056</v>
      </c>
      <c r="E1795" t="s">
        <v>86</v>
      </c>
      <c r="F1795" t="s">
        <v>242</v>
      </c>
      <c r="G1795" t="s">
        <v>22</v>
      </c>
      <c r="H1795" t="s">
        <v>23</v>
      </c>
      <c r="I1795" t="s">
        <v>177</v>
      </c>
      <c r="J1795" t="s">
        <v>178</v>
      </c>
      <c r="K1795">
        <v>65807</v>
      </c>
      <c r="L1795" t="s">
        <v>44</v>
      </c>
      <c r="M1795" t="s">
        <v>701</v>
      </c>
      <c r="N1795" t="s">
        <v>46</v>
      </c>
      <c r="O1795" t="s">
        <v>69</v>
      </c>
      <c r="P1795" t="s">
        <v>702</v>
      </c>
      <c r="Q1795">
        <v>33.99</v>
      </c>
      <c r="R1795">
        <v>3</v>
      </c>
      <c r="S1795">
        <v>0</v>
      </c>
      <c r="T1795">
        <v>14.6157</v>
      </c>
    </row>
    <row r="1796" spans="1:20" x14ac:dyDescent="0.3">
      <c r="A1796" s="1">
        <v>44084</v>
      </c>
      <c r="B1796" s="1" t="str">
        <f t="shared" si="28"/>
        <v>Sep</v>
      </c>
      <c r="C1796">
        <v>1961</v>
      </c>
      <c r="D1796" t="s">
        <v>4056</v>
      </c>
      <c r="E1796" t="s">
        <v>86</v>
      </c>
      <c r="F1796" t="s">
        <v>242</v>
      </c>
      <c r="G1796" t="s">
        <v>22</v>
      </c>
      <c r="H1796" t="s">
        <v>23</v>
      </c>
      <c r="I1796" t="s">
        <v>177</v>
      </c>
      <c r="J1796" t="s">
        <v>178</v>
      </c>
      <c r="K1796">
        <v>65807</v>
      </c>
      <c r="L1796" t="s">
        <v>44</v>
      </c>
      <c r="M1796" t="s">
        <v>4057</v>
      </c>
      <c r="N1796" t="s">
        <v>78</v>
      </c>
      <c r="O1796" t="s">
        <v>101</v>
      </c>
      <c r="P1796" t="s">
        <v>4058</v>
      </c>
      <c r="Q1796">
        <v>296.85000000000002</v>
      </c>
      <c r="R1796">
        <v>5</v>
      </c>
      <c r="S1796">
        <v>0</v>
      </c>
      <c r="T1796">
        <v>53.433</v>
      </c>
    </row>
    <row r="1797" spans="1:20" x14ac:dyDescent="0.3">
      <c r="A1797" s="1">
        <v>44084</v>
      </c>
      <c r="B1797" s="1" t="str">
        <f t="shared" si="28"/>
        <v>Sep</v>
      </c>
      <c r="C1797">
        <v>1962</v>
      </c>
      <c r="D1797" t="s">
        <v>4056</v>
      </c>
      <c r="E1797" t="s">
        <v>86</v>
      </c>
      <c r="F1797" t="s">
        <v>242</v>
      </c>
      <c r="G1797" t="s">
        <v>22</v>
      </c>
      <c r="H1797" t="s">
        <v>23</v>
      </c>
      <c r="I1797" t="s">
        <v>177</v>
      </c>
      <c r="J1797" t="s">
        <v>178</v>
      </c>
      <c r="K1797">
        <v>65807</v>
      </c>
      <c r="L1797" t="s">
        <v>44</v>
      </c>
      <c r="M1797" t="s">
        <v>4059</v>
      </c>
      <c r="N1797" t="s">
        <v>78</v>
      </c>
      <c r="O1797" t="s">
        <v>101</v>
      </c>
      <c r="P1797" t="s">
        <v>4060</v>
      </c>
      <c r="Q1797">
        <v>112.8</v>
      </c>
      <c r="R1797">
        <v>6</v>
      </c>
      <c r="S1797">
        <v>0</v>
      </c>
      <c r="T1797">
        <v>6.7679999999999998</v>
      </c>
    </row>
    <row r="1798" spans="1:20" x14ac:dyDescent="0.3">
      <c r="A1798" s="1">
        <v>44084</v>
      </c>
      <c r="B1798" s="1" t="str">
        <f t="shared" si="28"/>
        <v>Sep</v>
      </c>
      <c r="C1798">
        <v>1963</v>
      </c>
      <c r="D1798" t="s">
        <v>4056</v>
      </c>
      <c r="E1798" t="s">
        <v>86</v>
      </c>
      <c r="F1798" t="s">
        <v>242</v>
      </c>
      <c r="G1798" t="s">
        <v>22</v>
      </c>
      <c r="H1798" t="s">
        <v>23</v>
      </c>
      <c r="I1798" t="s">
        <v>177</v>
      </c>
      <c r="J1798" t="s">
        <v>178</v>
      </c>
      <c r="K1798">
        <v>65807</v>
      </c>
      <c r="L1798" t="s">
        <v>44</v>
      </c>
      <c r="M1798" t="s">
        <v>4061</v>
      </c>
      <c r="N1798" t="s">
        <v>46</v>
      </c>
      <c r="O1798" t="s">
        <v>47</v>
      </c>
      <c r="P1798" t="s">
        <v>4062</v>
      </c>
      <c r="Q1798">
        <v>13.71</v>
      </c>
      <c r="R1798">
        <v>3</v>
      </c>
      <c r="S1798">
        <v>0</v>
      </c>
      <c r="T1798">
        <v>6.5808</v>
      </c>
    </row>
    <row r="1799" spans="1:20" x14ac:dyDescent="0.3">
      <c r="A1799" s="1">
        <v>44084</v>
      </c>
      <c r="B1799" s="1" t="str">
        <f t="shared" si="28"/>
        <v>Sep</v>
      </c>
      <c r="C1799">
        <v>1964</v>
      </c>
      <c r="D1799" t="s">
        <v>4056</v>
      </c>
      <c r="E1799" t="s">
        <v>86</v>
      </c>
      <c r="F1799" t="s">
        <v>242</v>
      </c>
      <c r="G1799" t="s">
        <v>22</v>
      </c>
      <c r="H1799" t="s">
        <v>23</v>
      </c>
      <c r="I1799" t="s">
        <v>177</v>
      </c>
      <c r="J1799" t="s">
        <v>178</v>
      </c>
      <c r="K1799">
        <v>65807</v>
      </c>
      <c r="L1799" t="s">
        <v>44</v>
      </c>
      <c r="M1799" t="s">
        <v>4063</v>
      </c>
      <c r="N1799" t="s">
        <v>46</v>
      </c>
      <c r="O1799" t="s">
        <v>107</v>
      </c>
      <c r="P1799" t="s">
        <v>4064</v>
      </c>
      <c r="Q1799">
        <v>24.9</v>
      </c>
      <c r="R1799">
        <v>5</v>
      </c>
      <c r="S1799">
        <v>0</v>
      </c>
      <c r="T1799">
        <v>11.702999999999999</v>
      </c>
    </row>
    <row r="1800" spans="1:20" x14ac:dyDescent="0.3">
      <c r="A1800" s="1">
        <v>44084</v>
      </c>
      <c r="B1800" s="1" t="str">
        <f t="shared" si="28"/>
        <v>Sep</v>
      </c>
      <c r="C1800">
        <v>1965</v>
      </c>
      <c r="D1800" t="s">
        <v>4056</v>
      </c>
      <c r="E1800" t="s">
        <v>86</v>
      </c>
      <c r="F1800" t="s">
        <v>242</v>
      </c>
      <c r="G1800" t="s">
        <v>22</v>
      </c>
      <c r="H1800" t="s">
        <v>23</v>
      </c>
      <c r="I1800" t="s">
        <v>177</v>
      </c>
      <c r="J1800" t="s">
        <v>178</v>
      </c>
      <c r="K1800">
        <v>65807</v>
      </c>
      <c r="L1800" t="s">
        <v>44</v>
      </c>
      <c r="M1800" t="s">
        <v>2048</v>
      </c>
      <c r="N1800" t="s">
        <v>46</v>
      </c>
      <c r="O1800" t="s">
        <v>54</v>
      </c>
      <c r="P1800" t="s">
        <v>2049</v>
      </c>
      <c r="Q1800">
        <v>286.29000000000002</v>
      </c>
      <c r="R1800">
        <v>3</v>
      </c>
      <c r="S1800">
        <v>0</v>
      </c>
      <c r="T1800">
        <v>17.177399999999999</v>
      </c>
    </row>
    <row r="1801" spans="1:20" x14ac:dyDescent="0.3">
      <c r="A1801" s="1">
        <v>44084</v>
      </c>
      <c r="B1801" s="1" t="str">
        <f t="shared" si="28"/>
        <v>Sep</v>
      </c>
      <c r="C1801">
        <v>1966</v>
      </c>
      <c r="D1801" t="s">
        <v>4056</v>
      </c>
      <c r="E1801" t="s">
        <v>86</v>
      </c>
      <c r="F1801" t="s">
        <v>242</v>
      </c>
      <c r="G1801" t="s">
        <v>22</v>
      </c>
      <c r="H1801" t="s">
        <v>23</v>
      </c>
      <c r="I1801" t="s">
        <v>177</v>
      </c>
      <c r="J1801" t="s">
        <v>178</v>
      </c>
      <c r="K1801">
        <v>65807</v>
      </c>
      <c r="L1801" t="s">
        <v>44</v>
      </c>
      <c r="M1801" t="s">
        <v>4065</v>
      </c>
      <c r="N1801" t="s">
        <v>46</v>
      </c>
      <c r="O1801" t="s">
        <v>69</v>
      </c>
      <c r="P1801" t="s">
        <v>4066</v>
      </c>
      <c r="Q1801">
        <v>24.18</v>
      </c>
      <c r="R1801">
        <v>2</v>
      </c>
      <c r="S1801">
        <v>0</v>
      </c>
      <c r="T1801">
        <v>7.2539999999999996</v>
      </c>
    </row>
    <row r="1802" spans="1:20" x14ac:dyDescent="0.3">
      <c r="A1802" s="1">
        <v>44084</v>
      </c>
      <c r="B1802" s="1" t="str">
        <f t="shared" si="28"/>
        <v>Sep</v>
      </c>
      <c r="C1802">
        <v>2847</v>
      </c>
      <c r="D1802" t="s">
        <v>4067</v>
      </c>
      <c r="E1802" t="s">
        <v>20</v>
      </c>
      <c r="F1802" t="s">
        <v>634</v>
      </c>
      <c r="G1802" t="s">
        <v>41</v>
      </c>
      <c r="H1802" t="s">
        <v>23</v>
      </c>
      <c r="I1802" t="s">
        <v>336</v>
      </c>
      <c r="J1802" t="s">
        <v>337</v>
      </c>
      <c r="K1802">
        <v>60653</v>
      </c>
      <c r="L1802" t="s">
        <v>44</v>
      </c>
      <c r="M1802" t="s">
        <v>4068</v>
      </c>
      <c r="N1802" t="s">
        <v>46</v>
      </c>
      <c r="O1802" t="s">
        <v>47</v>
      </c>
      <c r="P1802" t="s">
        <v>4069</v>
      </c>
      <c r="Q1802">
        <v>762.59400000000005</v>
      </c>
      <c r="R1802">
        <v>3</v>
      </c>
      <c r="S1802">
        <v>0.8</v>
      </c>
      <c r="T1802">
        <v>-1143.8910000000001</v>
      </c>
    </row>
    <row r="1803" spans="1:20" x14ac:dyDescent="0.3">
      <c r="A1803" s="1">
        <v>44084</v>
      </c>
      <c r="B1803" s="1" t="str">
        <f t="shared" si="28"/>
        <v>Sep</v>
      </c>
      <c r="C1803">
        <v>3178</v>
      </c>
      <c r="D1803" t="s">
        <v>4070</v>
      </c>
      <c r="E1803" t="s">
        <v>269</v>
      </c>
      <c r="F1803" t="s">
        <v>1008</v>
      </c>
      <c r="G1803" t="s">
        <v>22</v>
      </c>
      <c r="H1803" t="s">
        <v>23</v>
      </c>
      <c r="I1803" t="s">
        <v>314</v>
      </c>
      <c r="J1803" t="s">
        <v>315</v>
      </c>
      <c r="K1803">
        <v>10024</v>
      </c>
      <c r="L1803" t="s">
        <v>26</v>
      </c>
      <c r="M1803" t="s">
        <v>1480</v>
      </c>
      <c r="N1803" t="s">
        <v>46</v>
      </c>
      <c r="O1803" t="s">
        <v>107</v>
      </c>
      <c r="P1803" t="s">
        <v>1481</v>
      </c>
      <c r="Q1803">
        <v>18.760000000000002</v>
      </c>
      <c r="R1803">
        <v>2</v>
      </c>
      <c r="S1803">
        <v>0</v>
      </c>
      <c r="T1803">
        <v>9.0047999999999995</v>
      </c>
    </row>
    <row r="1804" spans="1:20" x14ac:dyDescent="0.3">
      <c r="A1804" s="1">
        <v>44084</v>
      </c>
      <c r="B1804" s="1" t="str">
        <f t="shared" si="28"/>
        <v>Sep</v>
      </c>
      <c r="C1804">
        <v>4926</v>
      </c>
      <c r="D1804" t="s">
        <v>4071</v>
      </c>
      <c r="E1804" t="s">
        <v>39</v>
      </c>
      <c r="F1804" t="s">
        <v>4012</v>
      </c>
      <c r="G1804" t="s">
        <v>73</v>
      </c>
      <c r="H1804" t="s">
        <v>23</v>
      </c>
      <c r="I1804" t="s">
        <v>1871</v>
      </c>
      <c r="J1804" t="s">
        <v>250</v>
      </c>
      <c r="K1804">
        <v>1841</v>
      </c>
      <c r="L1804" t="s">
        <v>26</v>
      </c>
      <c r="M1804" t="s">
        <v>1118</v>
      </c>
      <c r="N1804" t="s">
        <v>46</v>
      </c>
      <c r="O1804" t="s">
        <v>62</v>
      </c>
      <c r="P1804" t="s">
        <v>1119</v>
      </c>
      <c r="Q1804">
        <v>14.88</v>
      </c>
      <c r="R1804">
        <v>2</v>
      </c>
      <c r="S1804">
        <v>0</v>
      </c>
      <c r="T1804">
        <v>3.72</v>
      </c>
    </row>
    <row r="1805" spans="1:20" x14ac:dyDescent="0.3">
      <c r="A1805" s="1">
        <v>44084</v>
      </c>
      <c r="B1805" s="1" t="str">
        <f t="shared" si="28"/>
        <v>Sep</v>
      </c>
      <c r="C1805">
        <v>5370</v>
      </c>
      <c r="D1805" t="s">
        <v>4072</v>
      </c>
      <c r="E1805" t="s">
        <v>39</v>
      </c>
      <c r="F1805" t="s">
        <v>4073</v>
      </c>
      <c r="G1805" t="s">
        <v>73</v>
      </c>
      <c r="H1805" t="s">
        <v>23</v>
      </c>
      <c r="I1805" t="s">
        <v>2302</v>
      </c>
      <c r="J1805" t="s">
        <v>25</v>
      </c>
      <c r="K1805">
        <v>44312</v>
      </c>
      <c r="L1805" t="s">
        <v>26</v>
      </c>
      <c r="M1805" t="s">
        <v>3564</v>
      </c>
      <c r="N1805" t="s">
        <v>46</v>
      </c>
      <c r="O1805" t="s">
        <v>107</v>
      </c>
      <c r="P1805" t="s">
        <v>3565</v>
      </c>
      <c r="Q1805">
        <v>85.055999999999997</v>
      </c>
      <c r="R1805">
        <v>3</v>
      </c>
      <c r="S1805">
        <v>0.2</v>
      </c>
      <c r="T1805">
        <v>28.706399999999999</v>
      </c>
    </row>
    <row r="1806" spans="1:20" x14ac:dyDescent="0.3">
      <c r="A1806" s="1">
        <v>44084</v>
      </c>
      <c r="B1806" s="1" t="str">
        <f t="shared" si="28"/>
        <v>Sep</v>
      </c>
      <c r="C1806">
        <v>5894</v>
      </c>
      <c r="D1806" t="s">
        <v>4074</v>
      </c>
      <c r="E1806" t="s">
        <v>20</v>
      </c>
      <c r="F1806" t="s">
        <v>4075</v>
      </c>
      <c r="G1806" t="s">
        <v>22</v>
      </c>
      <c r="H1806" t="s">
        <v>23</v>
      </c>
      <c r="I1806" t="s">
        <v>1497</v>
      </c>
      <c r="J1806" t="s">
        <v>420</v>
      </c>
      <c r="K1806">
        <v>30318</v>
      </c>
      <c r="L1806" t="s">
        <v>76</v>
      </c>
      <c r="M1806" t="s">
        <v>4076</v>
      </c>
      <c r="N1806" t="s">
        <v>46</v>
      </c>
      <c r="O1806" t="s">
        <v>47</v>
      </c>
      <c r="P1806" t="s">
        <v>4077</v>
      </c>
      <c r="Q1806">
        <v>2.78</v>
      </c>
      <c r="R1806">
        <v>1</v>
      </c>
      <c r="S1806">
        <v>0</v>
      </c>
      <c r="T1806">
        <v>1.3622000000000001</v>
      </c>
    </row>
    <row r="1807" spans="1:20" x14ac:dyDescent="0.3">
      <c r="A1807" s="1">
        <v>44084</v>
      </c>
      <c r="B1807" s="1" t="str">
        <f t="shared" si="28"/>
        <v>Sep</v>
      </c>
      <c r="C1807">
        <v>6886</v>
      </c>
      <c r="D1807" t="s">
        <v>4078</v>
      </c>
      <c r="E1807" t="s">
        <v>20</v>
      </c>
      <c r="F1807" t="s">
        <v>4079</v>
      </c>
      <c r="G1807" t="s">
        <v>22</v>
      </c>
      <c r="H1807" t="s">
        <v>23</v>
      </c>
      <c r="I1807" t="s">
        <v>177</v>
      </c>
      <c r="J1807" t="s">
        <v>25</v>
      </c>
      <c r="K1807">
        <v>45503</v>
      </c>
      <c r="L1807" t="s">
        <v>26</v>
      </c>
      <c r="M1807" t="s">
        <v>4080</v>
      </c>
      <c r="N1807" t="s">
        <v>78</v>
      </c>
      <c r="O1807" t="s">
        <v>101</v>
      </c>
      <c r="P1807" t="s">
        <v>4081</v>
      </c>
      <c r="Q1807">
        <v>37.055999999999997</v>
      </c>
      <c r="R1807">
        <v>4</v>
      </c>
      <c r="S1807">
        <v>0.2</v>
      </c>
      <c r="T1807">
        <v>8.8008000000000006</v>
      </c>
    </row>
    <row r="1808" spans="1:20" x14ac:dyDescent="0.3">
      <c r="A1808" s="1">
        <v>44084</v>
      </c>
      <c r="B1808" s="1" t="str">
        <f t="shared" si="28"/>
        <v>Sep</v>
      </c>
      <c r="C1808">
        <v>6887</v>
      </c>
      <c r="D1808" t="s">
        <v>4078</v>
      </c>
      <c r="E1808" t="s">
        <v>20</v>
      </c>
      <c r="F1808" t="s">
        <v>4079</v>
      </c>
      <c r="G1808" t="s">
        <v>22</v>
      </c>
      <c r="H1808" t="s">
        <v>23</v>
      </c>
      <c r="I1808" t="s">
        <v>177</v>
      </c>
      <c r="J1808" t="s">
        <v>25</v>
      </c>
      <c r="K1808">
        <v>45503</v>
      </c>
      <c r="L1808" t="s">
        <v>26</v>
      </c>
      <c r="M1808" t="s">
        <v>4082</v>
      </c>
      <c r="N1808" t="s">
        <v>78</v>
      </c>
      <c r="O1808" t="s">
        <v>193</v>
      </c>
      <c r="P1808" t="s">
        <v>4083</v>
      </c>
      <c r="Q1808">
        <v>259.89600000000002</v>
      </c>
      <c r="R1808">
        <v>2</v>
      </c>
      <c r="S1808">
        <v>0.4</v>
      </c>
      <c r="T1808">
        <v>-56.3108</v>
      </c>
    </row>
    <row r="1809" spans="1:20" x14ac:dyDescent="0.3">
      <c r="A1809" s="1">
        <v>44085</v>
      </c>
      <c r="B1809" s="1" t="str">
        <f t="shared" si="28"/>
        <v>Sep</v>
      </c>
      <c r="C1809">
        <v>553</v>
      </c>
      <c r="D1809" t="s">
        <v>4084</v>
      </c>
      <c r="E1809" t="s">
        <v>39</v>
      </c>
      <c r="F1809" t="s">
        <v>4085</v>
      </c>
      <c r="G1809" t="s">
        <v>22</v>
      </c>
      <c r="H1809" t="s">
        <v>23</v>
      </c>
      <c r="I1809" t="s">
        <v>74</v>
      </c>
      <c r="J1809" t="s">
        <v>130</v>
      </c>
      <c r="K1809">
        <v>32216</v>
      </c>
      <c r="L1809" t="s">
        <v>76</v>
      </c>
      <c r="M1809" t="s">
        <v>565</v>
      </c>
      <c r="N1809" t="s">
        <v>28</v>
      </c>
      <c r="O1809" t="s">
        <v>29</v>
      </c>
      <c r="P1809" t="s">
        <v>566</v>
      </c>
      <c r="Q1809">
        <v>34.503999999999998</v>
      </c>
      <c r="R1809">
        <v>1</v>
      </c>
      <c r="S1809">
        <v>0.2</v>
      </c>
      <c r="T1809">
        <v>6.0381999999999998</v>
      </c>
    </row>
    <row r="1810" spans="1:20" x14ac:dyDescent="0.3">
      <c r="A1810" s="1">
        <v>44085</v>
      </c>
      <c r="B1810" s="1" t="str">
        <f t="shared" si="28"/>
        <v>Sep</v>
      </c>
      <c r="C1810">
        <v>2902</v>
      </c>
      <c r="D1810" t="s">
        <v>4086</v>
      </c>
      <c r="E1810" t="s">
        <v>20</v>
      </c>
      <c r="F1810" t="s">
        <v>1487</v>
      </c>
      <c r="G1810" t="s">
        <v>41</v>
      </c>
      <c r="H1810" t="s">
        <v>23</v>
      </c>
      <c r="I1810" t="s">
        <v>450</v>
      </c>
      <c r="J1810" t="s">
        <v>420</v>
      </c>
      <c r="K1810">
        <v>31907</v>
      </c>
      <c r="L1810" t="s">
        <v>76</v>
      </c>
      <c r="M1810" t="s">
        <v>4087</v>
      </c>
      <c r="N1810" t="s">
        <v>46</v>
      </c>
      <c r="O1810" t="s">
        <v>107</v>
      </c>
      <c r="P1810" t="s">
        <v>4088</v>
      </c>
      <c r="Q1810">
        <v>184.66</v>
      </c>
      <c r="R1810">
        <v>7</v>
      </c>
      <c r="S1810">
        <v>0</v>
      </c>
      <c r="T1810">
        <v>84.943600000000004</v>
      </c>
    </row>
    <row r="1811" spans="1:20" x14ac:dyDescent="0.3">
      <c r="A1811" s="1">
        <v>44085</v>
      </c>
      <c r="B1811" s="1" t="str">
        <f t="shared" si="28"/>
        <v>Sep</v>
      </c>
      <c r="C1811">
        <v>3042</v>
      </c>
      <c r="D1811" t="s">
        <v>4089</v>
      </c>
      <c r="E1811" t="s">
        <v>269</v>
      </c>
      <c r="F1811" t="s">
        <v>1095</v>
      </c>
      <c r="G1811" t="s">
        <v>41</v>
      </c>
      <c r="H1811" t="s">
        <v>23</v>
      </c>
      <c r="I1811" t="s">
        <v>135</v>
      </c>
      <c r="J1811" t="s">
        <v>34</v>
      </c>
      <c r="K1811">
        <v>90805</v>
      </c>
      <c r="L1811" t="s">
        <v>35</v>
      </c>
      <c r="M1811" t="s">
        <v>4090</v>
      </c>
      <c r="N1811" t="s">
        <v>46</v>
      </c>
      <c r="O1811" t="s">
        <v>107</v>
      </c>
      <c r="P1811" t="s">
        <v>4091</v>
      </c>
      <c r="Q1811">
        <v>12.96</v>
      </c>
      <c r="R1811">
        <v>2</v>
      </c>
      <c r="S1811">
        <v>0</v>
      </c>
      <c r="T1811">
        <v>6.2207999999999997</v>
      </c>
    </row>
    <row r="1812" spans="1:20" x14ac:dyDescent="0.3">
      <c r="A1812" s="1">
        <v>44085</v>
      </c>
      <c r="B1812" s="1" t="str">
        <f t="shared" si="28"/>
        <v>Sep</v>
      </c>
      <c r="C1812">
        <v>3043</v>
      </c>
      <c r="D1812" t="s">
        <v>4089</v>
      </c>
      <c r="E1812" t="s">
        <v>269</v>
      </c>
      <c r="F1812" t="s">
        <v>1095</v>
      </c>
      <c r="G1812" t="s">
        <v>41</v>
      </c>
      <c r="H1812" t="s">
        <v>23</v>
      </c>
      <c r="I1812" t="s">
        <v>135</v>
      </c>
      <c r="J1812" t="s">
        <v>34</v>
      </c>
      <c r="K1812">
        <v>90805</v>
      </c>
      <c r="L1812" t="s">
        <v>35</v>
      </c>
      <c r="M1812" t="s">
        <v>4092</v>
      </c>
      <c r="N1812" t="s">
        <v>46</v>
      </c>
      <c r="O1812" t="s">
        <v>168</v>
      </c>
      <c r="P1812" t="s">
        <v>4093</v>
      </c>
      <c r="Q1812">
        <v>22.18</v>
      </c>
      <c r="R1812">
        <v>2</v>
      </c>
      <c r="S1812">
        <v>0</v>
      </c>
      <c r="T1812">
        <v>10.8682</v>
      </c>
    </row>
    <row r="1813" spans="1:20" x14ac:dyDescent="0.3">
      <c r="A1813" s="1">
        <v>44085</v>
      </c>
      <c r="B1813" s="1" t="str">
        <f t="shared" si="28"/>
        <v>Sep</v>
      </c>
      <c r="C1813">
        <v>3044</v>
      </c>
      <c r="D1813" t="s">
        <v>4089</v>
      </c>
      <c r="E1813" t="s">
        <v>269</v>
      </c>
      <c r="F1813" t="s">
        <v>1095</v>
      </c>
      <c r="G1813" t="s">
        <v>41</v>
      </c>
      <c r="H1813" t="s">
        <v>23</v>
      </c>
      <c r="I1813" t="s">
        <v>135</v>
      </c>
      <c r="J1813" t="s">
        <v>34</v>
      </c>
      <c r="K1813">
        <v>90805</v>
      </c>
      <c r="L1813" t="s">
        <v>35</v>
      </c>
      <c r="M1813" t="s">
        <v>4094</v>
      </c>
      <c r="N1813" t="s">
        <v>28</v>
      </c>
      <c r="O1813" t="s">
        <v>59</v>
      </c>
      <c r="P1813" t="s">
        <v>4095</v>
      </c>
      <c r="Q1813">
        <v>2054.2719999999999</v>
      </c>
      <c r="R1813">
        <v>8</v>
      </c>
      <c r="S1813">
        <v>0.2</v>
      </c>
      <c r="T1813">
        <v>256.78399999999999</v>
      </c>
    </row>
    <row r="1814" spans="1:20" x14ac:dyDescent="0.3">
      <c r="A1814" s="1">
        <v>44085</v>
      </c>
      <c r="B1814" s="1" t="str">
        <f t="shared" si="28"/>
        <v>Sep</v>
      </c>
      <c r="C1814">
        <v>4368</v>
      </c>
      <c r="D1814" t="s">
        <v>4096</v>
      </c>
      <c r="E1814" t="s">
        <v>86</v>
      </c>
      <c r="F1814" t="s">
        <v>4097</v>
      </c>
      <c r="G1814" t="s">
        <v>22</v>
      </c>
      <c r="H1814" t="s">
        <v>23</v>
      </c>
      <c r="I1814" t="s">
        <v>336</v>
      </c>
      <c r="J1814" t="s">
        <v>337</v>
      </c>
      <c r="K1814">
        <v>60623</v>
      </c>
      <c r="L1814" t="s">
        <v>44</v>
      </c>
      <c r="M1814" t="s">
        <v>2462</v>
      </c>
      <c r="N1814" t="s">
        <v>46</v>
      </c>
      <c r="O1814" t="s">
        <v>144</v>
      </c>
      <c r="P1814" t="s">
        <v>2463</v>
      </c>
      <c r="Q1814">
        <v>10.528</v>
      </c>
      <c r="R1814">
        <v>4</v>
      </c>
      <c r="S1814">
        <v>0.2</v>
      </c>
      <c r="T1814">
        <v>3.29</v>
      </c>
    </row>
    <row r="1815" spans="1:20" x14ac:dyDescent="0.3">
      <c r="A1815" s="1">
        <v>44085</v>
      </c>
      <c r="B1815" s="1" t="str">
        <f t="shared" si="28"/>
        <v>Sep</v>
      </c>
      <c r="C1815">
        <v>4369</v>
      </c>
      <c r="D1815" t="s">
        <v>4096</v>
      </c>
      <c r="E1815" t="s">
        <v>86</v>
      </c>
      <c r="F1815" t="s">
        <v>4097</v>
      </c>
      <c r="G1815" t="s">
        <v>22</v>
      </c>
      <c r="H1815" t="s">
        <v>23</v>
      </c>
      <c r="I1815" t="s">
        <v>336</v>
      </c>
      <c r="J1815" t="s">
        <v>337</v>
      </c>
      <c r="K1815">
        <v>60623</v>
      </c>
      <c r="L1815" t="s">
        <v>44</v>
      </c>
      <c r="M1815" t="s">
        <v>2186</v>
      </c>
      <c r="N1815" t="s">
        <v>46</v>
      </c>
      <c r="O1815" t="s">
        <v>107</v>
      </c>
      <c r="P1815" t="s">
        <v>2187</v>
      </c>
      <c r="Q1815">
        <v>20.544</v>
      </c>
      <c r="R1815">
        <v>6</v>
      </c>
      <c r="S1815">
        <v>0.2</v>
      </c>
      <c r="T1815">
        <v>6.42</v>
      </c>
    </row>
    <row r="1816" spans="1:20" x14ac:dyDescent="0.3">
      <c r="A1816" s="1">
        <v>44085</v>
      </c>
      <c r="B1816" s="1" t="str">
        <f t="shared" si="28"/>
        <v>Sep</v>
      </c>
      <c r="C1816">
        <v>5270</v>
      </c>
      <c r="D1816" t="s">
        <v>4098</v>
      </c>
      <c r="E1816" t="s">
        <v>269</v>
      </c>
      <c r="F1816" t="s">
        <v>608</v>
      </c>
      <c r="G1816" t="s">
        <v>22</v>
      </c>
      <c r="H1816" t="s">
        <v>23</v>
      </c>
      <c r="I1816" t="s">
        <v>111</v>
      </c>
      <c r="J1816" t="s">
        <v>34</v>
      </c>
      <c r="K1816">
        <v>94110</v>
      </c>
      <c r="L1816" t="s">
        <v>35</v>
      </c>
      <c r="M1816" t="s">
        <v>4099</v>
      </c>
      <c r="N1816" t="s">
        <v>28</v>
      </c>
      <c r="O1816" t="s">
        <v>29</v>
      </c>
      <c r="P1816" t="s">
        <v>4100</v>
      </c>
      <c r="Q1816">
        <v>32.36</v>
      </c>
      <c r="R1816">
        <v>4</v>
      </c>
      <c r="S1816">
        <v>0</v>
      </c>
      <c r="T1816">
        <v>11.6496</v>
      </c>
    </row>
    <row r="1817" spans="1:20" x14ac:dyDescent="0.3">
      <c r="A1817" s="1">
        <v>44085</v>
      </c>
      <c r="B1817" s="1" t="str">
        <f t="shared" si="28"/>
        <v>Sep</v>
      </c>
      <c r="C1817">
        <v>5271</v>
      </c>
      <c r="D1817" t="s">
        <v>4098</v>
      </c>
      <c r="E1817" t="s">
        <v>269</v>
      </c>
      <c r="F1817" t="s">
        <v>608</v>
      </c>
      <c r="G1817" t="s">
        <v>22</v>
      </c>
      <c r="H1817" t="s">
        <v>23</v>
      </c>
      <c r="I1817" t="s">
        <v>111</v>
      </c>
      <c r="J1817" t="s">
        <v>34</v>
      </c>
      <c r="K1817">
        <v>94110</v>
      </c>
      <c r="L1817" t="s">
        <v>35</v>
      </c>
      <c r="M1817" t="s">
        <v>4101</v>
      </c>
      <c r="N1817" t="s">
        <v>46</v>
      </c>
      <c r="O1817" t="s">
        <v>69</v>
      </c>
      <c r="P1817" t="s">
        <v>4102</v>
      </c>
      <c r="Q1817">
        <v>406.6</v>
      </c>
      <c r="R1817">
        <v>5</v>
      </c>
      <c r="S1817">
        <v>0</v>
      </c>
      <c r="T1817">
        <v>113.848</v>
      </c>
    </row>
    <row r="1818" spans="1:20" x14ac:dyDescent="0.3">
      <c r="A1818" s="1">
        <v>44085</v>
      </c>
      <c r="B1818" s="1" t="str">
        <f t="shared" si="28"/>
        <v>Sep</v>
      </c>
      <c r="C1818">
        <v>6232</v>
      </c>
      <c r="D1818" t="s">
        <v>4103</v>
      </c>
      <c r="E1818" t="s">
        <v>269</v>
      </c>
      <c r="F1818" t="s">
        <v>4104</v>
      </c>
      <c r="G1818" t="s">
        <v>22</v>
      </c>
      <c r="H1818" t="s">
        <v>23</v>
      </c>
      <c r="I1818" t="s">
        <v>148</v>
      </c>
      <c r="J1818" t="s">
        <v>149</v>
      </c>
      <c r="K1818">
        <v>98105</v>
      </c>
      <c r="L1818" t="s">
        <v>35</v>
      </c>
      <c r="M1818" t="s">
        <v>58</v>
      </c>
      <c r="N1818" t="s">
        <v>28</v>
      </c>
      <c r="O1818" t="s">
        <v>59</v>
      </c>
      <c r="P1818" t="s">
        <v>60</v>
      </c>
      <c r="Q1818">
        <v>177.56800000000001</v>
      </c>
      <c r="R1818">
        <v>2</v>
      </c>
      <c r="S1818">
        <v>0.2</v>
      </c>
      <c r="T1818">
        <v>8.8783999999999992</v>
      </c>
    </row>
    <row r="1819" spans="1:20" x14ac:dyDescent="0.3">
      <c r="A1819" s="1">
        <v>44085</v>
      </c>
      <c r="B1819" s="1" t="str">
        <f t="shared" si="28"/>
        <v>Sep</v>
      </c>
      <c r="C1819">
        <v>6233</v>
      </c>
      <c r="D1819" t="s">
        <v>4103</v>
      </c>
      <c r="E1819" t="s">
        <v>269</v>
      </c>
      <c r="F1819" t="s">
        <v>4104</v>
      </c>
      <c r="G1819" t="s">
        <v>22</v>
      </c>
      <c r="H1819" t="s">
        <v>23</v>
      </c>
      <c r="I1819" t="s">
        <v>148</v>
      </c>
      <c r="J1819" t="s">
        <v>149</v>
      </c>
      <c r="K1819">
        <v>98105</v>
      </c>
      <c r="L1819" t="s">
        <v>35</v>
      </c>
      <c r="M1819" t="s">
        <v>1786</v>
      </c>
      <c r="N1819" t="s">
        <v>46</v>
      </c>
      <c r="O1819" t="s">
        <v>107</v>
      </c>
      <c r="P1819" t="s">
        <v>1787</v>
      </c>
      <c r="Q1819">
        <v>19.440000000000001</v>
      </c>
      <c r="R1819">
        <v>3</v>
      </c>
      <c r="S1819">
        <v>0</v>
      </c>
      <c r="T1819">
        <v>9.3312000000000008</v>
      </c>
    </row>
    <row r="1820" spans="1:20" x14ac:dyDescent="0.3">
      <c r="A1820" s="1">
        <v>44085</v>
      </c>
      <c r="B1820" s="1" t="str">
        <f t="shared" si="28"/>
        <v>Sep</v>
      </c>
      <c r="C1820">
        <v>6234</v>
      </c>
      <c r="D1820" t="s">
        <v>4103</v>
      </c>
      <c r="E1820" t="s">
        <v>269</v>
      </c>
      <c r="F1820" t="s">
        <v>4104</v>
      </c>
      <c r="G1820" t="s">
        <v>22</v>
      </c>
      <c r="H1820" t="s">
        <v>23</v>
      </c>
      <c r="I1820" t="s">
        <v>148</v>
      </c>
      <c r="J1820" t="s">
        <v>149</v>
      </c>
      <c r="K1820">
        <v>98105</v>
      </c>
      <c r="L1820" t="s">
        <v>35</v>
      </c>
      <c r="M1820" t="s">
        <v>1653</v>
      </c>
      <c r="N1820" t="s">
        <v>46</v>
      </c>
      <c r="O1820" t="s">
        <v>107</v>
      </c>
      <c r="P1820" t="s">
        <v>1654</v>
      </c>
      <c r="Q1820">
        <v>71.28</v>
      </c>
      <c r="R1820">
        <v>11</v>
      </c>
      <c r="S1820">
        <v>0</v>
      </c>
      <c r="T1820">
        <v>34.214399999999998</v>
      </c>
    </row>
    <row r="1821" spans="1:20" x14ac:dyDescent="0.3">
      <c r="A1821" s="1">
        <v>44085</v>
      </c>
      <c r="B1821" s="1" t="str">
        <f t="shared" si="28"/>
        <v>Sep</v>
      </c>
      <c r="C1821">
        <v>6235</v>
      </c>
      <c r="D1821" t="s">
        <v>4103</v>
      </c>
      <c r="E1821" t="s">
        <v>269</v>
      </c>
      <c r="F1821" t="s">
        <v>4104</v>
      </c>
      <c r="G1821" t="s">
        <v>22</v>
      </c>
      <c r="H1821" t="s">
        <v>23</v>
      </c>
      <c r="I1821" t="s">
        <v>148</v>
      </c>
      <c r="J1821" t="s">
        <v>149</v>
      </c>
      <c r="K1821">
        <v>98105</v>
      </c>
      <c r="L1821" t="s">
        <v>35</v>
      </c>
      <c r="M1821" t="s">
        <v>3330</v>
      </c>
      <c r="N1821" t="s">
        <v>46</v>
      </c>
      <c r="O1821" t="s">
        <v>47</v>
      </c>
      <c r="P1821" t="s">
        <v>3331</v>
      </c>
      <c r="Q1821">
        <v>1471.96</v>
      </c>
      <c r="R1821">
        <v>5</v>
      </c>
      <c r="S1821">
        <v>0.2</v>
      </c>
      <c r="T1821">
        <v>459.98750000000001</v>
      </c>
    </row>
    <row r="1822" spans="1:20" x14ac:dyDescent="0.3">
      <c r="A1822" s="1">
        <v>44085</v>
      </c>
      <c r="B1822" s="1" t="str">
        <f t="shared" si="28"/>
        <v>Sep</v>
      </c>
      <c r="C1822">
        <v>6236</v>
      </c>
      <c r="D1822" t="s">
        <v>4103</v>
      </c>
      <c r="E1822" t="s">
        <v>269</v>
      </c>
      <c r="F1822" t="s">
        <v>4104</v>
      </c>
      <c r="G1822" t="s">
        <v>22</v>
      </c>
      <c r="H1822" t="s">
        <v>23</v>
      </c>
      <c r="I1822" t="s">
        <v>148</v>
      </c>
      <c r="J1822" t="s">
        <v>149</v>
      </c>
      <c r="K1822">
        <v>98105</v>
      </c>
      <c r="L1822" t="s">
        <v>35</v>
      </c>
      <c r="M1822" t="s">
        <v>4105</v>
      </c>
      <c r="N1822" t="s">
        <v>78</v>
      </c>
      <c r="O1822" t="s">
        <v>193</v>
      </c>
      <c r="P1822" t="s">
        <v>4106</v>
      </c>
      <c r="Q1822">
        <v>79.959999999999994</v>
      </c>
      <c r="R1822">
        <v>5</v>
      </c>
      <c r="S1822">
        <v>0.2</v>
      </c>
      <c r="T1822">
        <v>-17.991</v>
      </c>
    </row>
    <row r="1823" spans="1:20" x14ac:dyDescent="0.3">
      <c r="A1823" s="1">
        <v>44085</v>
      </c>
      <c r="B1823" s="1" t="str">
        <f t="shared" si="28"/>
        <v>Sep</v>
      </c>
      <c r="C1823">
        <v>7493</v>
      </c>
      <c r="D1823" t="s">
        <v>4107</v>
      </c>
      <c r="E1823" t="s">
        <v>20</v>
      </c>
      <c r="F1823" t="s">
        <v>3543</v>
      </c>
      <c r="G1823" t="s">
        <v>22</v>
      </c>
      <c r="H1823" t="s">
        <v>23</v>
      </c>
      <c r="I1823" t="s">
        <v>441</v>
      </c>
      <c r="J1823" t="s">
        <v>52</v>
      </c>
      <c r="K1823">
        <v>77070</v>
      </c>
      <c r="L1823" t="s">
        <v>44</v>
      </c>
      <c r="M1823" t="s">
        <v>1368</v>
      </c>
      <c r="N1823" t="s">
        <v>46</v>
      </c>
      <c r="O1823" t="s">
        <v>107</v>
      </c>
      <c r="P1823" t="s">
        <v>1369</v>
      </c>
      <c r="Q1823">
        <v>10.272</v>
      </c>
      <c r="R1823">
        <v>3</v>
      </c>
      <c r="S1823">
        <v>0.2</v>
      </c>
      <c r="T1823">
        <v>3.21</v>
      </c>
    </row>
    <row r="1824" spans="1:20" x14ac:dyDescent="0.3">
      <c r="A1824" s="1">
        <v>44085</v>
      </c>
      <c r="B1824" s="1" t="str">
        <f t="shared" si="28"/>
        <v>Sep</v>
      </c>
      <c r="C1824">
        <v>7494</v>
      </c>
      <c r="D1824" t="s">
        <v>4107</v>
      </c>
      <c r="E1824" t="s">
        <v>20</v>
      </c>
      <c r="F1824" t="s">
        <v>3543</v>
      </c>
      <c r="G1824" t="s">
        <v>22</v>
      </c>
      <c r="H1824" t="s">
        <v>23</v>
      </c>
      <c r="I1824" t="s">
        <v>441</v>
      </c>
      <c r="J1824" t="s">
        <v>52</v>
      </c>
      <c r="K1824">
        <v>77070</v>
      </c>
      <c r="L1824" t="s">
        <v>44</v>
      </c>
      <c r="M1824" t="s">
        <v>3061</v>
      </c>
      <c r="N1824" t="s">
        <v>28</v>
      </c>
      <c r="O1824" t="s">
        <v>94</v>
      </c>
      <c r="P1824" t="s">
        <v>3062</v>
      </c>
      <c r="Q1824">
        <v>512.19000000000005</v>
      </c>
      <c r="R1824">
        <v>5</v>
      </c>
      <c r="S1824">
        <v>0.3</v>
      </c>
      <c r="T1824">
        <v>-65.852999999999994</v>
      </c>
    </row>
    <row r="1825" spans="1:20" x14ac:dyDescent="0.3">
      <c r="A1825" s="1">
        <v>44085</v>
      </c>
      <c r="B1825" s="1" t="str">
        <f t="shared" si="28"/>
        <v>Sep</v>
      </c>
      <c r="C1825">
        <v>7495</v>
      </c>
      <c r="D1825" t="s">
        <v>4107</v>
      </c>
      <c r="E1825" t="s">
        <v>20</v>
      </c>
      <c r="F1825" t="s">
        <v>3543</v>
      </c>
      <c r="G1825" t="s">
        <v>22</v>
      </c>
      <c r="H1825" t="s">
        <v>23</v>
      </c>
      <c r="I1825" t="s">
        <v>441</v>
      </c>
      <c r="J1825" t="s">
        <v>52</v>
      </c>
      <c r="K1825">
        <v>77070</v>
      </c>
      <c r="L1825" t="s">
        <v>44</v>
      </c>
      <c r="M1825" t="s">
        <v>4108</v>
      </c>
      <c r="N1825" t="s">
        <v>46</v>
      </c>
      <c r="O1825" t="s">
        <v>69</v>
      </c>
      <c r="P1825" t="s">
        <v>4109</v>
      </c>
      <c r="Q1825">
        <v>1.556</v>
      </c>
      <c r="R1825">
        <v>2</v>
      </c>
      <c r="S1825">
        <v>0.8</v>
      </c>
      <c r="T1825">
        <v>-4.2012</v>
      </c>
    </row>
    <row r="1826" spans="1:20" x14ac:dyDescent="0.3">
      <c r="A1826" s="1">
        <v>44085</v>
      </c>
      <c r="B1826" s="1" t="str">
        <f t="shared" si="28"/>
        <v>Sep</v>
      </c>
      <c r="C1826">
        <v>9081</v>
      </c>
      <c r="D1826" t="s">
        <v>4110</v>
      </c>
      <c r="E1826" t="s">
        <v>86</v>
      </c>
      <c r="F1826" t="s">
        <v>4073</v>
      </c>
      <c r="G1826" t="s">
        <v>73</v>
      </c>
      <c r="H1826" t="s">
        <v>23</v>
      </c>
      <c r="I1826" t="s">
        <v>2246</v>
      </c>
      <c r="J1826" t="s">
        <v>34</v>
      </c>
      <c r="K1826">
        <v>92704</v>
      </c>
      <c r="L1826" t="s">
        <v>35</v>
      </c>
      <c r="M1826" t="s">
        <v>2785</v>
      </c>
      <c r="N1826" t="s">
        <v>78</v>
      </c>
      <c r="O1826" t="s">
        <v>193</v>
      </c>
      <c r="P1826" t="s">
        <v>2786</v>
      </c>
      <c r="Q1826">
        <v>143.952</v>
      </c>
      <c r="R1826">
        <v>6</v>
      </c>
      <c r="S1826">
        <v>0.2</v>
      </c>
      <c r="T1826">
        <v>17.994</v>
      </c>
    </row>
    <row r="1827" spans="1:20" x14ac:dyDescent="0.3">
      <c r="A1827" s="1">
        <v>44085</v>
      </c>
      <c r="B1827" s="1" t="str">
        <f t="shared" si="28"/>
        <v>Sep</v>
      </c>
      <c r="C1827">
        <v>9082</v>
      </c>
      <c r="D1827" t="s">
        <v>4110</v>
      </c>
      <c r="E1827" t="s">
        <v>86</v>
      </c>
      <c r="F1827" t="s">
        <v>4073</v>
      </c>
      <c r="G1827" t="s">
        <v>73</v>
      </c>
      <c r="H1827" t="s">
        <v>23</v>
      </c>
      <c r="I1827" t="s">
        <v>2246</v>
      </c>
      <c r="J1827" t="s">
        <v>34</v>
      </c>
      <c r="K1827">
        <v>92704</v>
      </c>
      <c r="L1827" t="s">
        <v>35</v>
      </c>
      <c r="M1827" t="s">
        <v>405</v>
      </c>
      <c r="N1827" t="s">
        <v>46</v>
      </c>
      <c r="O1827" t="s">
        <v>107</v>
      </c>
      <c r="P1827" t="s">
        <v>406</v>
      </c>
      <c r="Q1827">
        <v>19.440000000000001</v>
      </c>
      <c r="R1827">
        <v>3</v>
      </c>
      <c r="S1827">
        <v>0</v>
      </c>
      <c r="T1827">
        <v>9.3312000000000008</v>
      </c>
    </row>
    <row r="1828" spans="1:20" x14ac:dyDescent="0.3">
      <c r="A1828" s="1">
        <v>44085</v>
      </c>
      <c r="B1828" s="1" t="str">
        <f t="shared" si="28"/>
        <v>Sep</v>
      </c>
      <c r="C1828">
        <v>9282</v>
      </c>
      <c r="D1828" t="s">
        <v>4111</v>
      </c>
      <c r="E1828" t="s">
        <v>20</v>
      </c>
      <c r="F1828" t="s">
        <v>608</v>
      </c>
      <c r="G1828" t="s">
        <v>22</v>
      </c>
      <c r="H1828" t="s">
        <v>23</v>
      </c>
      <c r="I1828" t="s">
        <v>223</v>
      </c>
      <c r="J1828" t="s">
        <v>621</v>
      </c>
      <c r="K1828">
        <v>23223</v>
      </c>
      <c r="L1828" t="s">
        <v>76</v>
      </c>
      <c r="M1828" t="s">
        <v>91</v>
      </c>
      <c r="N1828" t="s">
        <v>46</v>
      </c>
      <c r="O1828" t="s">
        <v>69</v>
      </c>
      <c r="P1828" t="s">
        <v>92</v>
      </c>
      <c r="Q1828">
        <v>67.900000000000006</v>
      </c>
      <c r="R1828">
        <v>5</v>
      </c>
      <c r="S1828">
        <v>0</v>
      </c>
      <c r="T1828">
        <v>20.37</v>
      </c>
    </row>
    <row r="1829" spans="1:20" x14ac:dyDescent="0.3">
      <c r="A1829" s="1">
        <v>44085</v>
      </c>
      <c r="B1829" s="1" t="str">
        <f t="shared" si="28"/>
        <v>Sep</v>
      </c>
      <c r="C1829">
        <v>9333</v>
      </c>
      <c r="D1829" t="s">
        <v>4112</v>
      </c>
      <c r="E1829" t="s">
        <v>86</v>
      </c>
      <c r="F1829" t="s">
        <v>4075</v>
      </c>
      <c r="G1829" t="s">
        <v>22</v>
      </c>
      <c r="H1829" t="s">
        <v>23</v>
      </c>
      <c r="I1829" t="s">
        <v>4113</v>
      </c>
      <c r="J1829" t="s">
        <v>913</v>
      </c>
      <c r="K1829">
        <v>40324</v>
      </c>
      <c r="L1829" t="s">
        <v>76</v>
      </c>
      <c r="M1829" t="s">
        <v>3609</v>
      </c>
      <c r="N1829" t="s">
        <v>46</v>
      </c>
      <c r="O1829" t="s">
        <v>69</v>
      </c>
      <c r="P1829" t="s">
        <v>3610</v>
      </c>
      <c r="Q1829">
        <v>195.68</v>
      </c>
      <c r="R1829">
        <v>4</v>
      </c>
      <c r="S1829">
        <v>0</v>
      </c>
      <c r="T1829">
        <v>50.876800000000003</v>
      </c>
    </row>
    <row r="1830" spans="1:20" x14ac:dyDescent="0.3">
      <c r="A1830" s="1">
        <v>44085</v>
      </c>
      <c r="B1830" s="1" t="str">
        <f t="shared" si="28"/>
        <v>Sep</v>
      </c>
      <c r="C1830">
        <v>9334</v>
      </c>
      <c r="D1830" t="s">
        <v>4112</v>
      </c>
      <c r="E1830" t="s">
        <v>86</v>
      </c>
      <c r="F1830" t="s">
        <v>4075</v>
      </c>
      <c r="G1830" t="s">
        <v>22</v>
      </c>
      <c r="H1830" t="s">
        <v>23</v>
      </c>
      <c r="I1830" t="s">
        <v>4113</v>
      </c>
      <c r="J1830" t="s">
        <v>913</v>
      </c>
      <c r="K1830">
        <v>40324</v>
      </c>
      <c r="L1830" t="s">
        <v>76</v>
      </c>
      <c r="M1830" t="s">
        <v>4114</v>
      </c>
      <c r="N1830" t="s">
        <v>46</v>
      </c>
      <c r="O1830" t="s">
        <v>144</v>
      </c>
      <c r="P1830" t="s">
        <v>4115</v>
      </c>
      <c r="Q1830">
        <v>14.2</v>
      </c>
      <c r="R1830">
        <v>4</v>
      </c>
      <c r="S1830">
        <v>0</v>
      </c>
      <c r="T1830">
        <v>6.6740000000000004</v>
      </c>
    </row>
    <row r="1831" spans="1:20" x14ac:dyDescent="0.3">
      <c r="A1831" s="1">
        <v>44086</v>
      </c>
      <c r="B1831" s="1" t="str">
        <f t="shared" si="28"/>
        <v>Sep</v>
      </c>
      <c r="C1831">
        <v>1510</v>
      </c>
      <c r="D1831" t="s">
        <v>4116</v>
      </c>
      <c r="E1831" t="s">
        <v>39</v>
      </c>
      <c r="F1831" t="s">
        <v>4117</v>
      </c>
      <c r="G1831" t="s">
        <v>22</v>
      </c>
      <c r="H1831" t="s">
        <v>23</v>
      </c>
      <c r="I1831" t="s">
        <v>33</v>
      </c>
      <c r="J1831" t="s">
        <v>34</v>
      </c>
      <c r="K1831">
        <v>90036</v>
      </c>
      <c r="L1831" t="s">
        <v>35</v>
      </c>
      <c r="M1831" t="s">
        <v>723</v>
      </c>
      <c r="N1831" t="s">
        <v>28</v>
      </c>
      <c r="O1831" t="s">
        <v>29</v>
      </c>
      <c r="P1831" t="s">
        <v>4118</v>
      </c>
      <c r="Q1831">
        <v>8.36</v>
      </c>
      <c r="R1831">
        <v>2</v>
      </c>
      <c r="S1831">
        <v>0</v>
      </c>
      <c r="T1831">
        <v>3.0095999999999998</v>
      </c>
    </row>
    <row r="1832" spans="1:20" x14ac:dyDescent="0.3">
      <c r="A1832" s="1">
        <v>44086</v>
      </c>
      <c r="B1832" s="1" t="str">
        <f t="shared" si="28"/>
        <v>Sep</v>
      </c>
      <c r="C1832">
        <v>2077</v>
      </c>
      <c r="D1832" t="s">
        <v>4119</v>
      </c>
      <c r="E1832" t="s">
        <v>39</v>
      </c>
      <c r="F1832" t="s">
        <v>4120</v>
      </c>
      <c r="G1832" t="s">
        <v>22</v>
      </c>
      <c r="H1832" t="s">
        <v>23</v>
      </c>
      <c r="I1832" t="s">
        <v>688</v>
      </c>
      <c r="J1832" t="s">
        <v>659</v>
      </c>
      <c r="K1832">
        <v>21215</v>
      </c>
      <c r="L1832" t="s">
        <v>26</v>
      </c>
      <c r="M1832" t="s">
        <v>2549</v>
      </c>
      <c r="N1832" t="s">
        <v>46</v>
      </c>
      <c r="O1832" t="s">
        <v>107</v>
      </c>
      <c r="P1832" t="s">
        <v>2550</v>
      </c>
      <c r="Q1832">
        <v>39.9</v>
      </c>
      <c r="R1832">
        <v>5</v>
      </c>
      <c r="S1832">
        <v>0</v>
      </c>
      <c r="T1832">
        <v>19.95</v>
      </c>
    </row>
    <row r="1833" spans="1:20" x14ac:dyDescent="0.3">
      <c r="A1833" s="1">
        <v>44086</v>
      </c>
      <c r="B1833" s="1" t="str">
        <f t="shared" si="28"/>
        <v>Sep</v>
      </c>
      <c r="C1833">
        <v>2078</v>
      </c>
      <c r="D1833" t="s">
        <v>4119</v>
      </c>
      <c r="E1833" t="s">
        <v>39</v>
      </c>
      <c r="F1833" t="s">
        <v>4120</v>
      </c>
      <c r="G1833" t="s">
        <v>22</v>
      </c>
      <c r="H1833" t="s">
        <v>23</v>
      </c>
      <c r="I1833" t="s">
        <v>688</v>
      </c>
      <c r="J1833" t="s">
        <v>659</v>
      </c>
      <c r="K1833">
        <v>21215</v>
      </c>
      <c r="L1833" t="s">
        <v>26</v>
      </c>
      <c r="M1833" t="s">
        <v>1230</v>
      </c>
      <c r="N1833" t="s">
        <v>46</v>
      </c>
      <c r="O1833" t="s">
        <v>69</v>
      </c>
      <c r="P1833" t="s">
        <v>1231</v>
      </c>
      <c r="Q1833">
        <v>90.86</v>
      </c>
      <c r="R1833">
        <v>7</v>
      </c>
      <c r="S1833">
        <v>0</v>
      </c>
      <c r="T1833">
        <v>26.349399999999999</v>
      </c>
    </row>
    <row r="1834" spans="1:20" x14ac:dyDescent="0.3">
      <c r="A1834" s="1">
        <v>44086</v>
      </c>
      <c r="B1834" s="1" t="str">
        <f t="shared" si="28"/>
        <v>Sep</v>
      </c>
      <c r="C1834">
        <v>2079</v>
      </c>
      <c r="D1834" t="s">
        <v>4119</v>
      </c>
      <c r="E1834" t="s">
        <v>39</v>
      </c>
      <c r="F1834" t="s">
        <v>4120</v>
      </c>
      <c r="G1834" t="s">
        <v>22</v>
      </c>
      <c r="H1834" t="s">
        <v>23</v>
      </c>
      <c r="I1834" t="s">
        <v>688</v>
      </c>
      <c r="J1834" t="s">
        <v>659</v>
      </c>
      <c r="K1834">
        <v>21215</v>
      </c>
      <c r="L1834" t="s">
        <v>26</v>
      </c>
      <c r="M1834" t="s">
        <v>2754</v>
      </c>
      <c r="N1834" t="s">
        <v>46</v>
      </c>
      <c r="O1834" t="s">
        <v>107</v>
      </c>
      <c r="P1834" t="s">
        <v>2755</v>
      </c>
      <c r="Q1834">
        <v>94.85</v>
      </c>
      <c r="R1834">
        <v>5</v>
      </c>
      <c r="S1834">
        <v>0</v>
      </c>
      <c r="T1834">
        <v>45.527999999999999</v>
      </c>
    </row>
    <row r="1835" spans="1:20" x14ac:dyDescent="0.3">
      <c r="A1835" s="1">
        <v>44086</v>
      </c>
      <c r="B1835" s="1" t="str">
        <f t="shared" si="28"/>
        <v>Sep</v>
      </c>
      <c r="C1835">
        <v>5182</v>
      </c>
      <c r="D1835" t="s">
        <v>4121</v>
      </c>
      <c r="E1835" t="s">
        <v>39</v>
      </c>
      <c r="F1835" t="s">
        <v>673</v>
      </c>
      <c r="G1835" t="s">
        <v>73</v>
      </c>
      <c r="H1835" t="s">
        <v>23</v>
      </c>
      <c r="I1835" t="s">
        <v>4122</v>
      </c>
      <c r="J1835" t="s">
        <v>1696</v>
      </c>
      <c r="K1835">
        <v>2895</v>
      </c>
      <c r="L1835" t="s">
        <v>26</v>
      </c>
      <c r="M1835" t="s">
        <v>4123</v>
      </c>
      <c r="N1835" t="s">
        <v>46</v>
      </c>
      <c r="O1835" t="s">
        <v>107</v>
      </c>
      <c r="P1835" t="s">
        <v>4124</v>
      </c>
      <c r="Q1835">
        <v>45.36</v>
      </c>
      <c r="R1835">
        <v>7</v>
      </c>
      <c r="S1835">
        <v>0</v>
      </c>
      <c r="T1835">
        <v>21.7728</v>
      </c>
    </row>
    <row r="1836" spans="1:20" x14ac:dyDescent="0.3">
      <c r="A1836" s="1">
        <v>44086</v>
      </c>
      <c r="B1836" s="1" t="str">
        <f t="shared" si="28"/>
        <v>Sep</v>
      </c>
      <c r="C1836">
        <v>5183</v>
      </c>
      <c r="D1836" t="s">
        <v>4121</v>
      </c>
      <c r="E1836" t="s">
        <v>39</v>
      </c>
      <c r="F1836" t="s">
        <v>673</v>
      </c>
      <c r="G1836" t="s">
        <v>73</v>
      </c>
      <c r="H1836" t="s">
        <v>23</v>
      </c>
      <c r="I1836" t="s">
        <v>4122</v>
      </c>
      <c r="J1836" t="s">
        <v>1696</v>
      </c>
      <c r="K1836">
        <v>2895</v>
      </c>
      <c r="L1836" t="s">
        <v>26</v>
      </c>
      <c r="M1836" t="s">
        <v>4125</v>
      </c>
      <c r="N1836" t="s">
        <v>46</v>
      </c>
      <c r="O1836" t="s">
        <v>47</v>
      </c>
      <c r="P1836" t="s">
        <v>4126</v>
      </c>
      <c r="Q1836">
        <v>45.78</v>
      </c>
      <c r="R1836">
        <v>3</v>
      </c>
      <c r="S1836">
        <v>0</v>
      </c>
      <c r="T1836">
        <v>22.89</v>
      </c>
    </row>
    <row r="1837" spans="1:20" x14ac:dyDescent="0.3">
      <c r="A1837" s="1">
        <v>44086</v>
      </c>
      <c r="B1837" s="1" t="str">
        <f t="shared" si="28"/>
        <v>Sep</v>
      </c>
      <c r="C1837">
        <v>5225</v>
      </c>
      <c r="D1837" t="s">
        <v>4127</v>
      </c>
      <c r="E1837" t="s">
        <v>86</v>
      </c>
      <c r="F1837" t="s">
        <v>2301</v>
      </c>
      <c r="G1837" t="s">
        <v>22</v>
      </c>
      <c r="H1837" t="s">
        <v>23</v>
      </c>
      <c r="I1837" t="s">
        <v>33</v>
      </c>
      <c r="J1837" t="s">
        <v>34</v>
      </c>
      <c r="K1837">
        <v>90036</v>
      </c>
      <c r="L1837" t="s">
        <v>35</v>
      </c>
      <c r="M1837" t="s">
        <v>1272</v>
      </c>
      <c r="N1837" t="s">
        <v>46</v>
      </c>
      <c r="O1837" t="s">
        <v>107</v>
      </c>
      <c r="P1837" t="s">
        <v>1273</v>
      </c>
      <c r="Q1837">
        <v>166.44</v>
      </c>
      <c r="R1837">
        <v>3</v>
      </c>
      <c r="S1837">
        <v>0</v>
      </c>
      <c r="T1837">
        <v>79.891199999999998</v>
      </c>
    </row>
    <row r="1838" spans="1:20" x14ac:dyDescent="0.3">
      <c r="A1838" s="1">
        <v>44087</v>
      </c>
      <c r="B1838" s="1" t="str">
        <f t="shared" si="28"/>
        <v>Sep</v>
      </c>
      <c r="C1838">
        <v>7664</v>
      </c>
      <c r="D1838" t="s">
        <v>4128</v>
      </c>
      <c r="E1838" t="s">
        <v>20</v>
      </c>
      <c r="F1838" t="s">
        <v>1939</v>
      </c>
      <c r="G1838" t="s">
        <v>22</v>
      </c>
      <c r="H1838" t="s">
        <v>23</v>
      </c>
      <c r="I1838" t="s">
        <v>4129</v>
      </c>
      <c r="J1838" t="s">
        <v>75</v>
      </c>
      <c r="K1838">
        <v>28806</v>
      </c>
      <c r="L1838" t="s">
        <v>76</v>
      </c>
      <c r="M1838" t="s">
        <v>61</v>
      </c>
      <c r="N1838" t="s">
        <v>46</v>
      </c>
      <c r="O1838" t="s">
        <v>62</v>
      </c>
      <c r="P1838" t="s">
        <v>63</v>
      </c>
      <c r="Q1838">
        <v>15.92</v>
      </c>
      <c r="R1838">
        <v>5</v>
      </c>
      <c r="S1838">
        <v>0.2</v>
      </c>
      <c r="T1838">
        <v>2.786</v>
      </c>
    </row>
    <row r="1839" spans="1:20" x14ac:dyDescent="0.3">
      <c r="A1839" s="1">
        <v>44088</v>
      </c>
      <c r="B1839" s="1" t="str">
        <f t="shared" si="28"/>
        <v>Sep</v>
      </c>
      <c r="C1839">
        <v>72</v>
      </c>
      <c r="D1839" t="s">
        <v>4130</v>
      </c>
      <c r="E1839" t="s">
        <v>86</v>
      </c>
      <c r="F1839" t="s">
        <v>3400</v>
      </c>
      <c r="G1839" t="s">
        <v>22</v>
      </c>
      <c r="H1839" t="s">
        <v>23</v>
      </c>
      <c r="I1839" t="s">
        <v>277</v>
      </c>
      <c r="J1839" t="s">
        <v>124</v>
      </c>
      <c r="K1839">
        <v>49201</v>
      </c>
      <c r="L1839" t="s">
        <v>44</v>
      </c>
      <c r="M1839" t="s">
        <v>251</v>
      </c>
      <c r="N1839" t="s">
        <v>46</v>
      </c>
      <c r="O1839" t="s">
        <v>107</v>
      </c>
      <c r="P1839" t="s">
        <v>252</v>
      </c>
      <c r="Q1839">
        <v>19.05</v>
      </c>
      <c r="R1839">
        <v>3</v>
      </c>
      <c r="S1839">
        <v>0</v>
      </c>
      <c r="T1839">
        <v>8.7629999999999999</v>
      </c>
    </row>
    <row r="1840" spans="1:20" x14ac:dyDescent="0.3">
      <c r="A1840" s="1">
        <v>44088</v>
      </c>
      <c r="B1840" s="1" t="str">
        <f t="shared" si="28"/>
        <v>Sep</v>
      </c>
      <c r="C1840">
        <v>4430</v>
      </c>
      <c r="D1840" t="s">
        <v>4131</v>
      </c>
      <c r="E1840" t="s">
        <v>269</v>
      </c>
      <c r="F1840" t="s">
        <v>4132</v>
      </c>
      <c r="G1840" t="s">
        <v>22</v>
      </c>
      <c r="H1840" t="s">
        <v>23</v>
      </c>
      <c r="I1840" t="s">
        <v>1976</v>
      </c>
      <c r="J1840" t="s">
        <v>740</v>
      </c>
      <c r="K1840">
        <v>7050</v>
      </c>
      <c r="L1840" t="s">
        <v>26</v>
      </c>
      <c r="M1840" t="s">
        <v>1957</v>
      </c>
      <c r="N1840" t="s">
        <v>46</v>
      </c>
      <c r="O1840" t="s">
        <v>62</v>
      </c>
      <c r="P1840" t="s">
        <v>1958</v>
      </c>
      <c r="Q1840">
        <v>70.95</v>
      </c>
      <c r="R1840">
        <v>3</v>
      </c>
      <c r="S1840">
        <v>0</v>
      </c>
      <c r="T1840">
        <v>18.446999999999999</v>
      </c>
    </row>
    <row r="1841" spans="1:20" x14ac:dyDescent="0.3">
      <c r="A1841" s="1">
        <v>44088</v>
      </c>
      <c r="B1841" s="1" t="str">
        <f t="shared" si="28"/>
        <v>Sep</v>
      </c>
      <c r="C1841">
        <v>6222</v>
      </c>
      <c r="D1841" t="s">
        <v>4133</v>
      </c>
      <c r="E1841" t="s">
        <v>86</v>
      </c>
      <c r="F1841" t="s">
        <v>1132</v>
      </c>
      <c r="G1841" t="s">
        <v>22</v>
      </c>
      <c r="H1841" t="s">
        <v>23</v>
      </c>
      <c r="I1841" t="s">
        <v>33</v>
      </c>
      <c r="J1841" t="s">
        <v>34</v>
      </c>
      <c r="K1841">
        <v>90045</v>
      </c>
      <c r="L1841" t="s">
        <v>35</v>
      </c>
      <c r="M1841" t="s">
        <v>1632</v>
      </c>
      <c r="N1841" t="s">
        <v>46</v>
      </c>
      <c r="O1841" t="s">
        <v>288</v>
      </c>
      <c r="P1841" t="s">
        <v>1633</v>
      </c>
      <c r="Q1841">
        <v>56.7</v>
      </c>
      <c r="R1841">
        <v>9</v>
      </c>
      <c r="S1841">
        <v>0</v>
      </c>
      <c r="T1841">
        <v>26.082000000000001</v>
      </c>
    </row>
    <row r="1842" spans="1:20" x14ac:dyDescent="0.3">
      <c r="A1842" s="1">
        <v>44088</v>
      </c>
      <c r="B1842" s="1" t="str">
        <f t="shared" si="28"/>
        <v>Sep</v>
      </c>
      <c r="C1842">
        <v>6810</v>
      </c>
      <c r="D1842" t="s">
        <v>4134</v>
      </c>
      <c r="E1842" t="s">
        <v>39</v>
      </c>
      <c r="F1842" t="s">
        <v>1793</v>
      </c>
      <c r="G1842" t="s">
        <v>22</v>
      </c>
      <c r="H1842" t="s">
        <v>23</v>
      </c>
      <c r="I1842" t="s">
        <v>154</v>
      </c>
      <c r="J1842" t="s">
        <v>155</v>
      </c>
      <c r="K1842">
        <v>19140</v>
      </c>
      <c r="L1842" t="s">
        <v>26</v>
      </c>
      <c r="M1842" t="s">
        <v>64</v>
      </c>
      <c r="N1842" t="s">
        <v>46</v>
      </c>
      <c r="O1842" t="s">
        <v>47</v>
      </c>
      <c r="P1842" t="s">
        <v>65</v>
      </c>
      <c r="Q1842">
        <v>3.8820000000000001</v>
      </c>
      <c r="R1842">
        <v>2</v>
      </c>
      <c r="S1842">
        <v>0.7</v>
      </c>
      <c r="T1842">
        <v>-2.5880000000000001</v>
      </c>
    </row>
    <row r="1843" spans="1:20" x14ac:dyDescent="0.3">
      <c r="A1843" s="1">
        <v>44088</v>
      </c>
      <c r="B1843" s="1" t="str">
        <f t="shared" si="28"/>
        <v>Sep</v>
      </c>
      <c r="C1843">
        <v>6811</v>
      </c>
      <c r="D1843" t="s">
        <v>4134</v>
      </c>
      <c r="E1843" t="s">
        <v>39</v>
      </c>
      <c r="F1843" t="s">
        <v>1793</v>
      </c>
      <c r="G1843" t="s">
        <v>22</v>
      </c>
      <c r="H1843" t="s">
        <v>23</v>
      </c>
      <c r="I1843" t="s">
        <v>154</v>
      </c>
      <c r="J1843" t="s">
        <v>155</v>
      </c>
      <c r="K1843">
        <v>19140</v>
      </c>
      <c r="L1843" t="s">
        <v>26</v>
      </c>
      <c r="M1843" t="s">
        <v>4135</v>
      </c>
      <c r="N1843" t="s">
        <v>78</v>
      </c>
      <c r="O1843" t="s">
        <v>79</v>
      </c>
      <c r="P1843" t="s">
        <v>4136</v>
      </c>
      <c r="Q1843">
        <v>12.585000000000001</v>
      </c>
      <c r="R1843">
        <v>1</v>
      </c>
      <c r="S1843">
        <v>0.7</v>
      </c>
      <c r="T1843">
        <v>-18.038499999999999</v>
      </c>
    </row>
    <row r="1844" spans="1:20" x14ac:dyDescent="0.3">
      <c r="A1844" s="1">
        <v>44088</v>
      </c>
      <c r="B1844" s="1" t="str">
        <f t="shared" si="28"/>
        <v>Sep</v>
      </c>
      <c r="C1844">
        <v>6812</v>
      </c>
      <c r="D1844" t="s">
        <v>4134</v>
      </c>
      <c r="E1844" t="s">
        <v>39</v>
      </c>
      <c r="F1844" t="s">
        <v>1793</v>
      </c>
      <c r="G1844" t="s">
        <v>22</v>
      </c>
      <c r="H1844" t="s">
        <v>23</v>
      </c>
      <c r="I1844" t="s">
        <v>154</v>
      </c>
      <c r="J1844" t="s">
        <v>155</v>
      </c>
      <c r="K1844">
        <v>19140</v>
      </c>
      <c r="L1844" t="s">
        <v>26</v>
      </c>
      <c r="M1844" t="s">
        <v>4137</v>
      </c>
      <c r="N1844" t="s">
        <v>28</v>
      </c>
      <c r="O1844" t="s">
        <v>59</v>
      </c>
      <c r="P1844" t="s">
        <v>4138</v>
      </c>
      <c r="Q1844">
        <v>113.372</v>
      </c>
      <c r="R1844">
        <v>2</v>
      </c>
      <c r="S1844">
        <v>0.3</v>
      </c>
      <c r="T1844">
        <v>-29.152799999999999</v>
      </c>
    </row>
    <row r="1845" spans="1:20" x14ac:dyDescent="0.3">
      <c r="A1845" s="1">
        <v>44088</v>
      </c>
      <c r="B1845" s="1" t="str">
        <f t="shared" si="28"/>
        <v>Sep</v>
      </c>
      <c r="C1845">
        <v>6813</v>
      </c>
      <c r="D1845" t="s">
        <v>4134</v>
      </c>
      <c r="E1845" t="s">
        <v>39</v>
      </c>
      <c r="F1845" t="s">
        <v>1793</v>
      </c>
      <c r="G1845" t="s">
        <v>22</v>
      </c>
      <c r="H1845" t="s">
        <v>23</v>
      </c>
      <c r="I1845" t="s">
        <v>154</v>
      </c>
      <c r="J1845" t="s">
        <v>155</v>
      </c>
      <c r="K1845">
        <v>19140</v>
      </c>
      <c r="L1845" t="s">
        <v>26</v>
      </c>
      <c r="M1845" t="s">
        <v>4125</v>
      </c>
      <c r="N1845" t="s">
        <v>46</v>
      </c>
      <c r="O1845" t="s">
        <v>47</v>
      </c>
      <c r="P1845" t="s">
        <v>4126</v>
      </c>
      <c r="Q1845">
        <v>18.312000000000001</v>
      </c>
      <c r="R1845">
        <v>4</v>
      </c>
      <c r="S1845">
        <v>0.7</v>
      </c>
      <c r="T1845">
        <v>-12.208</v>
      </c>
    </row>
    <row r="1846" spans="1:20" x14ac:dyDescent="0.3">
      <c r="A1846" s="1">
        <v>44088</v>
      </c>
      <c r="B1846" s="1" t="str">
        <f t="shared" si="28"/>
        <v>Sep</v>
      </c>
      <c r="C1846">
        <v>6814</v>
      </c>
      <c r="D1846" t="s">
        <v>4134</v>
      </c>
      <c r="E1846" t="s">
        <v>39</v>
      </c>
      <c r="F1846" t="s">
        <v>1793</v>
      </c>
      <c r="G1846" t="s">
        <v>22</v>
      </c>
      <c r="H1846" t="s">
        <v>23</v>
      </c>
      <c r="I1846" t="s">
        <v>154</v>
      </c>
      <c r="J1846" t="s">
        <v>155</v>
      </c>
      <c r="K1846">
        <v>19140</v>
      </c>
      <c r="L1846" t="s">
        <v>26</v>
      </c>
      <c r="M1846" t="s">
        <v>3190</v>
      </c>
      <c r="N1846" t="s">
        <v>28</v>
      </c>
      <c r="O1846" t="s">
        <v>29</v>
      </c>
      <c r="P1846" t="s">
        <v>3191</v>
      </c>
      <c r="Q1846">
        <v>127.93600000000001</v>
      </c>
      <c r="R1846">
        <v>8</v>
      </c>
      <c r="S1846">
        <v>0.2</v>
      </c>
      <c r="T1846">
        <v>4.7976000000000001</v>
      </c>
    </row>
    <row r="1847" spans="1:20" x14ac:dyDescent="0.3">
      <c r="A1847" s="1">
        <v>44088</v>
      </c>
      <c r="B1847" s="1" t="str">
        <f t="shared" si="28"/>
        <v>Sep</v>
      </c>
      <c r="C1847">
        <v>6815</v>
      </c>
      <c r="D1847" t="s">
        <v>4134</v>
      </c>
      <c r="E1847" t="s">
        <v>39</v>
      </c>
      <c r="F1847" t="s">
        <v>1793</v>
      </c>
      <c r="G1847" t="s">
        <v>22</v>
      </c>
      <c r="H1847" t="s">
        <v>23</v>
      </c>
      <c r="I1847" t="s">
        <v>154</v>
      </c>
      <c r="J1847" t="s">
        <v>155</v>
      </c>
      <c r="K1847">
        <v>19140</v>
      </c>
      <c r="L1847" t="s">
        <v>26</v>
      </c>
      <c r="M1847" t="s">
        <v>4139</v>
      </c>
      <c r="N1847" t="s">
        <v>78</v>
      </c>
      <c r="O1847" t="s">
        <v>79</v>
      </c>
      <c r="P1847" t="s">
        <v>4140</v>
      </c>
      <c r="Q1847">
        <v>241.17</v>
      </c>
      <c r="R1847">
        <v>2</v>
      </c>
      <c r="S1847">
        <v>0.7</v>
      </c>
      <c r="T1847">
        <v>-168.81899999999999</v>
      </c>
    </row>
    <row r="1848" spans="1:20" x14ac:dyDescent="0.3">
      <c r="A1848" s="1">
        <v>44088</v>
      </c>
      <c r="B1848" s="1" t="str">
        <f t="shared" si="28"/>
        <v>Sep</v>
      </c>
      <c r="C1848">
        <v>8772</v>
      </c>
      <c r="D1848" t="s">
        <v>4141</v>
      </c>
      <c r="E1848" t="s">
        <v>39</v>
      </c>
      <c r="F1848" t="s">
        <v>888</v>
      </c>
      <c r="G1848" t="s">
        <v>73</v>
      </c>
      <c r="H1848" t="s">
        <v>23</v>
      </c>
      <c r="I1848" t="s">
        <v>1049</v>
      </c>
      <c r="J1848" t="s">
        <v>75</v>
      </c>
      <c r="K1848">
        <v>27604</v>
      </c>
      <c r="L1848" t="s">
        <v>76</v>
      </c>
      <c r="M1848" t="s">
        <v>3558</v>
      </c>
      <c r="N1848" t="s">
        <v>46</v>
      </c>
      <c r="O1848" t="s">
        <v>69</v>
      </c>
      <c r="P1848" t="s">
        <v>3559</v>
      </c>
      <c r="Q1848">
        <v>942.78399999999999</v>
      </c>
      <c r="R1848">
        <v>4</v>
      </c>
      <c r="S1848">
        <v>0.2</v>
      </c>
      <c r="T1848">
        <v>94.278400000000005</v>
      </c>
    </row>
    <row r="1849" spans="1:20" x14ac:dyDescent="0.3">
      <c r="A1849" s="1">
        <v>44088</v>
      </c>
      <c r="B1849" s="1" t="str">
        <f t="shared" si="28"/>
        <v>Sep</v>
      </c>
      <c r="C1849">
        <v>8773</v>
      </c>
      <c r="D1849" t="s">
        <v>4141</v>
      </c>
      <c r="E1849" t="s">
        <v>39</v>
      </c>
      <c r="F1849" t="s">
        <v>888</v>
      </c>
      <c r="G1849" t="s">
        <v>73</v>
      </c>
      <c r="H1849" t="s">
        <v>23</v>
      </c>
      <c r="I1849" t="s">
        <v>1049</v>
      </c>
      <c r="J1849" t="s">
        <v>75</v>
      </c>
      <c r="K1849">
        <v>27604</v>
      </c>
      <c r="L1849" t="s">
        <v>76</v>
      </c>
      <c r="M1849" t="s">
        <v>837</v>
      </c>
      <c r="N1849" t="s">
        <v>46</v>
      </c>
      <c r="O1849" t="s">
        <v>107</v>
      </c>
      <c r="P1849" t="s">
        <v>838</v>
      </c>
      <c r="Q1849">
        <v>74.352000000000004</v>
      </c>
      <c r="R1849">
        <v>3</v>
      </c>
      <c r="S1849">
        <v>0.2</v>
      </c>
      <c r="T1849">
        <v>23.234999999999999</v>
      </c>
    </row>
    <row r="1850" spans="1:20" x14ac:dyDescent="0.3">
      <c r="A1850" s="1">
        <v>44088</v>
      </c>
      <c r="B1850" s="1" t="str">
        <f t="shared" si="28"/>
        <v>Sep</v>
      </c>
      <c r="C1850">
        <v>9579</v>
      </c>
      <c r="D1850" t="s">
        <v>4142</v>
      </c>
      <c r="E1850" t="s">
        <v>39</v>
      </c>
      <c r="F1850" t="s">
        <v>4143</v>
      </c>
      <c r="G1850" t="s">
        <v>41</v>
      </c>
      <c r="H1850" t="s">
        <v>23</v>
      </c>
      <c r="I1850" t="s">
        <v>314</v>
      </c>
      <c r="J1850" t="s">
        <v>315</v>
      </c>
      <c r="K1850">
        <v>10035</v>
      </c>
      <c r="L1850" t="s">
        <v>26</v>
      </c>
      <c r="M1850" t="s">
        <v>4144</v>
      </c>
      <c r="N1850" t="s">
        <v>78</v>
      </c>
      <c r="O1850" t="s">
        <v>193</v>
      </c>
      <c r="P1850" t="s">
        <v>4145</v>
      </c>
      <c r="Q1850">
        <v>1079.8499999999999</v>
      </c>
      <c r="R1850">
        <v>3</v>
      </c>
      <c r="S1850">
        <v>0</v>
      </c>
      <c r="T1850">
        <v>323.95499999999998</v>
      </c>
    </row>
    <row r="1851" spans="1:20" x14ac:dyDescent="0.3">
      <c r="A1851" s="1">
        <v>44088</v>
      </c>
      <c r="B1851" s="1" t="str">
        <f t="shared" si="28"/>
        <v>Sep</v>
      </c>
      <c r="C1851">
        <v>9580</v>
      </c>
      <c r="D1851" t="s">
        <v>4142</v>
      </c>
      <c r="E1851" t="s">
        <v>39</v>
      </c>
      <c r="F1851" t="s">
        <v>4143</v>
      </c>
      <c r="G1851" t="s">
        <v>41</v>
      </c>
      <c r="H1851" t="s">
        <v>23</v>
      </c>
      <c r="I1851" t="s">
        <v>314</v>
      </c>
      <c r="J1851" t="s">
        <v>315</v>
      </c>
      <c r="K1851">
        <v>10035</v>
      </c>
      <c r="L1851" t="s">
        <v>26</v>
      </c>
      <c r="M1851" t="s">
        <v>651</v>
      </c>
      <c r="N1851" t="s">
        <v>46</v>
      </c>
      <c r="O1851" t="s">
        <v>54</v>
      </c>
      <c r="P1851" t="s">
        <v>652</v>
      </c>
      <c r="Q1851">
        <v>70.98</v>
      </c>
      <c r="R1851">
        <v>1</v>
      </c>
      <c r="S1851">
        <v>0</v>
      </c>
      <c r="T1851">
        <v>3.5489999999999999</v>
      </c>
    </row>
    <row r="1852" spans="1:20" x14ac:dyDescent="0.3">
      <c r="A1852" s="1">
        <v>44088</v>
      </c>
      <c r="B1852" s="1" t="str">
        <f t="shared" si="28"/>
        <v>Sep</v>
      </c>
      <c r="C1852">
        <v>9581</v>
      </c>
      <c r="D1852" t="s">
        <v>4142</v>
      </c>
      <c r="E1852" t="s">
        <v>39</v>
      </c>
      <c r="F1852" t="s">
        <v>4143</v>
      </c>
      <c r="G1852" t="s">
        <v>41</v>
      </c>
      <c r="H1852" t="s">
        <v>23</v>
      </c>
      <c r="I1852" t="s">
        <v>314</v>
      </c>
      <c r="J1852" t="s">
        <v>315</v>
      </c>
      <c r="K1852">
        <v>10035</v>
      </c>
      <c r="L1852" t="s">
        <v>26</v>
      </c>
      <c r="M1852" t="s">
        <v>2428</v>
      </c>
      <c r="N1852" t="s">
        <v>46</v>
      </c>
      <c r="O1852" t="s">
        <v>62</v>
      </c>
      <c r="P1852" t="s">
        <v>2429</v>
      </c>
      <c r="Q1852">
        <v>29.95</v>
      </c>
      <c r="R1852">
        <v>5</v>
      </c>
      <c r="S1852">
        <v>0</v>
      </c>
      <c r="T1852">
        <v>8.6854999999999993</v>
      </c>
    </row>
    <row r="1853" spans="1:20" x14ac:dyDescent="0.3">
      <c r="A1853" s="1">
        <v>44088</v>
      </c>
      <c r="B1853" s="1" t="str">
        <f t="shared" si="28"/>
        <v>Sep</v>
      </c>
      <c r="C1853">
        <v>9582</v>
      </c>
      <c r="D1853" t="s">
        <v>4142</v>
      </c>
      <c r="E1853" t="s">
        <v>39</v>
      </c>
      <c r="F1853" t="s">
        <v>4143</v>
      </c>
      <c r="G1853" t="s">
        <v>41</v>
      </c>
      <c r="H1853" t="s">
        <v>23</v>
      </c>
      <c r="I1853" t="s">
        <v>314</v>
      </c>
      <c r="J1853" t="s">
        <v>315</v>
      </c>
      <c r="K1853">
        <v>10035</v>
      </c>
      <c r="L1853" t="s">
        <v>26</v>
      </c>
      <c r="M1853" t="s">
        <v>2276</v>
      </c>
      <c r="N1853" t="s">
        <v>28</v>
      </c>
      <c r="O1853" t="s">
        <v>59</v>
      </c>
      <c r="P1853" t="s">
        <v>2277</v>
      </c>
      <c r="Q1853">
        <v>589.41</v>
      </c>
      <c r="R1853">
        <v>5</v>
      </c>
      <c r="S1853">
        <v>0.1</v>
      </c>
      <c r="T1853">
        <v>-6.5490000000000004</v>
      </c>
    </row>
    <row r="1854" spans="1:20" x14ac:dyDescent="0.3">
      <c r="A1854" s="1">
        <v>44088</v>
      </c>
      <c r="B1854" s="1" t="str">
        <f t="shared" si="28"/>
        <v>Sep</v>
      </c>
      <c r="C1854">
        <v>9594</v>
      </c>
      <c r="D1854" t="s">
        <v>4146</v>
      </c>
      <c r="E1854" t="s">
        <v>20</v>
      </c>
      <c r="F1854" t="s">
        <v>2538</v>
      </c>
      <c r="G1854" t="s">
        <v>22</v>
      </c>
      <c r="H1854" t="s">
        <v>23</v>
      </c>
      <c r="I1854" t="s">
        <v>314</v>
      </c>
      <c r="J1854" t="s">
        <v>315</v>
      </c>
      <c r="K1854">
        <v>10024</v>
      </c>
      <c r="L1854" t="s">
        <v>26</v>
      </c>
      <c r="M1854" t="s">
        <v>1313</v>
      </c>
      <c r="N1854" t="s">
        <v>46</v>
      </c>
      <c r="O1854" t="s">
        <v>107</v>
      </c>
      <c r="P1854" t="s">
        <v>1314</v>
      </c>
      <c r="Q1854">
        <v>8.56</v>
      </c>
      <c r="R1854">
        <v>2</v>
      </c>
      <c r="S1854">
        <v>0</v>
      </c>
      <c r="T1854">
        <v>3.8519999999999999</v>
      </c>
    </row>
    <row r="1855" spans="1:20" x14ac:dyDescent="0.3">
      <c r="A1855" s="1">
        <v>44088</v>
      </c>
      <c r="B1855" s="1" t="str">
        <f t="shared" si="28"/>
        <v>Sep</v>
      </c>
      <c r="C1855">
        <v>9595</v>
      </c>
      <c r="D1855" t="s">
        <v>4146</v>
      </c>
      <c r="E1855" t="s">
        <v>20</v>
      </c>
      <c r="F1855" t="s">
        <v>2538</v>
      </c>
      <c r="G1855" t="s">
        <v>22</v>
      </c>
      <c r="H1855" t="s">
        <v>23</v>
      </c>
      <c r="I1855" t="s">
        <v>314</v>
      </c>
      <c r="J1855" t="s">
        <v>315</v>
      </c>
      <c r="K1855">
        <v>10024</v>
      </c>
      <c r="L1855" t="s">
        <v>26</v>
      </c>
      <c r="M1855" t="s">
        <v>4147</v>
      </c>
      <c r="N1855" t="s">
        <v>46</v>
      </c>
      <c r="O1855" t="s">
        <v>107</v>
      </c>
      <c r="P1855" t="s">
        <v>4148</v>
      </c>
      <c r="Q1855">
        <v>11.56</v>
      </c>
      <c r="R1855">
        <v>2</v>
      </c>
      <c r="S1855">
        <v>0</v>
      </c>
      <c r="T1855">
        <v>5.6643999999999997</v>
      </c>
    </row>
    <row r="1856" spans="1:20" x14ac:dyDescent="0.3">
      <c r="A1856" s="1">
        <v>44088</v>
      </c>
      <c r="B1856" s="1" t="str">
        <f t="shared" si="28"/>
        <v>Sep</v>
      </c>
      <c r="C1856">
        <v>9834</v>
      </c>
      <c r="D1856" t="s">
        <v>4149</v>
      </c>
      <c r="E1856" t="s">
        <v>20</v>
      </c>
      <c r="F1856" t="s">
        <v>4150</v>
      </c>
      <c r="G1856" t="s">
        <v>73</v>
      </c>
      <c r="H1856" t="s">
        <v>23</v>
      </c>
      <c r="I1856" t="s">
        <v>177</v>
      </c>
      <c r="J1856" t="s">
        <v>25</v>
      </c>
      <c r="K1856">
        <v>45503</v>
      </c>
      <c r="L1856" t="s">
        <v>26</v>
      </c>
      <c r="M1856" t="s">
        <v>4151</v>
      </c>
      <c r="N1856" t="s">
        <v>78</v>
      </c>
      <c r="O1856" t="s">
        <v>101</v>
      </c>
      <c r="P1856" t="s">
        <v>4152</v>
      </c>
      <c r="Q1856">
        <v>895.94399999999996</v>
      </c>
      <c r="R1856">
        <v>7</v>
      </c>
      <c r="S1856">
        <v>0.2</v>
      </c>
      <c r="T1856">
        <v>190.38810000000001</v>
      </c>
    </row>
    <row r="1857" spans="1:20" x14ac:dyDescent="0.3">
      <c r="A1857" s="1">
        <v>44089</v>
      </c>
      <c r="B1857" s="1" t="str">
        <f t="shared" si="28"/>
        <v>Sep</v>
      </c>
      <c r="C1857">
        <v>439</v>
      </c>
      <c r="D1857" t="s">
        <v>4153</v>
      </c>
      <c r="E1857" t="s">
        <v>20</v>
      </c>
      <c r="F1857" t="s">
        <v>3583</v>
      </c>
      <c r="G1857" t="s">
        <v>73</v>
      </c>
      <c r="H1857" t="s">
        <v>23</v>
      </c>
      <c r="I1857" t="s">
        <v>441</v>
      </c>
      <c r="J1857" t="s">
        <v>52</v>
      </c>
      <c r="K1857">
        <v>77070</v>
      </c>
      <c r="L1857" t="s">
        <v>44</v>
      </c>
      <c r="M1857" t="s">
        <v>4154</v>
      </c>
      <c r="N1857" t="s">
        <v>46</v>
      </c>
      <c r="O1857" t="s">
        <v>107</v>
      </c>
      <c r="P1857" t="s">
        <v>4155</v>
      </c>
      <c r="Q1857">
        <v>31.872</v>
      </c>
      <c r="R1857">
        <v>8</v>
      </c>
      <c r="S1857">
        <v>0.2</v>
      </c>
      <c r="T1857">
        <v>11.553599999999999</v>
      </c>
    </row>
    <row r="1858" spans="1:20" x14ac:dyDescent="0.3">
      <c r="A1858" s="1">
        <v>44089</v>
      </c>
      <c r="B1858" s="1" t="str">
        <f t="shared" si="28"/>
        <v>Sep</v>
      </c>
      <c r="C1858">
        <v>627</v>
      </c>
      <c r="D1858" t="s">
        <v>4156</v>
      </c>
      <c r="E1858" t="s">
        <v>20</v>
      </c>
      <c r="F1858" t="s">
        <v>1858</v>
      </c>
      <c r="G1858" t="s">
        <v>41</v>
      </c>
      <c r="H1858" t="s">
        <v>23</v>
      </c>
      <c r="I1858" t="s">
        <v>314</v>
      </c>
      <c r="J1858" t="s">
        <v>315</v>
      </c>
      <c r="K1858">
        <v>10009</v>
      </c>
      <c r="L1858" t="s">
        <v>26</v>
      </c>
      <c r="M1858" t="s">
        <v>4157</v>
      </c>
      <c r="N1858" t="s">
        <v>28</v>
      </c>
      <c r="O1858" t="s">
        <v>29</v>
      </c>
      <c r="P1858" t="s">
        <v>4158</v>
      </c>
      <c r="Q1858">
        <v>35.56</v>
      </c>
      <c r="R1858">
        <v>7</v>
      </c>
      <c r="S1858">
        <v>0</v>
      </c>
      <c r="T1858">
        <v>12.090400000000001</v>
      </c>
    </row>
    <row r="1859" spans="1:20" x14ac:dyDescent="0.3">
      <c r="A1859" s="1">
        <v>44089</v>
      </c>
      <c r="B1859" s="1" t="str">
        <f t="shared" ref="B1859:B1922" si="29">TEXT(A1859,"mmm")</f>
        <v>Sep</v>
      </c>
      <c r="C1859">
        <v>903</v>
      </c>
      <c r="D1859" t="s">
        <v>4159</v>
      </c>
      <c r="E1859" t="s">
        <v>39</v>
      </c>
      <c r="F1859" t="s">
        <v>867</v>
      </c>
      <c r="G1859" t="s">
        <v>22</v>
      </c>
      <c r="H1859" t="s">
        <v>23</v>
      </c>
      <c r="I1859" t="s">
        <v>336</v>
      </c>
      <c r="J1859" t="s">
        <v>337</v>
      </c>
      <c r="K1859">
        <v>60653</v>
      </c>
      <c r="L1859" t="s">
        <v>44</v>
      </c>
      <c r="M1859" t="s">
        <v>3289</v>
      </c>
      <c r="N1859" t="s">
        <v>78</v>
      </c>
      <c r="O1859" t="s">
        <v>193</v>
      </c>
      <c r="P1859" t="s">
        <v>3290</v>
      </c>
      <c r="Q1859">
        <v>323.976</v>
      </c>
      <c r="R1859">
        <v>3</v>
      </c>
      <c r="S1859">
        <v>0.2</v>
      </c>
      <c r="T1859">
        <v>20.2485</v>
      </c>
    </row>
    <row r="1860" spans="1:20" x14ac:dyDescent="0.3">
      <c r="A1860" s="1">
        <v>44089</v>
      </c>
      <c r="B1860" s="1" t="str">
        <f t="shared" si="29"/>
        <v>Sep</v>
      </c>
      <c r="C1860">
        <v>1538</v>
      </c>
      <c r="D1860" t="s">
        <v>4160</v>
      </c>
      <c r="E1860" t="s">
        <v>86</v>
      </c>
      <c r="F1860" t="s">
        <v>2721</v>
      </c>
      <c r="G1860" t="s">
        <v>22</v>
      </c>
      <c r="H1860" t="s">
        <v>23</v>
      </c>
      <c r="I1860" t="s">
        <v>2201</v>
      </c>
      <c r="J1860" t="s">
        <v>250</v>
      </c>
      <c r="K1860">
        <v>2149</v>
      </c>
      <c r="L1860" t="s">
        <v>26</v>
      </c>
      <c r="M1860" t="s">
        <v>3540</v>
      </c>
      <c r="N1860" t="s">
        <v>78</v>
      </c>
      <c r="O1860" t="s">
        <v>193</v>
      </c>
      <c r="P1860" t="s">
        <v>3541</v>
      </c>
      <c r="Q1860">
        <v>39.99</v>
      </c>
      <c r="R1860">
        <v>1</v>
      </c>
      <c r="S1860">
        <v>0</v>
      </c>
      <c r="T1860">
        <v>11.597099999999999</v>
      </c>
    </row>
    <row r="1861" spans="1:20" x14ac:dyDescent="0.3">
      <c r="A1861" s="1">
        <v>44089</v>
      </c>
      <c r="B1861" s="1" t="str">
        <f t="shared" si="29"/>
        <v>Sep</v>
      </c>
      <c r="C1861">
        <v>1539</v>
      </c>
      <c r="D1861" t="s">
        <v>4160</v>
      </c>
      <c r="E1861" t="s">
        <v>86</v>
      </c>
      <c r="F1861" t="s">
        <v>2721</v>
      </c>
      <c r="G1861" t="s">
        <v>22</v>
      </c>
      <c r="H1861" t="s">
        <v>23</v>
      </c>
      <c r="I1861" t="s">
        <v>2201</v>
      </c>
      <c r="J1861" t="s">
        <v>250</v>
      </c>
      <c r="K1861">
        <v>2149</v>
      </c>
      <c r="L1861" t="s">
        <v>26</v>
      </c>
      <c r="M1861" t="s">
        <v>4161</v>
      </c>
      <c r="N1861" t="s">
        <v>46</v>
      </c>
      <c r="O1861" t="s">
        <v>62</v>
      </c>
      <c r="P1861" t="s">
        <v>4162</v>
      </c>
      <c r="Q1861">
        <v>16.28</v>
      </c>
      <c r="R1861">
        <v>2</v>
      </c>
      <c r="S1861">
        <v>0</v>
      </c>
      <c r="T1861">
        <v>6.5119999999999996</v>
      </c>
    </row>
    <row r="1862" spans="1:20" x14ac:dyDescent="0.3">
      <c r="A1862" s="1">
        <v>44089</v>
      </c>
      <c r="B1862" s="1" t="str">
        <f t="shared" si="29"/>
        <v>Sep</v>
      </c>
      <c r="C1862">
        <v>1540</v>
      </c>
      <c r="D1862" t="s">
        <v>4160</v>
      </c>
      <c r="E1862" t="s">
        <v>86</v>
      </c>
      <c r="F1862" t="s">
        <v>2721</v>
      </c>
      <c r="G1862" t="s">
        <v>22</v>
      </c>
      <c r="H1862" t="s">
        <v>23</v>
      </c>
      <c r="I1862" t="s">
        <v>2201</v>
      </c>
      <c r="J1862" t="s">
        <v>250</v>
      </c>
      <c r="K1862">
        <v>2149</v>
      </c>
      <c r="L1862" t="s">
        <v>26</v>
      </c>
      <c r="M1862" t="s">
        <v>4163</v>
      </c>
      <c r="N1862" t="s">
        <v>28</v>
      </c>
      <c r="O1862" t="s">
        <v>186</v>
      </c>
      <c r="P1862" t="s">
        <v>4164</v>
      </c>
      <c r="Q1862">
        <v>782.94</v>
      </c>
      <c r="R1862">
        <v>3</v>
      </c>
      <c r="S1862">
        <v>0</v>
      </c>
      <c r="T1862">
        <v>203.56440000000001</v>
      </c>
    </row>
    <row r="1863" spans="1:20" x14ac:dyDescent="0.3">
      <c r="A1863" s="1">
        <v>44089</v>
      </c>
      <c r="B1863" s="1" t="str">
        <f t="shared" si="29"/>
        <v>Sep</v>
      </c>
      <c r="C1863">
        <v>1541</v>
      </c>
      <c r="D1863" t="s">
        <v>4160</v>
      </c>
      <c r="E1863" t="s">
        <v>86</v>
      </c>
      <c r="F1863" t="s">
        <v>2721</v>
      </c>
      <c r="G1863" t="s">
        <v>22</v>
      </c>
      <c r="H1863" t="s">
        <v>23</v>
      </c>
      <c r="I1863" t="s">
        <v>2201</v>
      </c>
      <c r="J1863" t="s">
        <v>250</v>
      </c>
      <c r="K1863">
        <v>2149</v>
      </c>
      <c r="L1863" t="s">
        <v>26</v>
      </c>
      <c r="M1863" t="s">
        <v>4165</v>
      </c>
      <c r="N1863" t="s">
        <v>46</v>
      </c>
      <c r="O1863" t="s">
        <v>47</v>
      </c>
      <c r="P1863" t="s">
        <v>4166</v>
      </c>
      <c r="Q1863">
        <v>242.48</v>
      </c>
      <c r="R1863">
        <v>7</v>
      </c>
      <c r="S1863">
        <v>0</v>
      </c>
      <c r="T1863">
        <v>116.3904</v>
      </c>
    </row>
    <row r="1864" spans="1:20" x14ac:dyDescent="0.3">
      <c r="A1864" s="1">
        <v>44089</v>
      </c>
      <c r="B1864" s="1" t="str">
        <f t="shared" si="29"/>
        <v>Sep</v>
      </c>
      <c r="C1864">
        <v>5991</v>
      </c>
      <c r="D1864" t="s">
        <v>4167</v>
      </c>
      <c r="E1864" t="s">
        <v>20</v>
      </c>
      <c r="F1864" t="s">
        <v>4168</v>
      </c>
      <c r="G1864" t="s">
        <v>22</v>
      </c>
      <c r="H1864" t="s">
        <v>23</v>
      </c>
      <c r="I1864" t="s">
        <v>33</v>
      </c>
      <c r="J1864" t="s">
        <v>34</v>
      </c>
      <c r="K1864">
        <v>90049</v>
      </c>
      <c r="L1864" t="s">
        <v>35</v>
      </c>
      <c r="M1864" t="s">
        <v>4169</v>
      </c>
      <c r="N1864" t="s">
        <v>46</v>
      </c>
      <c r="O1864" t="s">
        <v>47</v>
      </c>
      <c r="P1864" t="s">
        <v>4170</v>
      </c>
      <c r="Q1864">
        <v>2357.4879999999998</v>
      </c>
      <c r="R1864">
        <v>7</v>
      </c>
      <c r="S1864">
        <v>0.2</v>
      </c>
      <c r="T1864">
        <v>884.05799999999999</v>
      </c>
    </row>
    <row r="1865" spans="1:20" x14ac:dyDescent="0.3">
      <c r="A1865" s="1">
        <v>44089</v>
      </c>
      <c r="B1865" s="1" t="str">
        <f t="shared" si="29"/>
        <v>Sep</v>
      </c>
      <c r="C1865">
        <v>5992</v>
      </c>
      <c r="D1865" t="s">
        <v>4167</v>
      </c>
      <c r="E1865" t="s">
        <v>20</v>
      </c>
      <c r="F1865" t="s">
        <v>4168</v>
      </c>
      <c r="G1865" t="s">
        <v>22</v>
      </c>
      <c r="H1865" t="s">
        <v>23</v>
      </c>
      <c r="I1865" t="s">
        <v>33</v>
      </c>
      <c r="J1865" t="s">
        <v>34</v>
      </c>
      <c r="K1865">
        <v>90049</v>
      </c>
      <c r="L1865" t="s">
        <v>35</v>
      </c>
      <c r="M1865" t="s">
        <v>2580</v>
      </c>
      <c r="N1865" t="s">
        <v>78</v>
      </c>
      <c r="O1865" t="s">
        <v>193</v>
      </c>
      <c r="P1865" t="s">
        <v>2581</v>
      </c>
      <c r="Q1865">
        <v>369.54399999999998</v>
      </c>
      <c r="R1865">
        <v>7</v>
      </c>
      <c r="S1865">
        <v>0.2</v>
      </c>
      <c r="T1865">
        <v>32.335099999999997</v>
      </c>
    </row>
    <row r="1866" spans="1:20" x14ac:dyDescent="0.3">
      <c r="A1866" s="1">
        <v>44089</v>
      </c>
      <c r="B1866" s="1" t="str">
        <f t="shared" si="29"/>
        <v>Sep</v>
      </c>
      <c r="C1866">
        <v>5993</v>
      </c>
      <c r="D1866" t="s">
        <v>4167</v>
      </c>
      <c r="E1866" t="s">
        <v>20</v>
      </c>
      <c r="F1866" t="s">
        <v>4168</v>
      </c>
      <c r="G1866" t="s">
        <v>22</v>
      </c>
      <c r="H1866" t="s">
        <v>23</v>
      </c>
      <c r="I1866" t="s">
        <v>33</v>
      </c>
      <c r="J1866" t="s">
        <v>34</v>
      </c>
      <c r="K1866">
        <v>90049</v>
      </c>
      <c r="L1866" t="s">
        <v>35</v>
      </c>
      <c r="M1866" t="s">
        <v>316</v>
      </c>
      <c r="N1866" t="s">
        <v>28</v>
      </c>
      <c r="O1866" t="s">
        <v>59</v>
      </c>
      <c r="P1866" t="s">
        <v>317</v>
      </c>
      <c r="Q1866">
        <v>184.75200000000001</v>
      </c>
      <c r="R1866">
        <v>3</v>
      </c>
      <c r="S1866">
        <v>0.2</v>
      </c>
      <c r="T1866">
        <v>-20.784600000000001</v>
      </c>
    </row>
    <row r="1867" spans="1:20" x14ac:dyDescent="0.3">
      <c r="A1867" s="1">
        <v>44089</v>
      </c>
      <c r="B1867" s="1" t="str">
        <f t="shared" si="29"/>
        <v>Sep</v>
      </c>
      <c r="C1867">
        <v>6133</v>
      </c>
      <c r="D1867" t="s">
        <v>4171</v>
      </c>
      <c r="E1867" t="s">
        <v>20</v>
      </c>
      <c r="F1867" t="s">
        <v>1470</v>
      </c>
      <c r="G1867" t="s">
        <v>22</v>
      </c>
      <c r="H1867" t="s">
        <v>23</v>
      </c>
      <c r="I1867" t="s">
        <v>4172</v>
      </c>
      <c r="J1867" t="s">
        <v>206</v>
      </c>
      <c r="K1867">
        <v>37087</v>
      </c>
      <c r="L1867" t="s">
        <v>76</v>
      </c>
      <c r="M1867" t="s">
        <v>596</v>
      </c>
      <c r="N1867" t="s">
        <v>46</v>
      </c>
      <c r="O1867" t="s">
        <v>107</v>
      </c>
      <c r="P1867" t="s">
        <v>597</v>
      </c>
      <c r="Q1867">
        <v>163.96</v>
      </c>
      <c r="R1867">
        <v>5</v>
      </c>
      <c r="S1867">
        <v>0.2</v>
      </c>
      <c r="T1867">
        <v>59.435499999999998</v>
      </c>
    </row>
    <row r="1868" spans="1:20" x14ac:dyDescent="0.3">
      <c r="A1868" s="1">
        <v>44089</v>
      </c>
      <c r="B1868" s="1" t="str">
        <f t="shared" si="29"/>
        <v>Sep</v>
      </c>
      <c r="C1868">
        <v>6516</v>
      </c>
      <c r="D1868" t="s">
        <v>4173</v>
      </c>
      <c r="E1868" t="s">
        <v>20</v>
      </c>
      <c r="F1868" t="s">
        <v>2417</v>
      </c>
      <c r="G1868" t="s">
        <v>22</v>
      </c>
      <c r="H1868" t="s">
        <v>23</v>
      </c>
      <c r="I1868" t="s">
        <v>111</v>
      </c>
      <c r="J1868" t="s">
        <v>34</v>
      </c>
      <c r="K1868">
        <v>94122</v>
      </c>
      <c r="L1868" t="s">
        <v>35</v>
      </c>
      <c r="M1868" t="s">
        <v>4174</v>
      </c>
      <c r="N1868" t="s">
        <v>28</v>
      </c>
      <c r="O1868" t="s">
        <v>59</v>
      </c>
      <c r="P1868" t="s">
        <v>4175</v>
      </c>
      <c r="Q1868">
        <v>218.352</v>
      </c>
      <c r="R1868">
        <v>3</v>
      </c>
      <c r="S1868">
        <v>0.2</v>
      </c>
      <c r="T1868">
        <v>0</v>
      </c>
    </row>
    <row r="1869" spans="1:20" x14ac:dyDescent="0.3">
      <c r="A1869" s="1">
        <v>44089</v>
      </c>
      <c r="B1869" s="1" t="str">
        <f t="shared" si="29"/>
        <v>Sep</v>
      </c>
      <c r="C1869">
        <v>6517</v>
      </c>
      <c r="D1869" t="s">
        <v>4173</v>
      </c>
      <c r="E1869" t="s">
        <v>20</v>
      </c>
      <c r="F1869" t="s">
        <v>2417</v>
      </c>
      <c r="G1869" t="s">
        <v>22</v>
      </c>
      <c r="H1869" t="s">
        <v>23</v>
      </c>
      <c r="I1869" t="s">
        <v>111</v>
      </c>
      <c r="J1869" t="s">
        <v>34</v>
      </c>
      <c r="K1869">
        <v>94122</v>
      </c>
      <c r="L1869" t="s">
        <v>35</v>
      </c>
      <c r="M1869" t="s">
        <v>1859</v>
      </c>
      <c r="N1869" t="s">
        <v>28</v>
      </c>
      <c r="O1869" t="s">
        <v>29</v>
      </c>
      <c r="P1869" t="s">
        <v>1860</v>
      </c>
      <c r="Q1869">
        <v>529.9</v>
      </c>
      <c r="R1869">
        <v>5</v>
      </c>
      <c r="S1869">
        <v>0</v>
      </c>
      <c r="T1869">
        <v>105.98</v>
      </c>
    </row>
    <row r="1870" spans="1:20" x14ac:dyDescent="0.3">
      <c r="A1870" s="1">
        <v>44089</v>
      </c>
      <c r="B1870" s="1" t="str">
        <f t="shared" si="29"/>
        <v>Sep</v>
      </c>
      <c r="C1870">
        <v>6518</v>
      </c>
      <c r="D1870" t="s">
        <v>4173</v>
      </c>
      <c r="E1870" t="s">
        <v>20</v>
      </c>
      <c r="F1870" t="s">
        <v>2417</v>
      </c>
      <c r="G1870" t="s">
        <v>22</v>
      </c>
      <c r="H1870" t="s">
        <v>23</v>
      </c>
      <c r="I1870" t="s">
        <v>111</v>
      </c>
      <c r="J1870" t="s">
        <v>34</v>
      </c>
      <c r="K1870">
        <v>94122</v>
      </c>
      <c r="L1870" t="s">
        <v>35</v>
      </c>
      <c r="M1870" t="s">
        <v>1212</v>
      </c>
      <c r="N1870" t="s">
        <v>46</v>
      </c>
      <c r="O1870" t="s">
        <v>62</v>
      </c>
      <c r="P1870" t="s">
        <v>1213</v>
      </c>
      <c r="Q1870">
        <v>99.3</v>
      </c>
      <c r="R1870">
        <v>10</v>
      </c>
      <c r="S1870">
        <v>0</v>
      </c>
      <c r="T1870">
        <v>41.706000000000003</v>
      </c>
    </row>
    <row r="1871" spans="1:20" x14ac:dyDescent="0.3">
      <c r="A1871" s="1">
        <v>44089</v>
      </c>
      <c r="B1871" s="1" t="str">
        <f t="shared" si="29"/>
        <v>Sep</v>
      </c>
      <c r="C1871">
        <v>6519</v>
      </c>
      <c r="D1871" t="s">
        <v>4173</v>
      </c>
      <c r="E1871" t="s">
        <v>20</v>
      </c>
      <c r="F1871" t="s">
        <v>2417</v>
      </c>
      <c r="G1871" t="s">
        <v>22</v>
      </c>
      <c r="H1871" t="s">
        <v>23</v>
      </c>
      <c r="I1871" t="s">
        <v>111</v>
      </c>
      <c r="J1871" t="s">
        <v>34</v>
      </c>
      <c r="K1871">
        <v>94122</v>
      </c>
      <c r="L1871" t="s">
        <v>35</v>
      </c>
      <c r="M1871" t="s">
        <v>1251</v>
      </c>
      <c r="N1871" t="s">
        <v>46</v>
      </c>
      <c r="O1871" t="s">
        <v>69</v>
      </c>
      <c r="P1871" t="s">
        <v>1252</v>
      </c>
      <c r="Q1871">
        <v>108.96</v>
      </c>
      <c r="R1871">
        <v>2</v>
      </c>
      <c r="S1871">
        <v>0</v>
      </c>
      <c r="T1871">
        <v>30.508800000000001</v>
      </c>
    </row>
    <row r="1872" spans="1:20" x14ac:dyDescent="0.3">
      <c r="A1872" s="1">
        <v>44089</v>
      </c>
      <c r="B1872" s="1" t="str">
        <f t="shared" si="29"/>
        <v>Sep</v>
      </c>
      <c r="C1872">
        <v>6520</v>
      </c>
      <c r="D1872" t="s">
        <v>4173</v>
      </c>
      <c r="E1872" t="s">
        <v>20</v>
      </c>
      <c r="F1872" t="s">
        <v>2417</v>
      </c>
      <c r="G1872" t="s">
        <v>22</v>
      </c>
      <c r="H1872" t="s">
        <v>23</v>
      </c>
      <c r="I1872" t="s">
        <v>111</v>
      </c>
      <c r="J1872" t="s">
        <v>34</v>
      </c>
      <c r="K1872">
        <v>94122</v>
      </c>
      <c r="L1872" t="s">
        <v>35</v>
      </c>
      <c r="M1872" t="s">
        <v>4176</v>
      </c>
      <c r="N1872" t="s">
        <v>46</v>
      </c>
      <c r="O1872" t="s">
        <v>47</v>
      </c>
      <c r="P1872" t="s">
        <v>4177</v>
      </c>
      <c r="Q1872">
        <v>2.6880000000000002</v>
      </c>
      <c r="R1872">
        <v>1</v>
      </c>
      <c r="S1872">
        <v>0.2</v>
      </c>
      <c r="T1872">
        <v>0.84</v>
      </c>
    </row>
    <row r="1873" spans="1:20" x14ac:dyDescent="0.3">
      <c r="A1873" s="1">
        <v>44089</v>
      </c>
      <c r="B1873" s="1" t="str">
        <f t="shared" si="29"/>
        <v>Sep</v>
      </c>
      <c r="C1873">
        <v>6756</v>
      </c>
      <c r="D1873" t="s">
        <v>4178</v>
      </c>
      <c r="E1873" t="s">
        <v>20</v>
      </c>
      <c r="F1873" t="s">
        <v>4179</v>
      </c>
      <c r="G1873" t="s">
        <v>73</v>
      </c>
      <c r="H1873" t="s">
        <v>23</v>
      </c>
      <c r="I1873" t="s">
        <v>1155</v>
      </c>
      <c r="J1873" t="s">
        <v>740</v>
      </c>
      <c r="K1873">
        <v>8701</v>
      </c>
      <c r="L1873" t="s">
        <v>26</v>
      </c>
      <c r="M1873" t="s">
        <v>1883</v>
      </c>
      <c r="N1873" t="s">
        <v>28</v>
      </c>
      <c r="O1873" t="s">
        <v>29</v>
      </c>
      <c r="P1873" t="s">
        <v>1884</v>
      </c>
      <c r="Q1873">
        <v>47.4</v>
      </c>
      <c r="R1873">
        <v>5</v>
      </c>
      <c r="S1873">
        <v>0</v>
      </c>
      <c r="T1873">
        <v>18.96</v>
      </c>
    </row>
    <row r="1874" spans="1:20" x14ac:dyDescent="0.3">
      <c r="A1874" s="1">
        <v>44089</v>
      </c>
      <c r="B1874" s="1" t="str">
        <f t="shared" si="29"/>
        <v>Sep</v>
      </c>
      <c r="C1874">
        <v>6757</v>
      </c>
      <c r="D1874" t="s">
        <v>4178</v>
      </c>
      <c r="E1874" t="s">
        <v>20</v>
      </c>
      <c r="F1874" t="s">
        <v>4179</v>
      </c>
      <c r="G1874" t="s">
        <v>73</v>
      </c>
      <c r="H1874" t="s">
        <v>23</v>
      </c>
      <c r="I1874" t="s">
        <v>1155</v>
      </c>
      <c r="J1874" t="s">
        <v>740</v>
      </c>
      <c r="K1874">
        <v>8701</v>
      </c>
      <c r="L1874" t="s">
        <v>26</v>
      </c>
      <c r="M1874" t="s">
        <v>1120</v>
      </c>
      <c r="N1874" t="s">
        <v>28</v>
      </c>
      <c r="O1874" t="s">
        <v>59</v>
      </c>
      <c r="P1874" t="s">
        <v>1121</v>
      </c>
      <c r="Q1874">
        <v>512.96</v>
      </c>
      <c r="R1874">
        <v>4</v>
      </c>
      <c r="S1874">
        <v>0</v>
      </c>
      <c r="T1874">
        <v>143.62880000000001</v>
      </c>
    </row>
    <row r="1875" spans="1:20" x14ac:dyDescent="0.3">
      <c r="A1875" s="1">
        <v>44089</v>
      </c>
      <c r="B1875" s="1" t="str">
        <f t="shared" si="29"/>
        <v>Sep</v>
      </c>
      <c r="C1875">
        <v>6758</v>
      </c>
      <c r="D1875" t="s">
        <v>4178</v>
      </c>
      <c r="E1875" t="s">
        <v>20</v>
      </c>
      <c r="F1875" t="s">
        <v>4179</v>
      </c>
      <c r="G1875" t="s">
        <v>73</v>
      </c>
      <c r="H1875" t="s">
        <v>23</v>
      </c>
      <c r="I1875" t="s">
        <v>1155</v>
      </c>
      <c r="J1875" t="s">
        <v>740</v>
      </c>
      <c r="K1875">
        <v>8701</v>
      </c>
      <c r="L1875" t="s">
        <v>26</v>
      </c>
      <c r="M1875" t="s">
        <v>4180</v>
      </c>
      <c r="N1875" t="s">
        <v>78</v>
      </c>
      <c r="O1875" t="s">
        <v>193</v>
      </c>
      <c r="P1875" t="s">
        <v>4181</v>
      </c>
      <c r="Q1875">
        <v>395.94</v>
      </c>
      <c r="R1875">
        <v>6</v>
      </c>
      <c r="S1875">
        <v>0</v>
      </c>
      <c r="T1875">
        <v>102.9444</v>
      </c>
    </row>
    <row r="1876" spans="1:20" x14ac:dyDescent="0.3">
      <c r="A1876" s="1">
        <v>44089</v>
      </c>
      <c r="B1876" s="1" t="str">
        <f t="shared" si="29"/>
        <v>Sep</v>
      </c>
      <c r="C1876">
        <v>6759</v>
      </c>
      <c r="D1876" t="s">
        <v>4178</v>
      </c>
      <c r="E1876" t="s">
        <v>20</v>
      </c>
      <c r="F1876" t="s">
        <v>4179</v>
      </c>
      <c r="G1876" t="s">
        <v>73</v>
      </c>
      <c r="H1876" t="s">
        <v>23</v>
      </c>
      <c r="I1876" t="s">
        <v>1155</v>
      </c>
      <c r="J1876" t="s">
        <v>740</v>
      </c>
      <c r="K1876">
        <v>8701</v>
      </c>
      <c r="L1876" t="s">
        <v>26</v>
      </c>
      <c r="M1876" t="s">
        <v>4182</v>
      </c>
      <c r="N1876" t="s">
        <v>46</v>
      </c>
      <c r="O1876" t="s">
        <v>54</v>
      </c>
      <c r="P1876" t="s">
        <v>4183</v>
      </c>
      <c r="Q1876">
        <v>81.96</v>
      </c>
      <c r="R1876">
        <v>2</v>
      </c>
      <c r="S1876">
        <v>0</v>
      </c>
      <c r="T1876">
        <v>0</v>
      </c>
    </row>
    <row r="1877" spans="1:20" x14ac:dyDescent="0.3">
      <c r="A1877" s="1">
        <v>44089</v>
      </c>
      <c r="B1877" s="1" t="str">
        <f t="shared" si="29"/>
        <v>Sep</v>
      </c>
      <c r="C1877">
        <v>6975</v>
      </c>
      <c r="D1877" t="s">
        <v>4184</v>
      </c>
      <c r="E1877" t="s">
        <v>20</v>
      </c>
      <c r="F1877" t="s">
        <v>4185</v>
      </c>
      <c r="G1877" t="s">
        <v>22</v>
      </c>
      <c r="H1877" t="s">
        <v>23</v>
      </c>
      <c r="I1877" t="s">
        <v>441</v>
      </c>
      <c r="J1877" t="s">
        <v>52</v>
      </c>
      <c r="K1877">
        <v>77095</v>
      </c>
      <c r="L1877" t="s">
        <v>44</v>
      </c>
      <c r="M1877" t="s">
        <v>3207</v>
      </c>
      <c r="N1877" t="s">
        <v>46</v>
      </c>
      <c r="O1877" t="s">
        <v>62</v>
      </c>
      <c r="P1877" t="s">
        <v>3208</v>
      </c>
      <c r="Q1877">
        <v>31.744</v>
      </c>
      <c r="R1877">
        <v>2</v>
      </c>
      <c r="S1877">
        <v>0.2</v>
      </c>
      <c r="T1877">
        <v>8.3328000000000007</v>
      </c>
    </row>
    <row r="1878" spans="1:20" x14ac:dyDescent="0.3">
      <c r="A1878" s="1">
        <v>44089</v>
      </c>
      <c r="B1878" s="1" t="str">
        <f t="shared" si="29"/>
        <v>Sep</v>
      </c>
      <c r="C1878">
        <v>7735</v>
      </c>
      <c r="D1878" t="s">
        <v>4186</v>
      </c>
      <c r="E1878" t="s">
        <v>20</v>
      </c>
      <c r="F1878" t="s">
        <v>3367</v>
      </c>
      <c r="G1878" t="s">
        <v>22</v>
      </c>
      <c r="H1878" t="s">
        <v>23</v>
      </c>
      <c r="I1878" t="s">
        <v>148</v>
      </c>
      <c r="J1878" t="s">
        <v>149</v>
      </c>
      <c r="K1878">
        <v>98103</v>
      </c>
      <c r="L1878" t="s">
        <v>35</v>
      </c>
      <c r="M1878" t="s">
        <v>4187</v>
      </c>
      <c r="N1878" t="s">
        <v>46</v>
      </c>
      <c r="O1878" t="s">
        <v>62</v>
      </c>
      <c r="P1878" t="s">
        <v>4188</v>
      </c>
      <c r="Q1878">
        <v>12.42</v>
      </c>
      <c r="R1878">
        <v>3</v>
      </c>
      <c r="S1878">
        <v>0</v>
      </c>
      <c r="T1878">
        <v>5.2164000000000001</v>
      </c>
    </row>
    <row r="1879" spans="1:20" x14ac:dyDescent="0.3">
      <c r="A1879" s="1">
        <v>44089</v>
      </c>
      <c r="B1879" s="1" t="str">
        <f t="shared" si="29"/>
        <v>Sep</v>
      </c>
      <c r="C1879">
        <v>7920</v>
      </c>
      <c r="D1879" t="s">
        <v>4189</v>
      </c>
      <c r="E1879" t="s">
        <v>20</v>
      </c>
      <c r="F1879" t="s">
        <v>2810</v>
      </c>
      <c r="G1879" t="s">
        <v>41</v>
      </c>
      <c r="H1879" t="s">
        <v>23</v>
      </c>
      <c r="I1879" t="s">
        <v>330</v>
      </c>
      <c r="J1879" t="s">
        <v>331</v>
      </c>
      <c r="K1879">
        <v>6708</v>
      </c>
      <c r="L1879" t="s">
        <v>26</v>
      </c>
      <c r="M1879" t="s">
        <v>4190</v>
      </c>
      <c r="N1879" t="s">
        <v>46</v>
      </c>
      <c r="O1879" t="s">
        <v>54</v>
      </c>
      <c r="P1879" t="s">
        <v>4191</v>
      </c>
      <c r="Q1879">
        <v>38.619999999999997</v>
      </c>
      <c r="R1879">
        <v>2</v>
      </c>
      <c r="S1879">
        <v>0</v>
      </c>
      <c r="T1879">
        <v>10.813599999999999</v>
      </c>
    </row>
    <row r="1880" spans="1:20" x14ac:dyDescent="0.3">
      <c r="A1880" s="1">
        <v>44089</v>
      </c>
      <c r="B1880" s="1" t="str">
        <f t="shared" si="29"/>
        <v>Sep</v>
      </c>
      <c r="C1880">
        <v>7921</v>
      </c>
      <c r="D1880" t="s">
        <v>4189</v>
      </c>
      <c r="E1880" t="s">
        <v>20</v>
      </c>
      <c r="F1880" t="s">
        <v>2810</v>
      </c>
      <c r="G1880" t="s">
        <v>41</v>
      </c>
      <c r="H1880" t="s">
        <v>23</v>
      </c>
      <c r="I1880" t="s">
        <v>330</v>
      </c>
      <c r="J1880" t="s">
        <v>331</v>
      </c>
      <c r="K1880">
        <v>6708</v>
      </c>
      <c r="L1880" t="s">
        <v>26</v>
      </c>
      <c r="M1880" t="s">
        <v>4192</v>
      </c>
      <c r="N1880" t="s">
        <v>78</v>
      </c>
      <c r="O1880" t="s">
        <v>101</v>
      </c>
      <c r="P1880" t="s">
        <v>4193</v>
      </c>
      <c r="Q1880">
        <v>59.98</v>
      </c>
      <c r="R1880">
        <v>2</v>
      </c>
      <c r="S1880">
        <v>0</v>
      </c>
      <c r="T1880">
        <v>10.7964</v>
      </c>
    </row>
    <row r="1881" spans="1:20" x14ac:dyDescent="0.3">
      <c r="A1881" s="1">
        <v>44089</v>
      </c>
      <c r="B1881" s="1" t="str">
        <f t="shared" si="29"/>
        <v>Sep</v>
      </c>
      <c r="C1881">
        <v>8045</v>
      </c>
      <c r="D1881" t="s">
        <v>4194</v>
      </c>
      <c r="E1881" t="s">
        <v>86</v>
      </c>
      <c r="F1881" t="s">
        <v>3669</v>
      </c>
      <c r="G1881" t="s">
        <v>22</v>
      </c>
      <c r="H1881" t="s">
        <v>23</v>
      </c>
      <c r="I1881" t="s">
        <v>3673</v>
      </c>
      <c r="J1881" t="s">
        <v>3339</v>
      </c>
      <c r="K1881">
        <v>84106</v>
      </c>
      <c r="L1881" t="s">
        <v>35</v>
      </c>
      <c r="M1881" t="s">
        <v>1070</v>
      </c>
      <c r="N1881" t="s">
        <v>46</v>
      </c>
      <c r="O1881" t="s">
        <v>47</v>
      </c>
      <c r="P1881" t="s">
        <v>1071</v>
      </c>
      <c r="Q1881">
        <v>295.05599999999998</v>
      </c>
      <c r="R1881">
        <v>9</v>
      </c>
      <c r="S1881">
        <v>0.2</v>
      </c>
      <c r="T1881">
        <v>106.95780000000001</v>
      </c>
    </row>
    <row r="1882" spans="1:20" x14ac:dyDescent="0.3">
      <c r="A1882" s="1">
        <v>44089</v>
      </c>
      <c r="B1882" s="1" t="str">
        <f t="shared" si="29"/>
        <v>Sep</v>
      </c>
      <c r="C1882">
        <v>8696</v>
      </c>
      <c r="D1882" t="s">
        <v>4195</v>
      </c>
      <c r="E1882" t="s">
        <v>86</v>
      </c>
      <c r="F1882" t="s">
        <v>1586</v>
      </c>
      <c r="G1882" t="s">
        <v>41</v>
      </c>
      <c r="H1882" t="s">
        <v>23</v>
      </c>
      <c r="I1882" t="s">
        <v>111</v>
      </c>
      <c r="J1882" t="s">
        <v>34</v>
      </c>
      <c r="K1882">
        <v>94109</v>
      </c>
      <c r="L1882" t="s">
        <v>35</v>
      </c>
      <c r="M1882" t="s">
        <v>1590</v>
      </c>
      <c r="N1882" t="s">
        <v>28</v>
      </c>
      <c r="O1882" t="s">
        <v>94</v>
      </c>
      <c r="P1882" t="s">
        <v>1591</v>
      </c>
      <c r="Q1882">
        <v>300.904</v>
      </c>
      <c r="R1882">
        <v>1</v>
      </c>
      <c r="S1882">
        <v>0.2</v>
      </c>
      <c r="T1882">
        <v>11.283899999999999</v>
      </c>
    </row>
    <row r="1883" spans="1:20" x14ac:dyDescent="0.3">
      <c r="A1883" s="1">
        <v>44090</v>
      </c>
      <c r="B1883" s="1" t="str">
        <f t="shared" si="29"/>
        <v>Sep</v>
      </c>
      <c r="C1883">
        <v>275</v>
      </c>
      <c r="D1883" t="s">
        <v>4196</v>
      </c>
      <c r="E1883" t="s">
        <v>39</v>
      </c>
      <c r="F1883" t="s">
        <v>2574</v>
      </c>
      <c r="G1883" t="s">
        <v>73</v>
      </c>
      <c r="H1883" t="s">
        <v>23</v>
      </c>
      <c r="I1883" t="s">
        <v>3761</v>
      </c>
      <c r="J1883" t="s">
        <v>34</v>
      </c>
      <c r="K1883">
        <v>90301</v>
      </c>
      <c r="L1883" t="s">
        <v>35</v>
      </c>
      <c r="M1883" t="s">
        <v>1426</v>
      </c>
      <c r="N1883" t="s">
        <v>46</v>
      </c>
      <c r="O1883" t="s">
        <v>107</v>
      </c>
      <c r="P1883" t="s">
        <v>1427</v>
      </c>
      <c r="Q1883">
        <v>8.82</v>
      </c>
      <c r="R1883">
        <v>2</v>
      </c>
      <c r="S1883">
        <v>0</v>
      </c>
      <c r="T1883">
        <v>4.0571999999999999</v>
      </c>
    </row>
    <row r="1884" spans="1:20" x14ac:dyDescent="0.3">
      <c r="A1884" s="1">
        <v>44090</v>
      </c>
      <c r="B1884" s="1" t="str">
        <f t="shared" si="29"/>
        <v>Sep</v>
      </c>
      <c r="C1884">
        <v>276</v>
      </c>
      <c r="D1884" t="s">
        <v>4196</v>
      </c>
      <c r="E1884" t="s">
        <v>39</v>
      </c>
      <c r="F1884" t="s">
        <v>2574</v>
      </c>
      <c r="G1884" t="s">
        <v>73</v>
      </c>
      <c r="H1884" t="s">
        <v>23</v>
      </c>
      <c r="I1884" t="s">
        <v>3761</v>
      </c>
      <c r="J1884" t="s">
        <v>34</v>
      </c>
      <c r="K1884">
        <v>90301</v>
      </c>
      <c r="L1884" t="s">
        <v>35</v>
      </c>
      <c r="M1884" t="s">
        <v>2857</v>
      </c>
      <c r="N1884" t="s">
        <v>46</v>
      </c>
      <c r="O1884" t="s">
        <v>62</v>
      </c>
      <c r="P1884" t="s">
        <v>2858</v>
      </c>
      <c r="Q1884">
        <v>5.98</v>
      </c>
      <c r="R1884">
        <v>1</v>
      </c>
      <c r="S1884">
        <v>0</v>
      </c>
      <c r="T1884">
        <v>1.5548</v>
      </c>
    </row>
    <row r="1885" spans="1:20" x14ac:dyDescent="0.3">
      <c r="A1885" s="1">
        <v>44090</v>
      </c>
      <c r="B1885" s="1" t="str">
        <f t="shared" si="29"/>
        <v>Sep</v>
      </c>
      <c r="C1885">
        <v>726</v>
      </c>
      <c r="D1885" t="s">
        <v>4197</v>
      </c>
      <c r="E1885" t="s">
        <v>20</v>
      </c>
      <c r="F1885" t="s">
        <v>603</v>
      </c>
      <c r="G1885" t="s">
        <v>22</v>
      </c>
      <c r="H1885" t="s">
        <v>23</v>
      </c>
      <c r="I1885" t="s">
        <v>259</v>
      </c>
      <c r="J1885" t="s">
        <v>52</v>
      </c>
      <c r="K1885">
        <v>78745</v>
      </c>
      <c r="L1885" t="s">
        <v>44</v>
      </c>
      <c r="M1885" t="s">
        <v>2601</v>
      </c>
      <c r="N1885" t="s">
        <v>46</v>
      </c>
      <c r="O1885" t="s">
        <v>168</v>
      </c>
      <c r="P1885" t="s">
        <v>2602</v>
      </c>
      <c r="Q1885">
        <v>17.568000000000001</v>
      </c>
      <c r="R1885">
        <v>2</v>
      </c>
      <c r="S1885">
        <v>0.2</v>
      </c>
      <c r="T1885">
        <v>6.3684000000000003</v>
      </c>
    </row>
    <row r="1886" spans="1:20" x14ac:dyDescent="0.3">
      <c r="A1886" s="1">
        <v>44090</v>
      </c>
      <c r="B1886" s="1" t="str">
        <f t="shared" si="29"/>
        <v>Sep</v>
      </c>
      <c r="C1886">
        <v>727</v>
      </c>
      <c r="D1886" t="s">
        <v>4197</v>
      </c>
      <c r="E1886" t="s">
        <v>20</v>
      </c>
      <c r="F1886" t="s">
        <v>603</v>
      </c>
      <c r="G1886" t="s">
        <v>22</v>
      </c>
      <c r="H1886" t="s">
        <v>23</v>
      </c>
      <c r="I1886" t="s">
        <v>259</v>
      </c>
      <c r="J1886" t="s">
        <v>52</v>
      </c>
      <c r="K1886">
        <v>78745</v>
      </c>
      <c r="L1886" t="s">
        <v>44</v>
      </c>
      <c r="M1886" t="s">
        <v>4198</v>
      </c>
      <c r="N1886" t="s">
        <v>78</v>
      </c>
      <c r="O1886" t="s">
        <v>193</v>
      </c>
      <c r="P1886" t="s">
        <v>4199</v>
      </c>
      <c r="Q1886">
        <v>55.991999999999997</v>
      </c>
      <c r="R1886">
        <v>1</v>
      </c>
      <c r="S1886">
        <v>0.2</v>
      </c>
      <c r="T1886">
        <v>5.5991999999999997</v>
      </c>
    </row>
    <row r="1887" spans="1:20" x14ac:dyDescent="0.3">
      <c r="A1887" s="1">
        <v>44090</v>
      </c>
      <c r="B1887" s="1" t="str">
        <f t="shared" si="29"/>
        <v>Sep</v>
      </c>
      <c r="C1887">
        <v>3034</v>
      </c>
      <c r="D1887" t="s">
        <v>4200</v>
      </c>
      <c r="E1887" t="s">
        <v>20</v>
      </c>
      <c r="F1887" t="s">
        <v>2141</v>
      </c>
      <c r="G1887" t="s">
        <v>41</v>
      </c>
      <c r="H1887" t="s">
        <v>23</v>
      </c>
      <c r="I1887" t="s">
        <v>154</v>
      </c>
      <c r="J1887" t="s">
        <v>155</v>
      </c>
      <c r="K1887">
        <v>19143</v>
      </c>
      <c r="L1887" t="s">
        <v>26</v>
      </c>
      <c r="M1887" t="s">
        <v>4201</v>
      </c>
      <c r="N1887" t="s">
        <v>46</v>
      </c>
      <c r="O1887" t="s">
        <v>107</v>
      </c>
      <c r="P1887" t="s">
        <v>4202</v>
      </c>
      <c r="Q1887">
        <v>20.736000000000001</v>
      </c>
      <c r="R1887">
        <v>4</v>
      </c>
      <c r="S1887">
        <v>0.2</v>
      </c>
      <c r="T1887">
        <v>7.2576000000000001</v>
      </c>
    </row>
    <row r="1888" spans="1:20" x14ac:dyDescent="0.3">
      <c r="A1888" s="1">
        <v>44090</v>
      </c>
      <c r="B1888" s="1" t="str">
        <f t="shared" si="29"/>
        <v>Sep</v>
      </c>
      <c r="C1888">
        <v>3457</v>
      </c>
      <c r="D1888" t="s">
        <v>4203</v>
      </c>
      <c r="E1888" t="s">
        <v>39</v>
      </c>
      <c r="F1888" t="s">
        <v>1507</v>
      </c>
      <c r="G1888" t="s">
        <v>22</v>
      </c>
      <c r="H1888" t="s">
        <v>23</v>
      </c>
      <c r="I1888" t="s">
        <v>154</v>
      </c>
      <c r="J1888" t="s">
        <v>155</v>
      </c>
      <c r="K1888">
        <v>19143</v>
      </c>
      <c r="L1888" t="s">
        <v>26</v>
      </c>
      <c r="M1888" t="s">
        <v>4204</v>
      </c>
      <c r="N1888" t="s">
        <v>78</v>
      </c>
      <c r="O1888" t="s">
        <v>101</v>
      </c>
      <c r="P1888" t="s">
        <v>4205</v>
      </c>
      <c r="Q1888">
        <v>71.975999999999999</v>
      </c>
      <c r="R1888">
        <v>3</v>
      </c>
      <c r="S1888">
        <v>0.2</v>
      </c>
      <c r="T1888">
        <v>19.793399999999998</v>
      </c>
    </row>
    <row r="1889" spans="1:20" x14ac:dyDescent="0.3">
      <c r="A1889" s="1">
        <v>44090</v>
      </c>
      <c r="B1889" s="1" t="str">
        <f t="shared" si="29"/>
        <v>Sep</v>
      </c>
      <c r="C1889">
        <v>3458</v>
      </c>
      <c r="D1889" t="s">
        <v>4203</v>
      </c>
      <c r="E1889" t="s">
        <v>39</v>
      </c>
      <c r="F1889" t="s">
        <v>1507</v>
      </c>
      <c r="G1889" t="s">
        <v>22</v>
      </c>
      <c r="H1889" t="s">
        <v>23</v>
      </c>
      <c r="I1889" t="s">
        <v>154</v>
      </c>
      <c r="J1889" t="s">
        <v>155</v>
      </c>
      <c r="K1889">
        <v>19143</v>
      </c>
      <c r="L1889" t="s">
        <v>26</v>
      </c>
      <c r="M1889" t="s">
        <v>1404</v>
      </c>
      <c r="N1889" t="s">
        <v>28</v>
      </c>
      <c r="O1889" t="s">
        <v>29</v>
      </c>
      <c r="P1889" t="s">
        <v>1405</v>
      </c>
      <c r="Q1889">
        <v>22.512</v>
      </c>
      <c r="R1889">
        <v>3</v>
      </c>
      <c r="S1889">
        <v>0.2</v>
      </c>
      <c r="T1889">
        <v>2.2511999999999999</v>
      </c>
    </row>
    <row r="1890" spans="1:20" x14ac:dyDescent="0.3">
      <c r="A1890" s="1">
        <v>44090</v>
      </c>
      <c r="B1890" s="1" t="str">
        <f t="shared" si="29"/>
        <v>Sep</v>
      </c>
      <c r="C1890">
        <v>3459</v>
      </c>
      <c r="D1890" t="s">
        <v>4203</v>
      </c>
      <c r="E1890" t="s">
        <v>39</v>
      </c>
      <c r="F1890" t="s">
        <v>1507</v>
      </c>
      <c r="G1890" t="s">
        <v>22</v>
      </c>
      <c r="H1890" t="s">
        <v>23</v>
      </c>
      <c r="I1890" t="s">
        <v>154</v>
      </c>
      <c r="J1890" t="s">
        <v>155</v>
      </c>
      <c r="K1890">
        <v>19143</v>
      </c>
      <c r="L1890" t="s">
        <v>26</v>
      </c>
      <c r="M1890" t="s">
        <v>3666</v>
      </c>
      <c r="N1890" t="s">
        <v>46</v>
      </c>
      <c r="O1890" t="s">
        <v>47</v>
      </c>
      <c r="P1890" t="s">
        <v>3667</v>
      </c>
      <c r="Q1890">
        <v>3.444</v>
      </c>
      <c r="R1890">
        <v>2</v>
      </c>
      <c r="S1890">
        <v>0.7</v>
      </c>
      <c r="T1890">
        <v>-2.7551999999999999</v>
      </c>
    </row>
    <row r="1891" spans="1:20" x14ac:dyDescent="0.3">
      <c r="A1891" s="1">
        <v>44090</v>
      </c>
      <c r="B1891" s="1" t="str">
        <f t="shared" si="29"/>
        <v>Sep</v>
      </c>
      <c r="C1891">
        <v>3460</v>
      </c>
      <c r="D1891" t="s">
        <v>4203</v>
      </c>
      <c r="E1891" t="s">
        <v>39</v>
      </c>
      <c r="F1891" t="s">
        <v>1507</v>
      </c>
      <c r="G1891" t="s">
        <v>22</v>
      </c>
      <c r="H1891" t="s">
        <v>23</v>
      </c>
      <c r="I1891" t="s">
        <v>154</v>
      </c>
      <c r="J1891" t="s">
        <v>155</v>
      </c>
      <c r="K1891">
        <v>19143</v>
      </c>
      <c r="L1891" t="s">
        <v>26</v>
      </c>
      <c r="M1891" t="s">
        <v>1601</v>
      </c>
      <c r="N1891" t="s">
        <v>46</v>
      </c>
      <c r="O1891" t="s">
        <v>47</v>
      </c>
      <c r="P1891" t="s">
        <v>1602</v>
      </c>
      <c r="Q1891">
        <v>538.19399999999996</v>
      </c>
      <c r="R1891">
        <v>2</v>
      </c>
      <c r="S1891">
        <v>0.7</v>
      </c>
      <c r="T1891">
        <v>-412.61540000000002</v>
      </c>
    </row>
    <row r="1892" spans="1:20" x14ac:dyDescent="0.3">
      <c r="A1892" s="1">
        <v>44090</v>
      </c>
      <c r="B1892" s="1" t="str">
        <f t="shared" si="29"/>
        <v>Sep</v>
      </c>
      <c r="C1892">
        <v>3461</v>
      </c>
      <c r="D1892" t="s">
        <v>4203</v>
      </c>
      <c r="E1892" t="s">
        <v>39</v>
      </c>
      <c r="F1892" t="s">
        <v>1507</v>
      </c>
      <c r="G1892" t="s">
        <v>22</v>
      </c>
      <c r="H1892" t="s">
        <v>23</v>
      </c>
      <c r="I1892" t="s">
        <v>154</v>
      </c>
      <c r="J1892" t="s">
        <v>155</v>
      </c>
      <c r="K1892">
        <v>19143</v>
      </c>
      <c r="L1892" t="s">
        <v>26</v>
      </c>
      <c r="M1892" t="s">
        <v>262</v>
      </c>
      <c r="N1892" t="s">
        <v>78</v>
      </c>
      <c r="O1892" t="s">
        <v>101</v>
      </c>
      <c r="P1892" t="s">
        <v>263</v>
      </c>
      <c r="Q1892">
        <v>47.984000000000002</v>
      </c>
      <c r="R1892">
        <v>2</v>
      </c>
      <c r="S1892">
        <v>0.2</v>
      </c>
      <c r="T1892">
        <v>14.395200000000001</v>
      </c>
    </row>
    <row r="1893" spans="1:20" x14ac:dyDescent="0.3">
      <c r="A1893" s="1">
        <v>44090</v>
      </c>
      <c r="B1893" s="1" t="str">
        <f t="shared" si="29"/>
        <v>Sep</v>
      </c>
      <c r="C1893">
        <v>5984</v>
      </c>
      <c r="D1893" t="s">
        <v>4206</v>
      </c>
      <c r="E1893" t="s">
        <v>86</v>
      </c>
      <c r="F1893" t="s">
        <v>4207</v>
      </c>
      <c r="G1893" t="s">
        <v>22</v>
      </c>
      <c r="H1893" t="s">
        <v>23</v>
      </c>
      <c r="I1893" t="s">
        <v>154</v>
      </c>
      <c r="J1893" t="s">
        <v>155</v>
      </c>
      <c r="K1893">
        <v>19143</v>
      </c>
      <c r="L1893" t="s">
        <v>26</v>
      </c>
      <c r="M1893" t="s">
        <v>2186</v>
      </c>
      <c r="N1893" t="s">
        <v>46</v>
      </c>
      <c r="O1893" t="s">
        <v>107</v>
      </c>
      <c r="P1893" t="s">
        <v>2187</v>
      </c>
      <c r="Q1893">
        <v>20.544</v>
      </c>
      <c r="R1893">
        <v>6</v>
      </c>
      <c r="S1893">
        <v>0.2</v>
      </c>
      <c r="T1893">
        <v>6.42</v>
      </c>
    </row>
    <row r="1894" spans="1:20" x14ac:dyDescent="0.3">
      <c r="A1894" s="1">
        <v>44090</v>
      </c>
      <c r="B1894" s="1" t="str">
        <f t="shared" si="29"/>
        <v>Sep</v>
      </c>
      <c r="C1894">
        <v>9337</v>
      </c>
      <c r="D1894" t="s">
        <v>4208</v>
      </c>
      <c r="E1894" t="s">
        <v>20</v>
      </c>
      <c r="F1894" t="s">
        <v>4150</v>
      </c>
      <c r="G1894" t="s">
        <v>73</v>
      </c>
      <c r="H1894" t="s">
        <v>23</v>
      </c>
      <c r="I1894" t="s">
        <v>111</v>
      </c>
      <c r="J1894" t="s">
        <v>34</v>
      </c>
      <c r="K1894">
        <v>94110</v>
      </c>
      <c r="L1894" t="s">
        <v>35</v>
      </c>
      <c r="M1894" t="s">
        <v>4209</v>
      </c>
      <c r="N1894" t="s">
        <v>46</v>
      </c>
      <c r="O1894" t="s">
        <v>144</v>
      </c>
      <c r="P1894" t="s">
        <v>4210</v>
      </c>
      <c r="Q1894">
        <v>17.899999999999999</v>
      </c>
      <c r="R1894">
        <v>5</v>
      </c>
      <c r="S1894">
        <v>0</v>
      </c>
      <c r="T1894">
        <v>8.7710000000000008</v>
      </c>
    </row>
    <row r="1895" spans="1:20" x14ac:dyDescent="0.3">
      <c r="A1895" s="1">
        <v>44090</v>
      </c>
      <c r="B1895" s="1" t="str">
        <f t="shared" si="29"/>
        <v>Sep</v>
      </c>
      <c r="C1895">
        <v>9961</v>
      </c>
      <c r="D1895" t="s">
        <v>4211</v>
      </c>
      <c r="E1895" t="s">
        <v>86</v>
      </c>
      <c r="F1895" t="s">
        <v>480</v>
      </c>
      <c r="G1895" t="s">
        <v>41</v>
      </c>
      <c r="H1895" t="s">
        <v>23</v>
      </c>
      <c r="I1895" t="s">
        <v>1538</v>
      </c>
      <c r="J1895" t="s">
        <v>913</v>
      </c>
      <c r="K1895">
        <v>41042</v>
      </c>
      <c r="L1895" t="s">
        <v>76</v>
      </c>
      <c r="M1895" t="s">
        <v>4212</v>
      </c>
      <c r="N1895" t="s">
        <v>78</v>
      </c>
      <c r="O1895" t="s">
        <v>101</v>
      </c>
      <c r="P1895" t="s">
        <v>4213</v>
      </c>
      <c r="Q1895">
        <v>18</v>
      </c>
      <c r="R1895">
        <v>1</v>
      </c>
      <c r="S1895">
        <v>0</v>
      </c>
      <c r="T1895">
        <v>3.24</v>
      </c>
    </row>
    <row r="1896" spans="1:20" x14ac:dyDescent="0.3">
      <c r="A1896" s="1">
        <v>44091</v>
      </c>
      <c r="B1896" s="1" t="str">
        <f t="shared" si="29"/>
        <v>Sep</v>
      </c>
      <c r="C1896">
        <v>2268</v>
      </c>
      <c r="D1896" t="s">
        <v>4214</v>
      </c>
      <c r="E1896" t="s">
        <v>269</v>
      </c>
      <c r="F1896" t="s">
        <v>638</v>
      </c>
      <c r="G1896" t="s">
        <v>22</v>
      </c>
      <c r="H1896" t="s">
        <v>23</v>
      </c>
      <c r="I1896" t="s">
        <v>148</v>
      </c>
      <c r="J1896" t="s">
        <v>149</v>
      </c>
      <c r="K1896">
        <v>98115</v>
      </c>
      <c r="L1896" t="s">
        <v>35</v>
      </c>
      <c r="M1896" t="s">
        <v>4215</v>
      </c>
      <c r="N1896" t="s">
        <v>46</v>
      </c>
      <c r="O1896" t="s">
        <v>107</v>
      </c>
      <c r="P1896" t="s">
        <v>4216</v>
      </c>
      <c r="Q1896">
        <v>12.96</v>
      </c>
      <c r="R1896">
        <v>2</v>
      </c>
      <c r="S1896">
        <v>0</v>
      </c>
      <c r="T1896">
        <v>6.3503999999999996</v>
      </c>
    </row>
    <row r="1897" spans="1:20" x14ac:dyDescent="0.3">
      <c r="A1897" s="1">
        <v>44091</v>
      </c>
      <c r="B1897" s="1" t="str">
        <f t="shared" si="29"/>
        <v>Sep</v>
      </c>
      <c r="C1897">
        <v>2304</v>
      </c>
      <c r="D1897" t="s">
        <v>4217</v>
      </c>
      <c r="E1897" t="s">
        <v>86</v>
      </c>
      <c r="F1897" t="s">
        <v>1858</v>
      </c>
      <c r="G1897" t="s">
        <v>41</v>
      </c>
      <c r="H1897" t="s">
        <v>23</v>
      </c>
      <c r="I1897" t="s">
        <v>771</v>
      </c>
      <c r="J1897" t="s">
        <v>420</v>
      </c>
      <c r="K1897">
        <v>30076</v>
      </c>
      <c r="L1897" t="s">
        <v>76</v>
      </c>
      <c r="M1897" t="s">
        <v>923</v>
      </c>
      <c r="N1897" t="s">
        <v>28</v>
      </c>
      <c r="O1897" t="s">
        <v>59</v>
      </c>
      <c r="P1897" t="s">
        <v>924</v>
      </c>
      <c r="Q1897">
        <v>723.92</v>
      </c>
      <c r="R1897">
        <v>4</v>
      </c>
      <c r="S1897">
        <v>0</v>
      </c>
      <c r="T1897">
        <v>188.2192</v>
      </c>
    </row>
    <row r="1898" spans="1:20" x14ac:dyDescent="0.3">
      <c r="A1898" s="1">
        <v>44091</v>
      </c>
      <c r="B1898" s="1" t="str">
        <f t="shared" si="29"/>
        <v>Sep</v>
      </c>
      <c r="C1898">
        <v>2305</v>
      </c>
      <c r="D1898" t="s">
        <v>4217</v>
      </c>
      <c r="E1898" t="s">
        <v>86</v>
      </c>
      <c r="F1898" t="s">
        <v>1858</v>
      </c>
      <c r="G1898" t="s">
        <v>41</v>
      </c>
      <c r="H1898" t="s">
        <v>23</v>
      </c>
      <c r="I1898" t="s">
        <v>771</v>
      </c>
      <c r="J1898" t="s">
        <v>420</v>
      </c>
      <c r="K1898">
        <v>30076</v>
      </c>
      <c r="L1898" t="s">
        <v>76</v>
      </c>
      <c r="M1898" t="s">
        <v>1270</v>
      </c>
      <c r="N1898" t="s">
        <v>46</v>
      </c>
      <c r="O1898" t="s">
        <v>107</v>
      </c>
      <c r="P1898" t="s">
        <v>897</v>
      </c>
      <c r="Q1898">
        <v>106.32</v>
      </c>
      <c r="R1898">
        <v>3</v>
      </c>
      <c r="S1898">
        <v>0</v>
      </c>
      <c r="T1898">
        <v>49.970399999999998</v>
      </c>
    </row>
    <row r="1899" spans="1:20" x14ac:dyDescent="0.3">
      <c r="A1899" s="1">
        <v>44091</v>
      </c>
      <c r="B1899" s="1" t="str">
        <f t="shared" si="29"/>
        <v>Sep</v>
      </c>
      <c r="C1899">
        <v>2652</v>
      </c>
      <c r="D1899" t="s">
        <v>4218</v>
      </c>
      <c r="E1899" t="s">
        <v>86</v>
      </c>
      <c r="F1899" t="s">
        <v>4219</v>
      </c>
      <c r="G1899" t="s">
        <v>73</v>
      </c>
      <c r="H1899" t="s">
        <v>23</v>
      </c>
      <c r="I1899" t="s">
        <v>4220</v>
      </c>
      <c r="J1899" t="s">
        <v>3339</v>
      </c>
      <c r="K1899">
        <v>84604</v>
      </c>
      <c r="L1899" t="s">
        <v>35</v>
      </c>
      <c r="M1899" t="s">
        <v>1092</v>
      </c>
      <c r="N1899" t="s">
        <v>46</v>
      </c>
      <c r="O1899" t="s">
        <v>47</v>
      </c>
      <c r="P1899" t="s">
        <v>1093</v>
      </c>
      <c r="Q1899">
        <v>10.776</v>
      </c>
      <c r="R1899">
        <v>3</v>
      </c>
      <c r="S1899">
        <v>0.2</v>
      </c>
      <c r="T1899">
        <v>3.5022000000000002</v>
      </c>
    </row>
    <row r="1900" spans="1:20" x14ac:dyDescent="0.3">
      <c r="A1900" s="1">
        <v>44091</v>
      </c>
      <c r="B1900" s="1" t="str">
        <f t="shared" si="29"/>
        <v>Sep</v>
      </c>
      <c r="C1900">
        <v>2653</v>
      </c>
      <c r="D1900" t="s">
        <v>4218</v>
      </c>
      <c r="E1900" t="s">
        <v>86</v>
      </c>
      <c r="F1900" t="s">
        <v>4219</v>
      </c>
      <c r="G1900" t="s">
        <v>73</v>
      </c>
      <c r="H1900" t="s">
        <v>23</v>
      </c>
      <c r="I1900" t="s">
        <v>4220</v>
      </c>
      <c r="J1900" t="s">
        <v>3339</v>
      </c>
      <c r="K1900">
        <v>84604</v>
      </c>
      <c r="L1900" t="s">
        <v>35</v>
      </c>
      <c r="M1900" t="s">
        <v>1659</v>
      </c>
      <c r="N1900" t="s">
        <v>46</v>
      </c>
      <c r="O1900" t="s">
        <v>47</v>
      </c>
      <c r="P1900" t="s">
        <v>1660</v>
      </c>
      <c r="Q1900">
        <v>11.784000000000001</v>
      </c>
      <c r="R1900">
        <v>3</v>
      </c>
      <c r="S1900">
        <v>0.2</v>
      </c>
      <c r="T1900">
        <v>4.2717000000000001</v>
      </c>
    </row>
    <row r="1901" spans="1:20" x14ac:dyDescent="0.3">
      <c r="A1901" s="1">
        <v>44091</v>
      </c>
      <c r="B1901" s="1" t="str">
        <f t="shared" si="29"/>
        <v>Sep</v>
      </c>
      <c r="C1901">
        <v>2654</v>
      </c>
      <c r="D1901" t="s">
        <v>4218</v>
      </c>
      <c r="E1901" t="s">
        <v>86</v>
      </c>
      <c r="F1901" t="s">
        <v>4219</v>
      </c>
      <c r="G1901" t="s">
        <v>73</v>
      </c>
      <c r="H1901" t="s">
        <v>23</v>
      </c>
      <c r="I1901" t="s">
        <v>4220</v>
      </c>
      <c r="J1901" t="s">
        <v>3339</v>
      </c>
      <c r="K1901">
        <v>84604</v>
      </c>
      <c r="L1901" t="s">
        <v>35</v>
      </c>
      <c r="M1901" t="s">
        <v>4221</v>
      </c>
      <c r="N1901" t="s">
        <v>46</v>
      </c>
      <c r="O1901" t="s">
        <v>107</v>
      </c>
      <c r="P1901" t="s">
        <v>4222</v>
      </c>
      <c r="Q1901">
        <v>164.88</v>
      </c>
      <c r="R1901">
        <v>3</v>
      </c>
      <c r="S1901">
        <v>0</v>
      </c>
      <c r="T1901">
        <v>80.791200000000003</v>
      </c>
    </row>
    <row r="1902" spans="1:20" x14ac:dyDescent="0.3">
      <c r="A1902" s="1">
        <v>44091</v>
      </c>
      <c r="B1902" s="1" t="str">
        <f t="shared" si="29"/>
        <v>Sep</v>
      </c>
      <c r="C1902">
        <v>2655</v>
      </c>
      <c r="D1902" t="s">
        <v>4218</v>
      </c>
      <c r="E1902" t="s">
        <v>86</v>
      </c>
      <c r="F1902" t="s">
        <v>4219</v>
      </c>
      <c r="G1902" t="s">
        <v>73</v>
      </c>
      <c r="H1902" t="s">
        <v>23</v>
      </c>
      <c r="I1902" t="s">
        <v>4220</v>
      </c>
      <c r="J1902" t="s">
        <v>3339</v>
      </c>
      <c r="K1902">
        <v>84604</v>
      </c>
      <c r="L1902" t="s">
        <v>35</v>
      </c>
      <c r="M1902" t="s">
        <v>4223</v>
      </c>
      <c r="N1902" t="s">
        <v>28</v>
      </c>
      <c r="O1902" t="s">
        <v>186</v>
      </c>
      <c r="P1902" t="s">
        <v>4224</v>
      </c>
      <c r="Q1902">
        <v>1292.94</v>
      </c>
      <c r="R1902">
        <v>3</v>
      </c>
      <c r="S1902">
        <v>0</v>
      </c>
      <c r="T1902">
        <v>77.576400000000007</v>
      </c>
    </row>
    <row r="1903" spans="1:20" x14ac:dyDescent="0.3">
      <c r="A1903" s="1">
        <v>44091</v>
      </c>
      <c r="B1903" s="1" t="str">
        <f t="shared" si="29"/>
        <v>Sep</v>
      </c>
      <c r="C1903">
        <v>2656</v>
      </c>
      <c r="D1903" t="s">
        <v>4218</v>
      </c>
      <c r="E1903" t="s">
        <v>86</v>
      </c>
      <c r="F1903" t="s">
        <v>4219</v>
      </c>
      <c r="G1903" t="s">
        <v>73</v>
      </c>
      <c r="H1903" t="s">
        <v>23</v>
      </c>
      <c r="I1903" t="s">
        <v>4220</v>
      </c>
      <c r="J1903" t="s">
        <v>3339</v>
      </c>
      <c r="K1903">
        <v>84604</v>
      </c>
      <c r="L1903" t="s">
        <v>35</v>
      </c>
      <c r="M1903" t="s">
        <v>4225</v>
      </c>
      <c r="N1903" t="s">
        <v>46</v>
      </c>
      <c r="O1903" t="s">
        <v>47</v>
      </c>
      <c r="P1903" t="s">
        <v>4226</v>
      </c>
      <c r="Q1903">
        <v>25.584</v>
      </c>
      <c r="R1903">
        <v>2</v>
      </c>
      <c r="S1903">
        <v>0.2</v>
      </c>
      <c r="T1903">
        <v>8.9543999999999997</v>
      </c>
    </row>
    <row r="1904" spans="1:20" x14ac:dyDescent="0.3">
      <c r="A1904" s="1">
        <v>44091</v>
      </c>
      <c r="B1904" s="1" t="str">
        <f t="shared" si="29"/>
        <v>Sep</v>
      </c>
      <c r="C1904">
        <v>2657</v>
      </c>
      <c r="D1904" t="s">
        <v>4218</v>
      </c>
      <c r="E1904" t="s">
        <v>86</v>
      </c>
      <c r="F1904" t="s">
        <v>4219</v>
      </c>
      <c r="G1904" t="s">
        <v>73</v>
      </c>
      <c r="H1904" t="s">
        <v>23</v>
      </c>
      <c r="I1904" t="s">
        <v>4220</v>
      </c>
      <c r="J1904" t="s">
        <v>3339</v>
      </c>
      <c r="K1904">
        <v>84604</v>
      </c>
      <c r="L1904" t="s">
        <v>35</v>
      </c>
      <c r="M1904" t="s">
        <v>4227</v>
      </c>
      <c r="N1904" t="s">
        <v>46</v>
      </c>
      <c r="O1904" t="s">
        <v>54</v>
      </c>
      <c r="P1904" t="s">
        <v>4228</v>
      </c>
      <c r="Q1904">
        <v>261.74</v>
      </c>
      <c r="R1904">
        <v>2</v>
      </c>
      <c r="S1904">
        <v>0</v>
      </c>
      <c r="T1904">
        <v>65.435000000000002</v>
      </c>
    </row>
    <row r="1905" spans="1:20" x14ac:dyDescent="0.3">
      <c r="A1905" s="1">
        <v>44091</v>
      </c>
      <c r="B1905" s="1" t="str">
        <f t="shared" si="29"/>
        <v>Sep</v>
      </c>
      <c r="C1905">
        <v>2658</v>
      </c>
      <c r="D1905" t="s">
        <v>4218</v>
      </c>
      <c r="E1905" t="s">
        <v>86</v>
      </c>
      <c r="F1905" t="s">
        <v>4219</v>
      </c>
      <c r="G1905" t="s">
        <v>73</v>
      </c>
      <c r="H1905" t="s">
        <v>23</v>
      </c>
      <c r="I1905" t="s">
        <v>4220</v>
      </c>
      <c r="J1905" t="s">
        <v>3339</v>
      </c>
      <c r="K1905">
        <v>84604</v>
      </c>
      <c r="L1905" t="s">
        <v>35</v>
      </c>
      <c r="M1905" t="s">
        <v>4229</v>
      </c>
      <c r="N1905" t="s">
        <v>46</v>
      </c>
      <c r="O1905" t="s">
        <v>288</v>
      </c>
      <c r="P1905" t="s">
        <v>4230</v>
      </c>
      <c r="Q1905">
        <v>14.4</v>
      </c>
      <c r="R1905">
        <v>5</v>
      </c>
      <c r="S1905">
        <v>0</v>
      </c>
      <c r="T1905">
        <v>7.056</v>
      </c>
    </row>
    <row r="1906" spans="1:20" x14ac:dyDescent="0.3">
      <c r="A1906" s="1">
        <v>44091</v>
      </c>
      <c r="B1906" s="1" t="str">
        <f t="shared" si="29"/>
        <v>Sep</v>
      </c>
      <c r="C1906">
        <v>7450</v>
      </c>
      <c r="D1906" t="s">
        <v>4231</v>
      </c>
      <c r="E1906" t="s">
        <v>86</v>
      </c>
      <c r="F1906" t="s">
        <v>1320</v>
      </c>
      <c r="G1906" t="s">
        <v>41</v>
      </c>
      <c r="H1906" t="s">
        <v>23</v>
      </c>
      <c r="I1906" t="s">
        <v>441</v>
      </c>
      <c r="J1906" t="s">
        <v>52</v>
      </c>
      <c r="K1906">
        <v>77036</v>
      </c>
      <c r="L1906" t="s">
        <v>44</v>
      </c>
      <c r="M1906" t="s">
        <v>1955</v>
      </c>
      <c r="N1906" t="s">
        <v>46</v>
      </c>
      <c r="O1906" t="s">
        <v>62</v>
      </c>
      <c r="P1906" t="s">
        <v>1956</v>
      </c>
      <c r="Q1906">
        <v>9.9120000000000008</v>
      </c>
      <c r="R1906">
        <v>3</v>
      </c>
      <c r="S1906">
        <v>0.2</v>
      </c>
      <c r="T1906">
        <v>3.2214</v>
      </c>
    </row>
    <row r="1907" spans="1:20" x14ac:dyDescent="0.3">
      <c r="A1907" s="1">
        <v>44091</v>
      </c>
      <c r="B1907" s="1" t="str">
        <f t="shared" si="29"/>
        <v>Sep</v>
      </c>
      <c r="C1907">
        <v>7451</v>
      </c>
      <c r="D1907" t="s">
        <v>4231</v>
      </c>
      <c r="E1907" t="s">
        <v>86</v>
      </c>
      <c r="F1907" t="s">
        <v>1320</v>
      </c>
      <c r="G1907" t="s">
        <v>41</v>
      </c>
      <c r="H1907" t="s">
        <v>23</v>
      </c>
      <c r="I1907" t="s">
        <v>441</v>
      </c>
      <c r="J1907" t="s">
        <v>52</v>
      </c>
      <c r="K1907">
        <v>77036</v>
      </c>
      <c r="L1907" t="s">
        <v>44</v>
      </c>
      <c r="M1907" t="s">
        <v>1534</v>
      </c>
      <c r="N1907" t="s">
        <v>28</v>
      </c>
      <c r="O1907" t="s">
        <v>59</v>
      </c>
      <c r="P1907" t="s">
        <v>1535</v>
      </c>
      <c r="Q1907">
        <v>318.43</v>
      </c>
      <c r="R1907">
        <v>5</v>
      </c>
      <c r="S1907">
        <v>0.3</v>
      </c>
      <c r="T1907">
        <v>-77.332999999999998</v>
      </c>
    </row>
    <row r="1908" spans="1:20" x14ac:dyDescent="0.3">
      <c r="A1908" s="1">
        <v>44091</v>
      </c>
      <c r="B1908" s="1" t="str">
        <f t="shared" si="29"/>
        <v>Sep</v>
      </c>
      <c r="C1908">
        <v>7452</v>
      </c>
      <c r="D1908" t="s">
        <v>4231</v>
      </c>
      <c r="E1908" t="s">
        <v>86</v>
      </c>
      <c r="F1908" t="s">
        <v>1320</v>
      </c>
      <c r="G1908" t="s">
        <v>41</v>
      </c>
      <c r="H1908" t="s">
        <v>23</v>
      </c>
      <c r="I1908" t="s">
        <v>441</v>
      </c>
      <c r="J1908" t="s">
        <v>52</v>
      </c>
      <c r="K1908">
        <v>77036</v>
      </c>
      <c r="L1908" t="s">
        <v>44</v>
      </c>
      <c r="M1908" t="s">
        <v>3392</v>
      </c>
      <c r="N1908" t="s">
        <v>46</v>
      </c>
      <c r="O1908" t="s">
        <v>47</v>
      </c>
      <c r="P1908" t="s">
        <v>3393</v>
      </c>
      <c r="Q1908">
        <v>5.8</v>
      </c>
      <c r="R1908">
        <v>5</v>
      </c>
      <c r="S1908">
        <v>0.8</v>
      </c>
      <c r="T1908">
        <v>-10.15</v>
      </c>
    </row>
    <row r="1909" spans="1:20" x14ac:dyDescent="0.3">
      <c r="A1909" s="1">
        <v>44091</v>
      </c>
      <c r="B1909" s="1" t="str">
        <f t="shared" si="29"/>
        <v>Sep</v>
      </c>
      <c r="C1909">
        <v>7453</v>
      </c>
      <c r="D1909" t="s">
        <v>4231</v>
      </c>
      <c r="E1909" t="s">
        <v>86</v>
      </c>
      <c r="F1909" t="s">
        <v>1320</v>
      </c>
      <c r="G1909" t="s">
        <v>41</v>
      </c>
      <c r="H1909" t="s">
        <v>23</v>
      </c>
      <c r="I1909" t="s">
        <v>441</v>
      </c>
      <c r="J1909" t="s">
        <v>52</v>
      </c>
      <c r="K1909">
        <v>77036</v>
      </c>
      <c r="L1909" t="s">
        <v>44</v>
      </c>
      <c r="M1909" t="s">
        <v>3550</v>
      </c>
      <c r="N1909" t="s">
        <v>78</v>
      </c>
      <c r="O1909" t="s">
        <v>193</v>
      </c>
      <c r="P1909" t="s">
        <v>3551</v>
      </c>
      <c r="Q1909">
        <v>1415.76</v>
      </c>
      <c r="R1909">
        <v>6</v>
      </c>
      <c r="S1909">
        <v>0.2</v>
      </c>
      <c r="T1909">
        <v>88.484999999999999</v>
      </c>
    </row>
    <row r="1910" spans="1:20" x14ac:dyDescent="0.3">
      <c r="A1910" s="1">
        <v>44091</v>
      </c>
      <c r="B1910" s="1" t="str">
        <f t="shared" si="29"/>
        <v>Sep</v>
      </c>
      <c r="C1910">
        <v>8878</v>
      </c>
      <c r="D1910" t="s">
        <v>4232</v>
      </c>
      <c r="E1910" t="s">
        <v>20</v>
      </c>
      <c r="F1910" t="s">
        <v>2113</v>
      </c>
      <c r="G1910" t="s">
        <v>22</v>
      </c>
      <c r="H1910" t="s">
        <v>23</v>
      </c>
      <c r="I1910" t="s">
        <v>1731</v>
      </c>
      <c r="J1910" t="s">
        <v>740</v>
      </c>
      <c r="K1910">
        <v>7960</v>
      </c>
      <c r="L1910" t="s">
        <v>26</v>
      </c>
      <c r="M1910" t="s">
        <v>4233</v>
      </c>
      <c r="N1910" t="s">
        <v>78</v>
      </c>
      <c r="O1910" t="s">
        <v>79</v>
      </c>
      <c r="P1910" t="s">
        <v>4234</v>
      </c>
      <c r="Q1910">
        <v>480</v>
      </c>
      <c r="R1910">
        <v>4</v>
      </c>
      <c r="S1910">
        <v>0</v>
      </c>
      <c r="T1910">
        <v>225.6</v>
      </c>
    </row>
    <row r="1911" spans="1:20" x14ac:dyDescent="0.3">
      <c r="A1911" s="1">
        <v>44091</v>
      </c>
      <c r="B1911" s="1" t="str">
        <f t="shared" si="29"/>
        <v>Sep</v>
      </c>
      <c r="C1911">
        <v>8879</v>
      </c>
      <c r="D1911" t="s">
        <v>4232</v>
      </c>
      <c r="E1911" t="s">
        <v>20</v>
      </c>
      <c r="F1911" t="s">
        <v>2113</v>
      </c>
      <c r="G1911" t="s">
        <v>22</v>
      </c>
      <c r="H1911" t="s">
        <v>23</v>
      </c>
      <c r="I1911" t="s">
        <v>1731</v>
      </c>
      <c r="J1911" t="s">
        <v>740</v>
      </c>
      <c r="K1911">
        <v>7960</v>
      </c>
      <c r="L1911" t="s">
        <v>26</v>
      </c>
      <c r="M1911" t="s">
        <v>442</v>
      </c>
      <c r="N1911" t="s">
        <v>46</v>
      </c>
      <c r="O1911" t="s">
        <v>54</v>
      </c>
      <c r="P1911" t="s">
        <v>443</v>
      </c>
      <c r="Q1911">
        <v>34.049999999999997</v>
      </c>
      <c r="R1911">
        <v>3</v>
      </c>
      <c r="S1911">
        <v>0</v>
      </c>
      <c r="T1911">
        <v>9.5340000000000007</v>
      </c>
    </row>
    <row r="1912" spans="1:20" x14ac:dyDescent="0.3">
      <c r="A1912" s="1">
        <v>44091</v>
      </c>
      <c r="B1912" s="1" t="str">
        <f t="shared" si="29"/>
        <v>Sep</v>
      </c>
      <c r="C1912">
        <v>9726</v>
      </c>
      <c r="D1912" t="s">
        <v>4235</v>
      </c>
      <c r="E1912" t="s">
        <v>39</v>
      </c>
      <c r="F1912" t="s">
        <v>588</v>
      </c>
      <c r="G1912" t="s">
        <v>22</v>
      </c>
      <c r="H1912" t="s">
        <v>23</v>
      </c>
      <c r="I1912" t="s">
        <v>4236</v>
      </c>
      <c r="J1912" t="s">
        <v>2494</v>
      </c>
      <c r="K1912">
        <v>83704</v>
      </c>
      <c r="L1912" t="s">
        <v>35</v>
      </c>
      <c r="M1912" t="s">
        <v>4204</v>
      </c>
      <c r="N1912" t="s">
        <v>78</v>
      </c>
      <c r="O1912" t="s">
        <v>101</v>
      </c>
      <c r="P1912" t="s">
        <v>4205</v>
      </c>
      <c r="Q1912">
        <v>89.97</v>
      </c>
      <c r="R1912">
        <v>3</v>
      </c>
      <c r="S1912">
        <v>0</v>
      </c>
      <c r="T1912">
        <v>37.787399999999998</v>
      </c>
    </row>
    <row r="1913" spans="1:20" x14ac:dyDescent="0.3">
      <c r="A1913" s="1">
        <v>44092</v>
      </c>
      <c r="B1913" s="1" t="str">
        <f t="shared" si="29"/>
        <v>Sep</v>
      </c>
      <c r="C1913">
        <v>142</v>
      </c>
      <c r="D1913" t="s">
        <v>4237</v>
      </c>
      <c r="E1913" t="s">
        <v>20</v>
      </c>
      <c r="F1913" t="s">
        <v>988</v>
      </c>
      <c r="G1913" t="s">
        <v>73</v>
      </c>
      <c r="H1913" t="s">
        <v>23</v>
      </c>
      <c r="I1913" t="s">
        <v>111</v>
      </c>
      <c r="J1913" t="s">
        <v>34</v>
      </c>
      <c r="K1913">
        <v>94122</v>
      </c>
      <c r="L1913" t="s">
        <v>35</v>
      </c>
      <c r="M1913" t="s">
        <v>4238</v>
      </c>
      <c r="N1913" t="s">
        <v>46</v>
      </c>
      <c r="O1913" t="s">
        <v>62</v>
      </c>
      <c r="P1913" t="s">
        <v>4239</v>
      </c>
      <c r="Q1913">
        <v>8.82</v>
      </c>
      <c r="R1913">
        <v>3</v>
      </c>
      <c r="S1913">
        <v>0</v>
      </c>
      <c r="T1913">
        <v>2.3814000000000002</v>
      </c>
    </row>
    <row r="1914" spans="1:20" x14ac:dyDescent="0.3">
      <c r="A1914" s="1">
        <v>44092</v>
      </c>
      <c r="B1914" s="1" t="str">
        <f t="shared" si="29"/>
        <v>Sep</v>
      </c>
      <c r="C1914">
        <v>143</v>
      </c>
      <c r="D1914" t="s">
        <v>4237</v>
      </c>
      <c r="E1914" t="s">
        <v>20</v>
      </c>
      <c r="F1914" t="s">
        <v>988</v>
      </c>
      <c r="G1914" t="s">
        <v>73</v>
      </c>
      <c r="H1914" t="s">
        <v>23</v>
      </c>
      <c r="I1914" t="s">
        <v>111</v>
      </c>
      <c r="J1914" t="s">
        <v>34</v>
      </c>
      <c r="K1914">
        <v>94122</v>
      </c>
      <c r="L1914" t="s">
        <v>35</v>
      </c>
      <c r="M1914" t="s">
        <v>3758</v>
      </c>
      <c r="N1914" t="s">
        <v>46</v>
      </c>
      <c r="O1914" t="s">
        <v>168</v>
      </c>
      <c r="P1914" t="s">
        <v>3759</v>
      </c>
      <c r="Q1914">
        <v>10.86</v>
      </c>
      <c r="R1914">
        <v>3</v>
      </c>
      <c r="S1914">
        <v>0</v>
      </c>
      <c r="T1914">
        <v>5.1041999999999996</v>
      </c>
    </row>
    <row r="1915" spans="1:20" x14ac:dyDescent="0.3">
      <c r="A1915" s="1">
        <v>44092</v>
      </c>
      <c r="B1915" s="1" t="str">
        <f t="shared" si="29"/>
        <v>Sep</v>
      </c>
      <c r="C1915">
        <v>144</v>
      </c>
      <c r="D1915" t="s">
        <v>4237</v>
      </c>
      <c r="E1915" t="s">
        <v>20</v>
      </c>
      <c r="F1915" t="s">
        <v>988</v>
      </c>
      <c r="G1915" t="s">
        <v>73</v>
      </c>
      <c r="H1915" t="s">
        <v>23</v>
      </c>
      <c r="I1915" t="s">
        <v>111</v>
      </c>
      <c r="J1915" t="s">
        <v>34</v>
      </c>
      <c r="K1915">
        <v>94122</v>
      </c>
      <c r="L1915" t="s">
        <v>35</v>
      </c>
      <c r="M1915" t="s">
        <v>4240</v>
      </c>
      <c r="N1915" t="s">
        <v>46</v>
      </c>
      <c r="O1915" t="s">
        <v>107</v>
      </c>
      <c r="P1915" t="s">
        <v>4241</v>
      </c>
      <c r="Q1915">
        <v>143.69999999999999</v>
      </c>
      <c r="R1915">
        <v>3</v>
      </c>
      <c r="S1915">
        <v>0</v>
      </c>
      <c r="T1915">
        <v>68.975999999999999</v>
      </c>
    </row>
    <row r="1916" spans="1:20" x14ac:dyDescent="0.3">
      <c r="A1916" s="1">
        <v>44092</v>
      </c>
      <c r="B1916" s="1" t="str">
        <f t="shared" si="29"/>
        <v>Sep</v>
      </c>
      <c r="C1916">
        <v>760</v>
      </c>
      <c r="D1916" t="s">
        <v>4242</v>
      </c>
      <c r="E1916" t="s">
        <v>20</v>
      </c>
      <c r="F1916" t="s">
        <v>1527</v>
      </c>
      <c r="G1916" t="s">
        <v>73</v>
      </c>
      <c r="H1916" t="s">
        <v>23</v>
      </c>
      <c r="I1916" t="s">
        <v>4243</v>
      </c>
      <c r="J1916" t="s">
        <v>43</v>
      </c>
      <c r="K1916">
        <v>54302</v>
      </c>
      <c r="L1916" t="s">
        <v>44</v>
      </c>
      <c r="M1916" t="s">
        <v>560</v>
      </c>
      <c r="N1916" t="s">
        <v>46</v>
      </c>
      <c r="O1916" t="s">
        <v>107</v>
      </c>
      <c r="P1916" t="s">
        <v>2704</v>
      </c>
      <c r="Q1916">
        <v>22.72</v>
      </c>
      <c r="R1916">
        <v>4</v>
      </c>
      <c r="S1916">
        <v>0</v>
      </c>
      <c r="T1916">
        <v>10.224</v>
      </c>
    </row>
    <row r="1917" spans="1:20" x14ac:dyDescent="0.3">
      <c r="A1917" s="1">
        <v>44092</v>
      </c>
      <c r="B1917" s="1" t="str">
        <f t="shared" si="29"/>
        <v>Sep</v>
      </c>
      <c r="C1917">
        <v>2823</v>
      </c>
      <c r="D1917" t="s">
        <v>4244</v>
      </c>
      <c r="E1917" t="s">
        <v>39</v>
      </c>
      <c r="F1917" t="s">
        <v>2640</v>
      </c>
      <c r="G1917" t="s">
        <v>22</v>
      </c>
      <c r="H1917" t="s">
        <v>23</v>
      </c>
      <c r="I1917" t="s">
        <v>620</v>
      </c>
      <c r="J1917" t="s">
        <v>52</v>
      </c>
      <c r="K1917">
        <v>76017</v>
      </c>
      <c r="L1917" t="s">
        <v>44</v>
      </c>
      <c r="M1917" t="s">
        <v>2364</v>
      </c>
      <c r="N1917" t="s">
        <v>46</v>
      </c>
      <c r="O1917" t="s">
        <v>62</v>
      </c>
      <c r="P1917" t="s">
        <v>2365</v>
      </c>
      <c r="Q1917">
        <v>8.9280000000000008</v>
      </c>
      <c r="R1917">
        <v>2</v>
      </c>
      <c r="S1917">
        <v>0.2</v>
      </c>
      <c r="T1917">
        <v>0.55800000000000005</v>
      </c>
    </row>
    <row r="1918" spans="1:20" x14ac:dyDescent="0.3">
      <c r="A1918" s="1">
        <v>44092</v>
      </c>
      <c r="B1918" s="1" t="str">
        <f t="shared" si="29"/>
        <v>Sep</v>
      </c>
      <c r="C1918">
        <v>2824</v>
      </c>
      <c r="D1918" t="s">
        <v>4244</v>
      </c>
      <c r="E1918" t="s">
        <v>39</v>
      </c>
      <c r="F1918" t="s">
        <v>2640</v>
      </c>
      <c r="G1918" t="s">
        <v>22</v>
      </c>
      <c r="H1918" t="s">
        <v>23</v>
      </c>
      <c r="I1918" t="s">
        <v>620</v>
      </c>
      <c r="J1918" t="s">
        <v>52</v>
      </c>
      <c r="K1918">
        <v>76017</v>
      </c>
      <c r="L1918" t="s">
        <v>44</v>
      </c>
      <c r="M1918" t="s">
        <v>4245</v>
      </c>
      <c r="N1918" t="s">
        <v>46</v>
      </c>
      <c r="O1918" t="s">
        <v>54</v>
      </c>
      <c r="P1918" t="s">
        <v>4246</v>
      </c>
      <c r="Q1918">
        <v>47.584000000000003</v>
      </c>
      <c r="R1918">
        <v>2</v>
      </c>
      <c r="S1918">
        <v>0.2</v>
      </c>
      <c r="T1918">
        <v>-2.9740000000000002</v>
      </c>
    </row>
    <row r="1919" spans="1:20" x14ac:dyDescent="0.3">
      <c r="A1919" s="1">
        <v>44092</v>
      </c>
      <c r="B1919" s="1" t="str">
        <f t="shared" si="29"/>
        <v>Sep</v>
      </c>
      <c r="C1919">
        <v>3913</v>
      </c>
      <c r="D1919" t="s">
        <v>4247</v>
      </c>
      <c r="E1919" t="s">
        <v>20</v>
      </c>
      <c r="F1919" t="s">
        <v>2741</v>
      </c>
      <c r="G1919" t="s">
        <v>73</v>
      </c>
      <c r="H1919" t="s">
        <v>23</v>
      </c>
      <c r="I1919" t="s">
        <v>314</v>
      </c>
      <c r="J1919" t="s">
        <v>315</v>
      </c>
      <c r="K1919">
        <v>10035</v>
      </c>
      <c r="L1919" t="s">
        <v>26</v>
      </c>
      <c r="M1919" t="s">
        <v>2787</v>
      </c>
      <c r="N1919" t="s">
        <v>46</v>
      </c>
      <c r="O1919" t="s">
        <v>107</v>
      </c>
      <c r="P1919" t="s">
        <v>2788</v>
      </c>
      <c r="Q1919">
        <v>19.440000000000001</v>
      </c>
      <c r="R1919">
        <v>3</v>
      </c>
      <c r="S1919">
        <v>0</v>
      </c>
      <c r="T1919">
        <v>9.3312000000000008</v>
      </c>
    </row>
    <row r="1920" spans="1:20" x14ac:dyDescent="0.3">
      <c r="A1920" s="1">
        <v>44092</v>
      </c>
      <c r="B1920" s="1" t="str">
        <f t="shared" si="29"/>
        <v>Sep</v>
      </c>
      <c r="C1920">
        <v>3914</v>
      </c>
      <c r="D1920" t="s">
        <v>4247</v>
      </c>
      <c r="E1920" t="s">
        <v>20</v>
      </c>
      <c r="F1920" t="s">
        <v>2741</v>
      </c>
      <c r="G1920" t="s">
        <v>73</v>
      </c>
      <c r="H1920" t="s">
        <v>23</v>
      </c>
      <c r="I1920" t="s">
        <v>314</v>
      </c>
      <c r="J1920" t="s">
        <v>315</v>
      </c>
      <c r="K1920">
        <v>10035</v>
      </c>
      <c r="L1920" t="s">
        <v>26</v>
      </c>
      <c r="M1920" t="s">
        <v>4248</v>
      </c>
      <c r="N1920" t="s">
        <v>28</v>
      </c>
      <c r="O1920" t="s">
        <v>29</v>
      </c>
      <c r="P1920" t="s">
        <v>4249</v>
      </c>
      <c r="Q1920">
        <v>9.82</v>
      </c>
      <c r="R1920">
        <v>2</v>
      </c>
      <c r="S1920">
        <v>0</v>
      </c>
      <c r="T1920">
        <v>3.2406000000000001</v>
      </c>
    </row>
    <row r="1921" spans="1:20" x14ac:dyDescent="0.3">
      <c r="A1921" s="1">
        <v>44092</v>
      </c>
      <c r="B1921" s="1" t="str">
        <f t="shared" si="29"/>
        <v>Sep</v>
      </c>
      <c r="C1921">
        <v>5324</v>
      </c>
      <c r="D1921" t="s">
        <v>4250</v>
      </c>
      <c r="E1921" t="s">
        <v>86</v>
      </c>
      <c r="F1921" t="s">
        <v>323</v>
      </c>
      <c r="G1921" t="s">
        <v>22</v>
      </c>
      <c r="H1921" t="s">
        <v>23</v>
      </c>
      <c r="I1921" t="s">
        <v>4251</v>
      </c>
      <c r="J1921" t="s">
        <v>2543</v>
      </c>
      <c r="K1921">
        <v>68801</v>
      </c>
      <c r="L1921" t="s">
        <v>44</v>
      </c>
      <c r="M1921" t="s">
        <v>2549</v>
      </c>
      <c r="N1921" t="s">
        <v>46</v>
      </c>
      <c r="O1921" t="s">
        <v>107</v>
      </c>
      <c r="P1921" t="s">
        <v>2550</v>
      </c>
      <c r="Q1921">
        <v>15.96</v>
      </c>
      <c r="R1921">
        <v>2</v>
      </c>
      <c r="S1921">
        <v>0</v>
      </c>
      <c r="T1921">
        <v>7.98</v>
      </c>
    </row>
    <row r="1922" spans="1:20" x14ac:dyDescent="0.3">
      <c r="A1922" s="1">
        <v>44092</v>
      </c>
      <c r="B1922" s="1" t="str">
        <f t="shared" si="29"/>
        <v>Sep</v>
      </c>
      <c r="C1922">
        <v>5412</v>
      </c>
      <c r="D1922" t="s">
        <v>4252</v>
      </c>
      <c r="E1922" t="s">
        <v>20</v>
      </c>
      <c r="F1922" t="s">
        <v>3131</v>
      </c>
      <c r="G1922" t="s">
        <v>22</v>
      </c>
      <c r="H1922" t="s">
        <v>23</v>
      </c>
      <c r="I1922" t="s">
        <v>4253</v>
      </c>
      <c r="J1922" t="s">
        <v>1102</v>
      </c>
      <c r="K1922">
        <v>88101</v>
      </c>
      <c r="L1922" t="s">
        <v>35</v>
      </c>
      <c r="M1922" t="s">
        <v>45</v>
      </c>
      <c r="N1922" t="s">
        <v>46</v>
      </c>
      <c r="O1922" t="s">
        <v>47</v>
      </c>
      <c r="P1922" t="s">
        <v>48</v>
      </c>
      <c r="Q1922">
        <v>10.08</v>
      </c>
      <c r="R1922">
        <v>7</v>
      </c>
      <c r="S1922">
        <v>0.2</v>
      </c>
      <c r="T1922">
        <v>3.528</v>
      </c>
    </row>
    <row r="1923" spans="1:20" x14ac:dyDescent="0.3">
      <c r="A1923" s="1">
        <v>44092</v>
      </c>
      <c r="B1923" s="1" t="str">
        <f t="shared" ref="B1923:B1986" si="30">TEXT(A1923,"mmm")</f>
        <v>Sep</v>
      </c>
      <c r="C1923">
        <v>5413</v>
      </c>
      <c r="D1923" t="s">
        <v>4252</v>
      </c>
      <c r="E1923" t="s">
        <v>20</v>
      </c>
      <c r="F1923" t="s">
        <v>3131</v>
      </c>
      <c r="G1923" t="s">
        <v>22</v>
      </c>
      <c r="H1923" t="s">
        <v>23</v>
      </c>
      <c r="I1923" t="s">
        <v>4253</v>
      </c>
      <c r="J1923" t="s">
        <v>1102</v>
      </c>
      <c r="K1923">
        <v>88101</v>
      </c>
      <c r="L1923" t="s">
        <v>35</v>
      </c>
      <c r="M1923" t="s">
        <v>2879</v>
      </c>
      <c r="N1923" t="s">
        <v>78</v>
      </c>
      <c r="O1923" t="s">
        <v>101</v>
      </c>
      <c r="P1923" t="s">
        <v>2880</v>
      </c>
      <c r="Q1923">
        <v>101.34</v>
      </c>
      <c r="R1923">
        <v>3</v>
      </c>
      <c r="S1923">
        <v>0</v>
      </c>
      <c r="T1923">
        <v>8.1072000000000006</v>
      </c>
    </row>
    <row r="1924" spans="1:20" x14ac:dyDescent="0.3">
      <c r="A1924" s="1">
        <v>44092</v>
      </c>
      <c r="B1924" s="1" t="str">
        <f t="shared" si="30"/>
        <v>Sep</v>
      </c>
      <c r="C1924">
        <v>6890</v>
      </c>
      <c r="D1924" t="s">
        <v>4254</v>
      </c>
      <c r="E1924" t="s">
        <v>20</v>
      </c>
      <c r="F1924" t="s">
        <v>1987</v>
      </c>
      <c r="G1924" t="s">
        <v>73</v>
      </c>
      <c r="H1924" t="s">
        <v>23</v>
      </c>
      <c r="I1924" t="s">
        <v>450</v>
      </c>
      <c r="J1924" t="s">
        <v>420</v>
      </c>
      <c r="K1924">
        <v>31907</v>
      </c>
      <c r="L1924" t="s">
        <v>76</v>
      </c>
      <c r="M1924" t="s">
        <v>4255</v>
      </c>
      <c r="N1924" t="s">
        <v>78</v>
      </c>
      <c r="O1924" t="s">
        <v>193</v>
      </c>
      <c r="P1924" t="s">
        <v>4256</v>
      </c>
      <c r="Q1924">
        <v>95.68</v>
      </c>
      <c r="R1924">
        <v>8</v>
      </c>
      <c r="S1924">
        <v>0</v>
      </c>
      <c r="T1924">
        <v>26.790400000000002</v>
      </c>
    </row>
    <row r="1925" spans="1:20" x14ac:dyDescent="0.3">
      <c r="A1925" s="1">
        <v>44092</v>
      </c>
      <c r="B1925" s="1" t="str">
        <f t="shared" si="30"/>
        <v>Sep</v>
      </c>
      <c r="C1925">
        <v>6891</v>
      </c>
      <c r="D1925" t="s">
        <v>4254</v>
      </c>
      <c r="E1925" t="s">
        <v>20</v>
      </c>
      <c r="F1925" t="s">
        <v>1987</v>
      </c>
      <c r="G1925" t="s">
        <v>73</v>
      </c>
      <c r="H1925" t="s">
        <v>23</v>
      </c>
      <c r="I1925" t="s">
        <v>450</v>
      </c>
      <c r="J1925" t="s">
        <v>420</v>
      </c>
      <c r="K1925">
        <v>31907</v>
      </c>
      <c r="L1925" t="s">
        <v>76</v>
      </c>
      <c r="M1925" t="s">
        <v>4257</v>
      </c>
      <c r="N1925" t="s">
        <v>46</v>
      </c>
      <c r="O1925" t="s">
        <v>107</v>
      </c>
      <c r="P1925" t="s">
        <v>4258</v>
      </c>
      <c r="Q1925">
        <v>50.96</v>
      </c>
      <c r="R1925">
        <v>7</v>
      </c>
      <c r="S1925">
        <v>0</v>
      </c>
      <c r="T1925">
        <v>24.460799999999999</v>
      </c>
    </row>
    <row r="1926" spans="1:20" x14ac:dyDescent="0.3">
      <c r="A1926" s="1">
        <v>44092</v>
      </c>
      <c r="B1926" s="1" t="str">
        <f t="shared" si="30"/>
        <v>Sep</v>
      </c>
      <c r="C1926">
        <v>6892</v>
      </c>
      <c r="D1926" t="s">
        <v>4254</v>
      </c>
      <c r="E1926" t="s">
        <v>20</v>
      </c>
      <c r="F1926" t="s">
        <v>1987</v>
      </c>
      <c r="G1926" t="s">
        <v>73</v>
      </c>
      <c r="H1926" t="s">
        <v>23</v>
      </c>
      <c r="I1926" t="s">
        <v>450</v>
      </c>
      <c r="J1926" t="s">
        <v>420</v>
      </c>
      <c r="K1926">
        <v>31907</v>
      </c>
      <c r="L1926" t="s">
        <v>76</v>
      </c>
      <c r="M1926" t="s">
        <v>3405</v>
      </c>
      <c r="N1926" t="s">
        <v>46</v>
      </c>
      <c r="O1926" t="s">
        <v>62</v>
      </c>
      <c r="P1926" t="s">
        <v>3406</v>
      </c>
      <c r="Q1926">
        <v>113.94</v>
      </c>
      <c r="R1926">
        <v>3</v>
      </c>
      <c r="S1926">
        <v>0</v>
      </c>
      <c r="T1926">
        <v>34.182000000000002</v>
      </c>
    </row>
    <row r="1927" spans="1:20" x14ac:dyDescent="0.3">
      <c r="A1927" s="1">
        <v>44092</v>
      </c>
      <c r="B1927" s="1" t="str">
        <f t="shared" si="30"/>
        <v>Sep</v>
      </c>
      <c r="C1927">
        <v>6893</v>
      </c>
      <c r="D1927" t="s">
        <v>4254</v>
      </c>
      <c r="E1927" t="s">
        <v>20</v>
      </c>
      <c r="F1927" t="s">
        <v>1987</v>
      </c>
      <c r="G1927" t="s">
        <v>73</v>
      </c>
      <c r="H1927" t="s">
        <v>23</v>
      </c>
      <c r="I1927" t="s">
        <v>450</v>
      </c>
      <c r="J1927" t="s">
        <v>420</v>
      </c>
      <c r="K1927">
        <v>31907</v>
      </c>
      <c r="L1927" t="s">
        <v>76</v>
      </c>
      <c r="M1927" t="s">
        <v>506</v>
      </c>
      <c r="N1927" t="s">
        <v>46</v>
      </c>
      <c r="O1927" t="s">
        <v>107</v>
      </c>
      <c r="P1927" t="s">
        <v>507</v>
      </c>
      <c r="Q1927">
        <v>25.92</v>
      </c>
      <c r="R1927">
        <v>4</v>
      </c>
      <c r="S1927">
        <v>0</v>
      </c>
      <c r="T1927">
        <v>12.441599999999999</v>
      </c>
    </row>
    <row r="1928" spans="1:20" x14ac:dyDescent="0.3">
      <c r="A1928" s="1">
        <v>44092</v>
      </c>
      <c r="B1928" s="1" t="str">
        <f t="shared" si="30"/>
        <v>Sep</v>
      </c>
      <c r="C1928">
        <v>6894</v>
      </c>
      <c r="D1928" t="s">
        <v>4254</v>
      </c>
      <c r="E1928" t="s">
        <v>20</v>
      </c>
      <c r="F1928" t="s">
        <v>1987</v>
      </c>
      <c r="G1928" t="s">
        <v>73</v>
      </c>
      <c r="H1928" t="s">
        <v>23</v>
      </c>
      <c r="I1928" t="s">
        <v>450</v>
      </c>
      <c r="J1928" t="s">
        <v>420</v>
      </c>
      <c r="K1928">
        <v>31907</v>
      </c>
      <c r="L1928" t="s">
        <v>76</v>
      </c>
      <c r="M1928" t="s">
        <v>4259</v>
      </c>
      <c r="N1928" t="s">
        <v>28</v>
      </c>
      <c r="O1928" t="s">
        <v>29</v>
      </c>
      <c r="P1928" t="s">
        <v>4260</v>
      </c>
      <c r="Q1928">
        <v>20.32</v>
      </c>
      <c r="R1928">
        <v>4</v>
      </c>
      <c r="S1928">
        <v>0</v>
      </c>
      <c r="T1928">
        <v>6.9088000000000003</v>
      </c>
    </row>
    <row r="1929" spans="1:20" x14ac:dyDescent="0.3">
      <c r="A1929" s="1">
        <v>44092</v>
      </c>
      <c r="B1929" s="1" t="str">
        <f t="shared" si="30"/>
        <v>Sep</v>
      </c>
      <c r="C1929">
        <v>6895</v>
      </c>
      <c r="D1929" t="s">
        <v>4254</v>
      </c>
      <c r="E1929" t="s">
        <v>20</v>
      </c>
      <c r="F1929" t="s">
        <v>1987</v>
      </c>
      <c r="G1929" t="s">
        <v>73</v>
      </c>
      <c r="H1929" t="s">
        <v>23</v>
      </c>
      <c r="I1929" t="s">
        <v>450</v>
      </c>
      <c r="J1929" t="s">
        <v>420</v>
      </c>
      <c r="K1929">
        <v>31907</v>
      </c>
      <c r="L1929" t="s">
        <v>76</v>
      </c>
      <c r="M1929" t="s">
        <v>1467</v>
      </c>
      <c r="N1929" t="s">
        <v>78</v>
      </c>
      <c r="O1929" t="s">
        <v>193</v>
      </c>
      <c r="P1929" t="s">
        <v>1468</v>
      </c>
      <c r="Q1929">
        <v>411.98</v>
      </c>
      <c r="R1929">
        <v>2</v>
      </c>
      <c r="S1929">
        <v>0</v>
      </c>
      <c r="T1929">
        <v>119.4742</v>
      </c>
    </row>
    <row r="1930" spans="1:20" x14ac:dyDescent="0.3">
      <c r="A1930" s="1">
        <v>44092</v>
      </c>
      <c r="B1930" s="1" t="str">
        <f t="shared" si="30"/>
        <v>Sep</v>
      </c>
      <c r="C1930">
        <v>6896</v>
      </c>
      <c r="D1930" t="s">
        <v>4254</v>
      </c>
      <c r="E1930" t="s">
        <v>20</v>
      </c>
      <c r="F1930" t="s">
        <v>1987</v>
      </c>
      <c r="G1930" t="s">
        <v>73</v>
      </c>
      <c r="H1930" t="s">
        <v>23</v>
      </c>
      <c r="I1930" t="s">
        <v>450</v>
      </c>
      <c r="J1930" t="s">
        <v>420</v>
      </c>
      <c r="K1930">
        <v>31907</v>
      </c>
      <c r="L1930" t="s">
        <v>76</v>
      </c>
      <c r="M1930" t="s">
        <v>4261</v>
      </c>
      <c r="N1930" t="s">
        <v>46</v>
      </c>
      <c r="O1930" t="s">
        <v>141</v>
      </c>
      <c r="P1930" t="s">
        <v>4262</v>
      </c>
      <c r="Q1930">
        <v>34.479999999999997</v>
      </c>
      <c r="R1930">
        <v>2</v>
      </c>
      <c r="S1930">
        <v>0</v>
      </c>
      <c r="T1930">
        <v>9.9992000000000001</v>
      </c>
    </row>
    <row r="1931" spans="1:20" x14ac:dyDescent="0.3">
      <c r="A1931" s="1">
        <v>44092</v>
      </c>
      <c r="B1931" s="1" t="str">
        <f t="shared" si="30"/>
        <v>Sep</v>
      </c>
      <c r="C1931">
        <v>6897</v>
      </c>
      <c r="D1931" t="s">
        <v>4254</v>
      </c>
      <c r="E1931" t="s">
        <v>20</v>
      </c>
      <c r="F1931" t="s">
        <v>1987</v>
      </c>
      <c r="G1931" t="s">
        <v>73</v>
      </c>
      <c r="H1931" t="s">
        <v>23</v>
      </c>
      <c r="I1931" t="s">
        <v>450</v>
      </c>
      <c r="J1931" t="s">
        <v>420</v>
      </c>
      <c r="K1931">
        <v>31907</v>
      </c>
      <c r="L1931" t="s">
        <v>76</v>
      </c>
      <c r="M1931" t="s">
        <v>2258</v>
      </c>
      <c r="N1931" t="s">
        <v>46</v>
      </c>
      <c r="O1931" t="s">
        <v>107</v>
      </c>
      <c r="P1931" t="s">
        <v>2259</v>
      </c>
      <c r="Q1931">
        <v>244.55</v>
      </c>
      <c r="R1931">
        <v>5</v>
      </c>
      <c r="S1931">
        <v>0</v>
      </c>
      <c r="T1931">
        <v>114.9385</v>
      </c>
    </row>
    <row r="1932" spans="1:20" x14ac:dyDescent="0.3">
      <c r="A1932" s="1">
        <v>44092</v>
      </c>
      <c r="B1932" s="1" t="str">
        <f t="shared" si="30"/>
        <v>Sep</v>
      </c>
      <c r="C1932">
        <v>7732</v>
      </c>
      <c r="D1932" t="s">
        <v>4263</v>
      </c>
      <c r="E1932" t="s">
        <v>39</v>
      </c>
      <c r="F1932" t="s">
        <v>4264</v>
      </c>
      <c r="G1932" t="s">
        <v>41</v>
      </c>
      <c r="H1932" t="s">
        <v>23</v>
      </c>
      <c r="I1932" t="s">
        <v>172</v>
      </c>
      <c r="J1932" t="s">
        <v>52</v>
      </c>
      <c r="K1932">
        <v>75220</v>
      </c>
      <c r="L1932" t="s">
        <v>44</v>
      </c>
      <c r="M1932" t="s">
        <v>4265</v>
      </c>
      <c r="N1932" t="s">
        <v>46</v>
      </c>
      <c r="O1932" t="s">
        <v>168</v>
      </c>
      <c r="P1932" t="s">
        <v>4266</v>
      </c>
      <c r="Q1932">
        <v>114.848</v>
      </c>
      <c r="R1932">
        <v>4</v>
      </c>
      <c r="S1932">
        <v>0.2</v>
      </c>
      <c r="T1932">
        <v>35.89</v>
      </c>
    </row>
    <row r="1933" spans="1:20" x14ac:dyDescent="0.3">
      <c r="A1933" s="1">
        <v>44093</v>
      </c>
      <c r="B1933" s="1" t="str">
        <f t="shared" si="30"/>
        <v>Sep</v>
      </c>
      <c r="C1933">
        <v>44</v>
      </c>
      <c r="D1933" t="s">
        <v>4267</v>
      </c>
      <c r="E1933" t="s">
        <v>20</v>
      </c>
      <c r="F1933" t="s">
        <v>836</v>
      </c>
      <c r="G1933" t="s">
        <v>73</v>
      </c>
      <c r="H1933" t="s">
        <v>23</v>
      </c>
      <c r="I1933" t="s">
        <v>4268</v>
      </c>
      <c r="J1933" t="s">
        <v>130</v>
      </c>
      <c r="K1933">
        <v>32935</v>
      </c>
      <c r="L1933" t="s">
        <v>76</v>
      </c>
      <c r="M1933" t="s">
        <v>1463</v>
      </c>
      <c r="N1933" t="s">
        <v>46</v>
      </c>
      <c r="O1933" t="s">
        <v>54</v>
      </c>
      <c r="P1933" t="s">
        <v>1464</v>
      </c>
      <c r="Q1933">
        <v>95.616</v>
      </c>
      <c r="R1933">
        <v>2</v>
      </c>
      <c r="S1933">
        <v>0.2</v>
      </c>
      <c r="T1933">
        <v>9.5616000000000003</v>
      </c>
    </row>
    <row r="1934" spans="1:20" x14ac:dyDescent="0.3">
      <c r="A1934" s="1">
        <v>44093</v>
      </c>
      <c r="B1934" s="1" t="str">
        <f t="shared" si="30"/>
        <v>Sep</v>
      </c>
      <c r="C1934">
        <v>6119</v>
      </c>
      <c r="D1934" t="s">
        <v>4269</v>
      </c>
      <c r="E1934" t="s">
        <v>20</v>
      </c>
      <c r="F1934" t="s">
        <v>4270</v>
      </c>
      <c r="G1934" t="s">
        <v>73</v>
      </c>
      <c r="H1934" t="s">
        <v>23</v>
      </c>
      <c r="I1934" t="s">
        <v>177</v>
      </c>
      <c r="J1934" t="s">
        <v>2329</v>
      </c>
      <c r="K1934">
        <v>97477</v>
      </c>
      <c r="L1934" t="s">
        <v>35</v>
      </c>
      <c r="M1934" t="s">
        <v>3007</v>
      </c>
      <c r="N1934" t="s">
        <v>78</v>
      </c>
      <c r="O1934" t="s">
        <v>193</v>
      </c>
      <c r="P1934" t="s">
        <v>3008</v>
      </c>
      <c r="Q1934">
        <v>191.976</v>
      </c>
      <c r="R1934">
        <v>3</v>
      </c>
      <c r="S1934">
        <v>0.2</v>
      </c>
      <c r="T1934">
        <v>19.197600000000001</v>
      </c>
    </row>
    <row r="1935" spans="1:20" x14ac:dyDescent="0.3">
      <c r="A1935" s="1">
        <v>44093</v>
      </c>
      <c r="B1935" s="1" t="str">
        <f t="shared" si="30"/>
        <v>Sep</v>
      </c>
      <c r="C1935">
        <v>6120</v>
      </c>
      <c r="D1935" t="s">
        <v>4269</v>
      </c>
      <c r="E1935" t="s">
        <v>20</v>
      </c>
      <c r="F1935" t="s">
        <v>4270</v>
      </c>
      <c r="G1935" t="s">
        <v>73</v>
      </c>
      <c r="H1935" t="s">
        <v>23</v>
      </c>
      <c r="I1935" t="s">
        <v>177</v>
      </c>
      <c r="J1935" t="s">
        <v>2329</v>
      </c>
      <c r="K1935">
        <v>97477</v>
      </c>
      <c r="L1935" t="s">
        <v>35</v>
      </c>
      <c r="M1935" t="s">
        <v>1212</v>
      </c>
      <c r="N1935" t="s">
        <v>46</v>
      </c>
      <c r="O1935" t="s">
        <v>62</v>
      </c>
      <c r="P1935" t="s">
        <v>1213</v>
      </c>
      <c r="Q1935">
        <v>23.832000000000001</v>
      </c>
      <c r="R1935">
        <v>3</v>
      </c>
      <c r="S1935">
        <v>0.2</v>
      </c>
      <c r="T1935">
        <v>6.5537999999999998</v>
      </c>
    </row>
    <row r="1936" spans="1:20" x14ac:dyDescent="0.3">
      <c r="A1936" s="1">
        <v>44093</v>
      </c>
      <c r="B1936" s="1" t="str">
        <f t="shared" si="30"/>
        <v>Sep</v>
      </c>
      <c r="C1936">
        <v>6121</v>
      </c>
      <c r="D1936" t="s">
        <v>4269</v>
      </c>
      <c r="E1936" t="s">
        <v>20</v>
      </c>
      <c r="F1936" t="s">
        <v>4270</v>
      </c>
      <c r="G1936" t="s">
        <v>73</v>
      </c>
      <c r="H1936" t="s">
        <v>23</v>
      </c>
      <c r="I1936" t="s">
        <v>177</v>
      </c>
      <c r="J1936" t="s">
        <v>2329</v>
      </c>
      <c r="K1936">
        <v>97477</v>
      </c>
      <c r="L1936" t="s">
        <v>35</v>
      </c>
      <c r="M1936" t="s">
        <v>1885</v>
      </c>
      <c r="N1936" t="s">
        <v>28</v>
      </c>
      <c r="O1936" t="s">
        <v>29</v>
      </c>
      <c r="P1936" t="s">
        <v>4271</v>
      </c>
      <c r="Q1936">
        <v>409.21600000000001</v>
      </c>
      <c r="R1936">
        <v>8</v>
      </c>
      <c r="S1936">
        <v>0.2</v>
      </c>
      <c r="T1936">
        <v>61.382399999999997</v>
      </c>
    </row>
    <row r="1937" spans="1:20" x14ac:dyDescent="0.3">
      <c r="A1937" s="1">
        <v>44093</v>
      </c>
      <c r="B1937" s="1" t="str">
        <f t="shared" si="30"/>
        <v>Sep</v>
      </c>
      <c r="C1937">
        <v>6122</v>
      </c>
      <c r="D1937" t="s">
        <v>4269</v>
      </c>
      <c r="E1937" t="s">
        <v>20</v>
      </c>
      <c r="F1937" t="s">
        <v>4270</v>
      </c>
      <c r="G1937" t="s">
        <v>73</v>
      </c>
      <c r="H1937" t="s">
        <v>23</v>
      </c>
      <c r="I1937" t="s">
        <v>177</v>
      </c>
      <c r="J1937" t="s">
        <v>2329</v>
      </c>
      <c r="K1937">
        <v>97477</v>
      </c>
      <c r="L1937" t="s">
        <v>35</v>
      </c>
      <c r="M1937" t="s">
        <v>1890</v>
      </c>
      <c r="N1937" t="s">
        <v>28</v>
      </c>
      <c r="O1937" t="s">
        <v>186</v>
      </c>
      <c r="P1937" t="s">
        <v>1891</v>
      </c>
      <c r="Q1937">
        <v>72.587999999999994</v>
      </c>
      <c r="R1937">
        <v>2</v>
      </c>
      <c r="S1937">
        <v>0.7</v>
      </c>
      <c r="T1937">
        <v>-128.2388</v>
      </c>
    </row>
    <row r="1938" spans="1:20" x14ac:dyDescent="0.3">
      <c r="A1938" s="1">
        <v>44093</v>
      </c>
      <c r="B1938" s="1" t="str">
        <f t="shared" si="30"/>
        <v>Sep</v>
      </c>
      <c r="C1938">
        <v>6490</v>
      </c>
      <c r="D1938" t="s">
        <v>4272</v>
      </c>
      <c r="E1938" t="s">
        <v>20</v>
      </c>
      <c r="F1938" t="s">
        <v>4117</v>
      </c>
      <c r="G1938" t="s">
        <v>22</v>
      </c>
      <c r="H1938" t="s">
        <v>23</v>
      </c>
      <c r="I1938" t="s">
        <v>314</v>
      </c>
      <c r="J1938" t="s">
        <v>315</v>
      </c>
      <c r="K1938">
        <v>10011</v>
      </c>
      <c r="L1938" t="s">
        <v>26</v>
      </c>
      <c r="M1938" t="s">
        <v>4273</v>
      </c>
      <c r="N1938" t="s">
        <v>46</v>
      </c>
      <c r="O1938" t="s">
        <v>107</v>
      </c>
      <c r="P1938" t="s">
        <v>4274</v>
      </c>
      <c r="Q1938">
        <v>32.4</v>
      </c>
      <c r="R1938">
        <v>5</v>
      </c>
      <c r="S1938">
        <v>0</v>
      </c>
      <c r="T1938">
        <v>15.552</v>
      </c>
    </row>
    <row r="1939" spans="1:20" x14ac:dyDescent="0.3">
      <c r="A1939" s="1">
        <v>44093</v>
      </c>
      <c r="B1939" s="1" t="str">
        <f t="shared" si="30"/>
        <v>Sep</v>
      </c>
      <c r="C1939">
        <v>6721</v>
      </c>
      <c r="D1939" t="s">
        <v>4275</v>
      </c>
      <c r="E1939" t="s">
        <v>20</v>
      </c>
      <c r="F1939" t="s">
        <v>1709</v>
      </c>
      <c r="G1939" t="s">
        <v>73</v>
      </c>
      <c r="H1939" t="s">
        <v>23</v>
      </c>
      <c r="I1939" t="s">
        <v>33</v>
      </c>
      <c r="J1939" t="s">
        <v>34</v>
      </c>
      <c r="K1939">
        <v>90032</v>
      </c>
      <c r="L1939" t="s">
        <v>35</v>
      </c>
      <c r="M1939" t="s">
        <v>4276</v>
      </c>
      <c r="N1939" t="s">
        <v>78</v>
      </c>
      <c r="O1939" t="s">
        <v>101</v>
      </c>
      <c r="P1939" t="s">
        <v>4277</v>
      </c>
      <c r="Q1939">
        <v>149.94999999999999</v>
      </c>
      <c r="R1939">
        <v>5</v>
      </c>
      <c r="S1939">
        <v>0</v>
      </c>
      <c r="T1939">
        <v>31.4895</v>
      </c>
    </row>
    <row r="1940" spans="1:20" x14ac:dyDescent="0.3">
      <c r="A1940" s="1">
        <v>44093</v>
      </c>
      <c r="B1940" s="1" t="str">
        <f t="shared" si="30"/>
        <v>Sep</v>
      </c>
      <c r="C1940">
        <v>6722</v>
      </c>
      <c r="D1940" t="s">
        <v>4275</v>
      </c>
      <c r="E1940" t="s">
        <v>20</v>
      </c>
      <c r="F1940" t="s">
        <v>1709</v>
      </c>
      <c r="G1940" t="s">
        <v>73</v>
      </c>
      <c r="H1940" t="s">
        <v>23</v>
      </c>
      <c r="I1940" t="s">
        <v>33</v>
      </c>
      <c r="J1940" t="s">
        <v>34</v>
      </c>
      <c r="K1940">
        <v>90032</v>
      </c>
      <c r="L1940" t="s">
        <v>35</v>
      </c>
      <c r="M1940" t="s">
        <v>4278</v>
      </c>
      <c r="N1940" t="s">
        <v>46</v>
      </c>
      <c r="O1940" t="s">
        <v>62</v>
      </c>
      <c r="P1940" t="s">
        <v>4279</v>
      </c>
      <c r="Q1940">
        <v>23.32</v>
      </c>
      <c r="R1940">
        <v>2</v>
      </c>
      <c r="S1940">
        <v>0</v>
      </c>
      <c r="T1940">
        <v>6.0632000000000001</v>
      </c>
    </row>
    <row r="1941" spans="1:20" x14ac:dyDescent="0.3">
      <c r="A1941" s="1">
        <v>44093</v>
      </c>
      <c r="B1941" s="1" t="str">
        <f t="shared" si="30"/>
        <v>Sep</v>
      </c>
      <c r="C1941">
        <v>6723</v>
      </c>
      <c r="D1941" t="s">
        <v>4275</v>
      </c>
      <c r="E1941" t="s">
        <v>20</v>
      </c>
      <c r="F1941" t="s">
        <v>1709</v>
      </c>
      <c r="G1941" t="s">
        <v>73</v>
      </c>
      <c r="H1941" t="s">
        <v>23</v>
      </c>
      <c r="I1941" t="s">
        <v>33</v>
      </c>
      <c r="J1941" t="s">
        <v>34</v>
      </c>
      <c r="K1941">
        <v>90032</v>
      </c>
      <c r="L1941" t="s">
        <v>35</v>
      </c>
      <c r="M1941" t="s">
        <v>4280</v>
      </c>
      <c r="N1941" t="s">
        <v>46</v>
      </c>
      <c r="O1941" t="s">
        <v>62</v>
      </c>
      <c r="P1941" t="s">
        <v>4281</v>
      </c>
      <c r="Q1941">
        <v>16.739999999999998</v>
      </c>
      <c r="R1941">
        <v>3</v>
      </c>
      <c r="S1941">
        <v>0</v>
      </c>
      <c r="T1941">
        <v>4.8545999999999996</v>
      </c>
    </row>
    <row r="1942" spans="1:20" x14ac:dyDescent="0.3">
      <c r="A1942" s="1">
        <v>44093</v>
      </c>
      <c r="B1942" s="1" t="str">
        <f t="shared" si="30"/>
        <v>Sep</v>
      </c>
      <c r="C1942">
        <v>6770</v>
      </c>
      <c r="D1942" t="s">
        <v>4282</v>
      </c>
      <c r="E1942" t="s">
        <v>20</v>
      </c>
      <c r="F1942" t="s">
        <v>791</v>
      </c>
      <c r="G1942" t="s">
        <v>41</v>
      </c>
      <c r="H1942" t="s">
        <v>23</v>
      </c>
      <c r="I1942" t="s">
        <v>450</v>
      </c>
      <c r="J1942" t="s">
        <v>420</v>
      </c>
      <c r="K1942">
        <v>31907</v>
      </c>
      <c r="L1942" t="s">
        <v>76</v>
      </c>
      <c r="M1942" t="s">
        <v>2439</v>
      </c>
      <c r="N1942" t="s">
        <v>46</v>
      </c>
      <c r="O1942" t="s">
        <v>62</v>
      </c>
      <c r="P1942" t="s">
        <v>2440</v>
      </c>
      <c r="Q1942">
        <v>35.4</v>
      </c>
      <c r="R1942">
        <v>5</v>
      </c>
      <c r="S1942">
        <v>0</v>
      </c>
      <c r="T1942">
        <v>13.452</v>
      </c>
    </row>
    <row r="1943" spans="1:20" x14ac:dyDescent="0.3">
      <c r="A1943" s="1">
        <v>44093</v>
      </c>
      <c r="B1943" s="1" t="str">
        <f t="shared" si="30"/>
        <v>Sep</v>
      </c>
      <c r="C1943">
        <v>6971</v>
      </c>
      <c r="D1943" t="s">
        <v>4283</v>
      </c>
      <c r="E1943" t="s">
        <v>20</v>
      </c>
      <c r="F1943" t="s">
        <v>2327</v>
      </c>
      <c r="G1943" t="s">
        <v>22</v>
      </c>
      <c r="H1943" t="s">
        <v>23</v>
      </c>
      <c r="I1943" t="s">
        <v>2192</v>
      </c>
      <c r="J1943" t="s">
        <v>412</v>
      </c>
      <c r="K1943">
        <v>85023</v>
      </c>
      <c r="L1943" t="s">
        <v>35</v>
      </c>
      <c r="M1943" t="s">
        <v>4284</v>
      </c>
      <c r="N1943" t="s">
        <v>46</v>
      </c>
      <c r="O1943" t="s">
        <v>54</v>
      </c>
      <c r="P1943" t="s">
        <v>4285</v>
      </c>
      <c r="Q1943">
        <v>12.624000000000001</v>
      </c>
      <c r="R1943">
        <v>2</v>
      </c>
      <c r="S1943">
        <v>0.2</v>
      </c>
      <c r="T1943">
        <v>-2.5247999999999999</v>
      </c>
    </row>
    <row r="1944" spans="1:20" x14ac:dyDescent="0.3">
      <c r="A1944" s="1">
        <v>44093</v>
      </c>
      <c r="B1944" s="1" t="str">
        <f t="shared" si="30"/>
        <v>Sep</v>
      </c>
      <c r="C1944">
        <v>6972</v>
      </c>
      <c r="D1944" t="s">
        <v>4283</v>
      </c>
      <c r="E1944" t="s">
        <v>20</v>
      </c>
      <c r="F1944" t="s">
        <v>2327</v>
      </c>
      <c r="G1944" t="s">
        <v>22</v>
      </c>
      <c r="H1944" t="s">
        <v>23</v>
      </c>
      <c r="I1944" t="s">
        <v>2192</v>
      </c>
      <c r="J1944" t="s">
        <v>412</v>
      </c>
      <c r="K1944">
        <v>85023</v>
      </c>
      <c r="L1944" t="s">
        <v>35</v>
      </c>
      <c r="M1944" t="s">
        <v>3853</v>
      </c>
      <c r="N1944" t="s">
        <v>78</v>
      </c>
      <c r="O1944" t="s">
        <v>101</v>
      </c>
      <c r="P1944" t="s">
        <v>3854</v>
      </c>
      <c r="Q1944">
        <v>89.584000000000003</v>
      </c>
      <c r="R1944">
        <v>2</v>
      </c>
      <c r="S1944">
        <v>0.2</v>
      </c>
      <c r="T1944">
        <v>4.4791999999999996</v>
      </c>
    </row>
    <row r="1945" spans="1:20" x14ac:dyDescent="0.3">
      <c r="A1945" s="1">
        <v>44093</v>
      </c>
      <c r="B1945" s="1" t="str">
        <f t="shared" si="30"/>
        <v>Sep</v>
      </c>
      <c r="C1945">
        <v>6973</v>
      </c>
      <c r="D1945" t="s">
        <v>4283</v>
      </c>
      <c r="E1945" t="s">
        <v>20</v>
      </c>
      <c r="F1945" t="s">
        <v>2327</v>
      </c>
      <c r="G1945" t="s">
        <v>22</v>
      </c>
      <c r="H1945" t="s">
        <v>23</v>
      </c>
      <c r="I1945" t="s">
        <v>2192</v>
      </c>
      <c r="J1945" t="s">
        <v>412</v>
      </c>
      <c r="K1945">
        <v>85023</v>
      </c>
      <c r="L1945" t="s">
        <v>35</v>
      </c>
      <c r="M1945" t="s">
        <v>3550</v>
      </c>
      <c r="N1945" t="s">
        <v>78</v>
      </c>
      <c r="O1945" t="s">
        <v>193</v>
      </c>
      <c r="P1945" t="s">
        <v>3551</v>
      </c>
      <c r="Q1945">
        <v>471.92</v>
      </c>
      <c r="R1945">
        <v>2</v>
      </c>
      <c r="S1945">
        <v>0.2</v>
      </c>
      <c r="T1945">
        <v>29.495000000000001</v>
      </c>
    </row>
    <row r="1946" spans="1:20" x14ac:dyDescent="0.3">
      <c r="A1946" s="1">
        <v>44093</v>
      </c>
      <c r="B1946" s="1" t="str">
        <f t="shared" si="30"/>
        <v>Sep</v>
      </c>
      <c r="C1946">
        <v>6974</v>
      </c>
      <c r="D1946" t="s">
        <v>4283</v>
      </c>
      <c r="E1946" t="s">
        <v>20</v>
      </c>
      <c r="F1946" t="s">
        <v>2327</v>
      </c>
      <c r="G1946" t="s">
        <v>22</v>
      </c>
      <c r="H1946" t="s">
        <v>23</v>
      </c>
      <c r="I1946" t="s">
        <v>2192</v>
      </c>
      <c r="J1946" t="s">
        <v>412</v>
      </c>
      <c r="K1946">
        <v>85023</v>
      </c>
      <c r="L1946" t="s">
        <v>35</v>
      </c>
      <c r="M1946" t="s">
        <v>4286</v>
      </c>
      <c r="N1946" t="s">
        <v>46</v>
      </c>
      <c r="O1946" t="s">
        <v>47</v>
      </c>
      <c r="P1946" t="s">
        <v>4287</v>
      </c>
      <c r="Q1946">
        <v>18.18</v>
      </c>
      <c r="R1946">
        <v>4</v>
      </c>
      <c r="S1946">
        <v>0.7</v>
      </c>
      <c r="T1946">
        <v>-13.938000000000001</v>
      </c>
    </row>
    <row r="1947" spans="1:20" x14ac:dyDescent="0.3">
      <c r="A1947" s="1">
        <v>44093</v>
      </c>
      <c r="B1947" s="1" t="str">
        <f t="shared" si="30"/>
        <v>Sep</v>
      </c>
      <c r="C1947">
        <v>7791</v>
      </c>
      <c r="D1947" t="s">
        <v>4288</v>
      </c>
      <c r="E1947" t="s">
        <v>269</v>
      </c>
      <c r="F1947" t="s">
        <v>3213</v>
      </c>
      <c r="G1947" t="s">
        <v>41</v>
      </c>
      <c r="H1947" t="s">
        <v>23</v>
      </c>
      <c r="I1947" t="s">
        <v>154</v>
      </c>
      <c r="J1947" t="s">
        <v>155</v>
      </c>
      <c r="K1947">
        <v>19120</v>
      </c>
      <c r="L1947" t="s">
        <v>26</v>
      </c>
      <c r="M1947" t="s">
        <v>4289</v>
      </c>
      <c r="N1947" t="s">
        <v>46</v>
      </c>
      <c r="O1947" t="s">
        <v>47</v>
      </c>
      <c r="P1947" t="s">
        <v>4290</v>
      </c>
      <c r="Q1947">
        <v>4.8419999999999996</v>
      </c>
      <c r="R1947">
        <v>3</v>
      </c>
      <c r="S1947">
        <v>0.7</v>
      </c>
      <c r="T1947">
        <v>-3.3894000000000002</v>
      </c>
    </row>
    <row r="1948" spans="1:20" x14ac:dyDescent="0.3">
      <c r="A1948" s="1">
        <v>44094</v>
      </c>
      <c r="B1948" s="1" t="str">
        <f t="shared" si="30"/>
        <v>Sep</v>
      </c>
      <c r="C1948">
        <v>6091</v>
      </c>
      <c r="D1948" t="s">
        <v>4291</v>
      </c>
      <c r="E1948" t="s">
        <v>20</v>
      </c>
      <c r="F1948" t="s">
        <v>3310</v>
      </c>
      <c r="G1948" t="s">
        <v>22</v>
      </c>
      <c r="H1948" t="s">
        <v>23</v>
      </c>
      <c r="I1948" t="s">
        <v>314</v>
      </c>
      <c r="J1948" t="s">
        <v>315</v>
      </c>
      <c r="K1948">
        <v>10035</v>
      </c>
      <c r="L1948" t="s">
        <v>26</v>
      </c>
      <c r="M1948" t="s">
        <v>4292</v>
      </c>
      <c r="N1948" t="s">
        <v>28</v>
      </c>
      <c r="O1948" t="s">
        <v>59</v>
      </c>
      <c r="P1948" t="s">
        <v>4293</v>
      </c>
      <c r="Q1948">
        <v>272.64600000000002</v>
      </c>
      <c r="R1948">
        <v>3</v>
      </c>
      <c r="S1948">
        <v>0.1</v>
      </c>
      <c r="T1948">
        <v>18.176400000000001</v>
      </c>
    </row>
    <row r="1949" spans="1:20" x14ac:dyDescent="0.3">
      <c r="A1949" s="1">
        <v>44094</v>
      </c>
      <c r="B1949" s="1" t="str">
        <f t="shared" si="30"/>
        <v>Sep</v>
      </c>
      <c r="C1949">
        <v>6092</v>
      </c>
      <c r="D1949" t="s">
        <v>4291</v>
      </c>
      <c r="E1949" t="s">
        <v>20</v>
      </c>
      <c r="F1949" t="s">
        <v>3310</v>
      </c>
      <c r="G1949" t="s">
        <v>22</v>
      </c>
      <c r="H1949" t="s">
        <v>23</v>
      </c>
      <c r="I1949" t="s">
        <v>314</v>
      </c>
      <c r="J1949" t="s">
        <v>315</v>
      </c>
      <c r="K1949">
        <v>10035</v>
      </c>
      <c r="L1949" t="s">
        <v>26</v>
      </c>
      <c r="M1949" t="s">
        <v>4294</v>
      </c>
      <c r="N1949" t="s">
        <v>78</v>
      </c>
      <c r="O1949" t="s">
        <v>101</v>
      </c>
      <c r="P1949" t="s">
        <v>4295</v>
      </c>
      <c r="Q1949">
        <v>212.8</v>
      </c>
      <c r="R1949">
        <v>2</v>
      </c>
      <c r="S1949">
        <v>0</v>
      </c>
      <c r="T1949">
        <v>95.76</v>
      </c>
    </row>
    <row r="1950" spans="1:20" x14ac:dyDescent="0.3">
      <c r="A1950" s="1">
        <v>44094</v>
      </c>
      <c r="B1950" s="1" t="str">
        <f t="shared" si="30"/>
        <v>Sep</v>
      </c>
      <c r="C1950">
        <v>6093</v>
      </c>
      <c r="D1950" t="s">
        <v>4291</v>
      </c>
      <c r="E1950" t="s">
        <v>20</v>
      </c>
      <c r="F1950" t="s">
        <v>3310</v>
      </c>
      <c r="G1950" t="s">
        <v>22</v>
      </c>
      <c r="H1950" t="s">
        <v>23</v>
      </c>
      <c r="I1950" t="s">
        <v>314</v>
      </c>
      <c r="J1950" t="s">
        <v>315</v>
      </c>
      <c r="K1950">
        <v>10035</v>
      </c>
      <c r="L1950" t="s">
        <v>26</v>
      </c>
      <c r="M1950" t="s">
        <v>4296</v>
      </c>
      <c r="N1950" t="s">
        <v>46</v>
      </c>
      <c r="O1950" t="s">
        <v>107</v>
      </c>
      <c r="P1950" t="s">
        <v>4297</v>
      </c>
      <c r="Q1950">
        <v>38.520000000000003</v>
      </c>
      <c r="R1950">
        <v>9</v>
      </c>
      <c r="S1950">
        <v>0</v>
      </c>
      <c r="T1950">
        <v>18.104399999999998</v>
      </c>
    </row>
    <row r="1951" spans="1:20" x14ac:dyDescent="0.3">
      <c r="A1951" s="1">
        <v>44094</v>
      </c>
      <c r="B1951" s="1" t="str">
        <f t="shared" si="30"/>
        <v>Sep</v>
      </c>
      <c r="C1951">
        <v>6094</v>
      </c>
      <c r="D1951" t="s">
        <v>4291</v>
      </c>
      <c r="E1951" t="s">
        <v>20</v>
      </c>
      <c r="F1951" t="s">
        <v>3310</v>
      </c>
      <c r="G1951" t="s">
        <v>22</v>
      </c>
      <c r="H1951" t="s">
        <v>23</v>
      </c>
      <c r="I1951" t="s">
        <v>314</v>
      </c>
      <c r="J1951" t="s">
        <v>315</v>
      </c>
      <c r="K1951">
        <v>10035</v>
      </c>
      <c r="L1951" t="s">
        <v>26</v>
      </c>
      <c r="M1951" t="s">
        <v>2366</v>
      </c>
      <c r="N1951" t="s">
        <v>78</v>
      </c>
      <c r="O1951" t="s">
        <v>101</v>
      </c>
      <c r="P1951" t="s">
        <v>2367</v>
      </c>
      <c r="Q1951">
        <v>72.64</v>
      </c>
      <c r="R1951">
        <v>2</v>
      </c>
      <c r="S1951">
        <v>0</v>
      </c>
      <c r="T1951">
        <v>21.792000000000002</v>
      </c>
    </row>
    <row r="1952" spans="1:20" x14ac:dyDescent="0.3">
      <c r="A1952" s="1">
        <v>44094</v>
      </c>
      <c r="B1952" s="1" t="str">
        <f t="shared" si="30"/>
        <v>Sep</v>
      </c>
      <c r="C1952">
        <v>6095</v>
      </c>
      <c r="D1952" t="s">
        <v>4291</v>
      </c>
      <c r="E1952" t="s">
        <v>20</v>
      </c>
      <c r="F1952" t="s">
        <v>3310</v>
      </c>
      <c r="G1952" t="s">
        <v>22</v>
      </c>
      <c r="H1952" t="s">
        <v>23</v>
      </c>
      <c r="I1952" t="s">
        <v>314</v>
      </c>
      <c r="J1952" t="s">
        <v>315</v>
      </c>
      <c r="K1952">
        <v>10035</v>
      </c>
      <c r="L1952" t="s">
        <v>26</v>
      </c>
      <c r="M1952" t="s">
        <v>442</v>
      </c>
      <c r="N1952" t="s">
        <v>46</v>
      </c>
      <c r="O1952" t="s">
        <v>54</v>
      </c>
      <c r="P1952" t="s">
        <v>443</v>
      </c>
      <c r="Q1952">
        <v>45.4</v>
      </c>
      <c r="R1952">
        <v>4</v>
      </c>
      <c r="S1952">
        <v>0</v>
      </c>
      <c r="T1952">
        <v>12.712</v>
      </c>
    </row>
    <row r="1953" spans="1:20" x14ac:dyDescent="0.3">
      <c r="A1953" s="1">
        <v>44094</v>
      </c>
      <c r="B1953" s="1" t="str">
        <f t="shared" si="30"/>
        <v>Sep</v>
      </c>
      <c r="C1953">
        <v>6096</v>
      </c>
      <c r="D1953" t="s">
        <v>4291</v>
      </c>
      <c r="E1953" t="s">
        <v>20</v>
      </c>
      <c r="F1953" t="s">
        <v>3310</v>
      </c>
      <c r="G1953" t="s">
        <v>22</v>
      </c>
      <c r="H1953" t="s">
        <v>23</v>
      </c>
      <c r="I1953" t="s">
        <v>314</v>
      </c>
      <c r="J1953" t="s">
        <v>315</v>
      </c>
      <c r="K1953">
        <v>10035</v>
      </c>
      <c r="L1953" t="s">
        <v>26</v>
      </c>
      <c r="M1953" t="s">
        <v>2044</v>
      </c>
      <c r="N1953" t="s">
        <v>46</v>
      </c>
      <c r="O1953" t="s">
        <v>107</v>
      </c>
      <c r="P1953" t="s">
        <v>2045</v>
      </c>
      <c r="Q1953">
        <v>13.76</v>
      </c>
      <c r="R1953">
        <v>2</v>
      </c>
      <c r="S1953">
        <v>0</v>
      </c>
      <c r="T1953">
        <v>6.3296000000000001</v>
      </c>
    </row>
    <row r="1954" spans="1:20" x14ac:dyDescent="0.3">
      <c r="A1954" s="1">
        <v>44094</v>
      </c>
      <c r="B1954" s="1" t="str">
        <f t="shared" si="30"/>
        <v>Sep</v>
      </c>
      <c r="C1954">
        <v>6097</v>
      </c>
      <c r="D1954" t="s">
        <v>4291</v>
      </c>
      <c r="E1954" t="s">
        <v>20</v>
      </c>
      <c r="F1954" t="s">
        <v>3310</v>
      </c>
      <c r="G1954" t="s">
        <v>22</v>
      </c>
      <c r="H1954" t="s">
        <v>23</v>
      </c>
      <c r="I1954" t="s">
        <v>314</v>
      </c>
      <c r="J1954" t="s">
        <v>315</v>
      </c>
      <c r="K1954">
        <v>10035</v>
      </c>
      <c r="L1954" t="s">
        <v>26</v>
      </c>
      <c r="M1954" t="s">
        <v>3871</v>
      </c>
      <c r="N1954" t="s">
        <v>28</v>
      </c>
      <c r="O1954" t="s">
        <v>59</v>
      </c>
      <c r="P1954" t="s">
        <v>3872</v>
      </c>
      <c r="Q1954">
        <v>80.991</v>
      </c>
      <c r="R1954">
        <v>1</v>
      </c>
      <c r="S1954">
        <v>0.1</v>
      </c>
      <c r="T1954">
        <v>8.0991</v>
      </c>
    </row>
    <row r="1955" spans="1:20" x14ac:dyDescent="0.3">
      <c r="A1955" s="1">
        <v>44094</v>
      </c>
      <c r="B1955" s="1" t="str">
        <f t="shared" si="30"/>
        <v>Sep</v>
      </c>
      <c r="C1955">
        <v>6098</v>
      </c>
      <c r="D1955" t="s">
        <v>4291</v>
      </c>
      <c r="E1955" t="s">
        <v>20</v>
      </c>
      <c r="F1955" t="s">
        <v>3310</v>
      </c>
      <c r="G1955" t="s">
        <v>22</v>
      </c>
      <c r="H1955" t="s">
        <v>23</v>
      </c>
      <c r="I1955" t="s">
        <v>314</v>
      </c>
      <c r="J1955" t="s">
        <v>315</v>
      </c>
      <c r="K1955">
        <v>10035</v>
      </c>
      <c r="L1955" t="s">
        <v>26</v>
      </c>
      <c r="M1955" t="s">
        <v>66</v>
      </c>
      <c r="N1955" t="s">
        <v>46</v>
      </c>
      <c r="O1955" t="s">
        <v>47</v>
      </c>
      <c r="P1955" t="s">
        <v>67</v>
      </c>
      <c r="Q1955">
        <v>11.784000000000001</v>
      </c>
      <c r="R1955">
        <v>3</v>
      </c>
      <c r="S1955">
        <v>0.2</v>
      </c>
      <c r="T1955">
        <v>3.9771000000000001</v>
      </c>
    </row>
    <row r="1956" spans="1:20" x14ac:dyDescent="0.3">
      <c r="A1956" s="1">
        <v>44094</v>
      </c>
      <c r="B1956" s="1" t="str">
        <f t="shared" si="30"/>
        <v>Sep</v>
      </c>
      <c r="C1956">
        <v>6099</v>
      </c>
      <c r="D1956" t="s">
        <v>4291</v>
      </c>
      <c r="E1956" t="s">
        <v>20</v>
      </c>
      <c r="F1956" t="s">
        <v>3310</v>
      </c>
      <c r="G1956" t="s">
        <v>22</v>
      </c>
      <c r="H1956" t="s">
        <v>23</v>
      </c>
      <c r="I1956" t="s">
        <v>314</v>
      </c>
      <c r="J1956" t="s">
        <v>315</v>
      </c>
      <c r="K1956">
        <v>10035</v>
      </c>
      <c r="L1956" t="s">
        <v>26</v>
      </c>
      <c r="M1956" t="s">
        <v>4298</v>
      </c>
      <c r="N1956" t="s">
        <v>46</v>
      </c>
      <c r="O1956" t="s">
        <v>144</v>
      </c>
      <c r="P1956" t="s">
        <v>4299</v>
      </c>
      <c r="Q1956">
        <v>4.3600000000000003</v>
      </c>
      <c r="R1956">
        <v>2</v>
      </c>
      <c r="S1956">
        <v>0</v>
      </c>
      <c r="T1956">
        <v>1.7876000000000001</v>
      </c>
    </row>
    <row r="1957" spans="1:20" x14ac:dyDescent="0.3">
      <c r="A1957" s="1">
        <v>44094</v>
      </c>
      <c r="B1957" s="1" t="str">
        <f t="shared" si="30"/>
        <v>Sep</v>
      </c>
      <c r="C1957">
        <v>6100</v>
      </c>
      <c r="D1957" t="s">
        <v>4291</v>
      </c>
      <c r="E1957" t="s">
        <v>20</v>
      </c>
      <c r="F1957" t="s">
        <v>3310</v>
      </c>
      <c r="G1957" t="s">
        <v>22</v>
      </c>
      <c r="H1957" t="s">
        <v>23</v>
      </c>
      <c r="I1957" t="s">
        <v>314</v>
      </c>
      <c r="J1957" t="s">
        <v>315</v>
      </c>
      <c r="K1957">
        <v>10035</v>
      </c>
      <c r="L1957" t="s">
        <v>26</v>
      </c>
      <c r="M1957" t="s">
        <v>2132</v>
      </c>
      <c r="N1957" t="s">
        <v>28</v>
      </c>
      <c r="O1957" t="s">
        <v>59</v>
      </c>
      <c r="P1957" t="s">
        <v>2133</v>
      </c>
      <c r="Q1957">
        <v>2888.127</v>
      </c>
      <c r="R1957">
        <v>11</v>
      </c>
      <c r="S1957">
        <v>0.1</v>
      </c>
      <c r="T1957">
        <v>609.71569999999997</v>
      </c>
    </row>
    <row r="1958" spans="1:20" x14ac:dyDescent="0.3">
      <c r="A1958" s="1">
        <v>44094</v>
      </c>
      <c r="B1958" s="1" t="str">
        <f t="shared" si="30"/>
        <v>Sep</v>
      </c>
      <c r="C1958">
        <v>6101</v>
      </c>
      <c r="D1958" t="s">
        <v>4291</v>
      </c>
      <c r="E1958" t="s">
        <v>20</v>
      </c>
      <c r="F1958" t="s">
        <v>3310</v>
      </c>
      <c r="G1958" t="s">
        <v>22</v>
      </c>
      <c r="H1958" t="s">
        <v>23</v>
      </c>
      <c r="I1958" t="s">
        <v>314</v>
      </c>
      <c r="J1958" t="s">
        <v>315</v>
      </c>
      <c r="K1958">
        <v>10035</v>
      </c>
      <c r="L1958" t="s">
        <v>26</v>
      </c>
      <c r="M1958" t="s">
        <v>4300</v>
      </c>
      <c r="N1958" t="s">
        <v>78</v>
      </c>
      <c r="O1958" t="s">
        <v>193</v>
      </c>
      <c r="P1958" t="s">
        <v>4301</v>
      </c>
      <c r="Q1958">
        <v>1299.6600000000001</v>
      </c>
      <c r="R1958">
        <v>2</v>
      </c>
      <c r="S1958">
        <v>0</v>
      </c>
      <c r="T1958">
        <v>350.90820000000002</v>
      </c>
    </row>
    <row r="1959" spans="1:20" x14ac:dyDescent="0.3">
      <c r="A1959" s="1">
        <v>44094</v>
      </c>
      <c r="B1959" s="1" t="str">
        <f t="shared" si="30"/>
        <v>Sep</v>
      </c>
      <c r="C1959">
        <v>6102</v>
      </c>
      <c r="D1959" t="s">
        <v>4291</v>
      </c>
      <c r="E1959" t="s">
        <v>20</v>
      </c>
      <c r="F1959" t="s">
        <v>3310</v>
      </c>
      <c r="G1959" t="s">
        <v>22</v>
      </c>
      <c r="H1959" t="s">
        <v>23</v>
      </c>
      <c r="I1959" t="s">
        <v>314</v>
      </c>
      <c r="J1959" t="s">
        <v>315</v>
      </c>
      <c r="K1959">
        <v>10035</v>
      </c>
      <c r="L1959" t="s">
        <v>26</v>
      </c>
      <c r="M1959" t="s">
        <v>4302</v>
      </c>
      <c r="N1959" t="s">
        <v>28</v>
      </c>
      <c r="O1959" t="s">
        <v>59</v>
      </c>
      <c r="P1959" t="s">
        <v>4303</v>
      </c>
      <c r="Q1959">
        <v>2254.41</v>
      </c>
      <c r="R1959">
        <v>5</v>
      </c>
      <c r="S1959">
        <v>0.1</v>
      </c>
      <c r="T1959">
        <v>375.73500000000001</v>
      </c>
    </row>
    <row r="1960" spans="1:20" x14ac:dyDescent="0.3">
      <c r="A1960" s="1">
        <v>44094</v>
      </c>
      <c r="B1960" s="1" t="str">
        <f t="shared" si="30"/>
        <v>Sep</v>
      </c>
      <c r="C1960">
        <v>6103</v>
      </c>
      <c r="D1960" t="s">
        <v>4291</v>
      </c>
      <c r="E1960" t="s">
        <v>20</v>
      </c>
      <c r="F1960" t="s">
        <v>3310</v>
      </c>
      <c r="G1960" t="s">
        <v>22</v>
      </c>
      <c r="H1960" t="s">
        <v>23</v>
      </c>
      <c r="I1960" t="s">
        <v>314</v>
      </c>
      <c r="J1960" t="s">
        <v>315</v>
      </c>
      <c r="K1960">
        <v>10035</v>
      </c>
      <c r="L1960" t="s">
        <v>26</v>
      </c>
      <c r="M1960" t="s">
        <v>4304</v>
      </c>
      <c r="N1960" t="s">
        <v>78</v>
      </c>
      <c r="O1960" t="s">
        <v>193</v>
      </c>
      <c r="P1960" t="s">
        <v>4305</v>
      </c>
      <c r="Q1960">
        <v>104.85</v>
      </c>
      <c r="R1960">
        <v>3</v>
      </c>
      <c r="S1960">
        <v>0</v>
      </c>
      <c r="T1960">
        <v>28.3095</v>
      </c>
    </row>
    <row r="1961" spans="1:20" x14ac:dyDescent="0.3">
      <c r="A1961" s="1">
        <v>44094</v>
      </c>
      <c r="B1961" s="1" t="str">
        <f t="shared" si="30"/>
        <v>Sep</v>
      </c>
      <c r="C1961">
        <v>6104</v>
      </c>
      <c r="D1961" t="s">
        <v>4291</v>
      </c>
      <c r="E1961" t="s">
        <v>20</v>
      </c>
      <c r="F1961" t="s">
        <v>3310</v>
      </c>
      <c r="G1961" t="s">
        <v>22</v>
      </c>
      <c r="H1961" t="s">
        <v>23</v>
      </c>
      <c r="I1961" t="s">
        <v>314</v>
      </c>
      <c r="J1961" t="s">
        <v>315</v>
      </c>
      <c r="K1961">
        <v>10035</v>
      </c>
      <c r="L1961" t="s">
        <v>26</v>
      </c>
      <c r="M1961" t="s">
        <v>1852</v>
      </c>
      <c r="N1961" t="s">
        <v>78</v>
      </c>
      <c r="O1961" t="s">
        <v>101</v>
      </c>
      <c r="P1961" t="s">
        <v>1853</v>
      </c>
      <c r="Q1961">
        <v>59.97</v>
      </c>
      <c r="R1961">
        <v>3</v>
      </c>
      <c r="S1961">
        <v>0</v>
      </c>
      <c r="T1961">
        <v>20.389800000000001</v>
      </c>
    </row>
    <row r="1962" spans="1:20" x14ac:dyDescent="0.3">
      <c r="A1962" s="1">
        <v>44095</v>
      </c>
      <c r="B1962" s="1" t="str">
        <f t="shared" si="30"/>
        <v>Sep</v>
      </c>
      <c r="C1962">
        <v>796</v>
      </c>
      <c r="D1962" t="s">
        <v>4306</v>
      </c>
      <c r="E1962" t="s">
        <v>20</v>
      </c>
      <c r="F1962" t="s">
        <v>3576</v>
      </c>
      <c r="G1962" t="s">
        <v>22</v>
      </c>
      <c r="H1962" t="s">
        <v>23</v>
      </c>
      <c r="I1962" t="s">
        <v>604</v>
      </c>
      <c r="J1962" t="s">
        <v>700</v>
      </c>
      <c r="K1962">
        <v>55901</v>
      </c>
      <c r="L1962" t="s">
        <v>44</v>
      </c>
      <c r="M1962" t="s">
        <v>363</v>
      </c>
      <c r="N1962" t="s">
        <v>46</v>
      </c>
      <c r="O1962" t="s">
        <v>47</v>
      </c>
      <c r="P1962" t="s">
        <v>364</v>
      </c>
      <c r="Q1962">
        <v>20.16</v>
      </c>
      <c r="R1962">
        <v>7</v>
      </c>
      <c r="S1962">
        <v>0</v>
      </c>
      <c r="T1962">
        <v>9.8783999999999992</v>
      </c>
    </row>
    <row r="1963" spans="1:20" x14ac:dyDescent="0.3">
      <c r="A1963" s="1">
        <v>44095</v>
      </c>
      <c r="B1963" s="1" t="str">
        <f t="shared" si="30"/>
        <v>Sep</v>
      </c>
      <c r="C1963">
        <v>4263</v>
      </c>
      <c r="D1963" t="s">
        <v>4307</v>
      </c>
      <c r="E1963" t="s">
        <v>20</v>
      </c>
      <c r="F1963" t="s">
        <v>1975</v>
      </c>
      <c r="G1963" t="s">
        <v>22</v>
      </c>
      <c r="H1963" t="s">
        <v>23</v>
      </c>
      <c r="I1963" t="s">
        <v>450</v>
      </c>
      <c r="J1963" t="s">
        <v>420</v>
      </c>
      <c r="K1963">
        <v>31907</v>
      </c>
      <c r="L1963" t="s">
        <v>76</v>
      </c>
      <c r="M1963" t="s">
        <v>1288</v>
      </c>
      <c r="N1963" t="s">
        <v>46</v>
      </c>
      <c r="O1963" t="s">
        <v>69</v>
      </c>
      <c r="P1963" t="s">
        <v>1289</v>
      </c>
      <c r="Q1963">
        <v>80.48</v>
      </c>
      <c r="R1963">
        <v>1</v>
      </c>
      <c r="S1963">
        <v>0</v>
      </c>
      <c r="T1963">
        <v>24.143999999999998</v>
      </c>
    </row>
    <row r="1964" spans="1:20" x14ac:dyDescent="0.3">
      <c r="A1964" s="1">
        <v>44095</v>
      </c>
      <c r="B1964" s="1" t="str">
        <f t="shared" si="30"/>
        <v>Sep</v>
      </c>
      <c r="C1964">
        <v>4757</v>
      </c>
      <c r="D1964" t="s">
        <v>4308</v>
      </c>
      <c r="E1964" t="s">
        <v>20</v>
      </c>
      <c r="F1964" t="s">
        <v>538</v>
      </c>
      <c r="G1964" t="s">
        <v>22</v>
      </c>
      <c r="H1964" t="s">
        <v>23</v>
      </c>
      <c r="I1964" t="s">
        <v>154</v>
      </c>
      <c r="J1964" t="s">
        <v>155</v>
      </c>
      <c r="K1964">
        <v>19143</v>
      </c>
      <c r="L1964" t="s">
        <v>26</v>
      </c>
      <c r="M1964" t="s">
        <v>2653</v>
      </c>
      <c r="N1964" t="s">
        <v>46</v>
      </c>
      <c r="O1964" t="s">
        <v>47</v>
      </c>
      <c r="P1964" t="s">
        <v>2654</v>
      </c>
      <c r="Q1964">
        <v>1.9079999999999999</v>
      </c>
      <c r="R1964">
        <v>2</v>
      </c>
      <c r="S1964">
        <v>0.7</v>
      </c>
      <c r="T1964">
        <v>-1.5264</v>
      </c>
    </row>
    <row r="1965" spans="1:20" x14ac:dyDescent="0.3">
      <c r="A1965" s="1">
        <v>44095</v>
      </c>
      <c r="B1965" s="1" t="str">
        <f t="shared" si="30"/>
        <v>Sep</v>
      </c>
      <c r="C1965">
        <v>5401</v>
      </c>
      <c r="D1965" t="s">
        <v>4309</v>
      </c>
      <c r="E1965" t="s">
        <v>39</v>
      </c>
      <c r="F1965" t="s">
        <v>4310</v>
      </c>
      <c r="G1965" t="s">
        <v>22</v>
      </c>
      <c r="H1965" t="s">
        <v>23</v>
      </c>
      <c r="I1965" t="s">
        <v>148</v>
      </c>
      <c r="J1965" t="s">
        <v>149</v>
      </c>
      <c r="K1965">
        <v>98103</v>
      </c>
      <c r="L1965" t="s">
        <v>35</v>
      </c>
      <c r="M1965" t="s">
        <v>1396</v>
      </c>
      <c r="N1965" t="s">
        <v>78</v>
      </c>
      <c r="O1965" t="s">
        <v>101</v>
      </c>
      <c r="P1965" t="s">
        <v>1397</v>
      </c>
      <c r="Q1965">
        <v>71.98</v>
      </c>
      <c r="R1965">
        <v>2</v>
      </c>
      <c r="S1965">
        <v>0</v>
      </c>
      <c r="T1965">
        <v>15.1158</v>
      </c>
    </row>
    <row r="1966" spans="1:20" x14ac:dyDescent="0.3">
      <c r="A1966" s="1">
        <v>44095</v>
      </c>
      <c r="B1966" s="1" t="str">
        <f t="shared" si="30"/>
        <v>Sep</v>
      </c>
      <c r="C1966">
        <v>5402</v>
      </c>
      <c r="D1966" t="s">
        <v>4309</v>
      </c>
      <c r="E1966" t="s">
        <v>39</v>
      </c>
      <c r="F1966" t="s">
        <v>4310</v>
      </c>
      <c r="G1966" t="s">
        <v>22</v>
      </c>
      <c r="H1966" t="s">
        <v>23</v>
      </c>
      <c r="I1966" t="s">
        <v>148</v>
      </c>
      <c r="J1966" t="s">
        <v>149</v>
      </c>
      <c r="K1966">
        <v>98103</v>
      </c>
      <c r="L1966" t="s">
        <v>35</v>
      </c>
      <c r="M1966" t="s">
        <v>4311</v>
      </c>
      <c r="N1966" t="s">
        <v>78</v>
      </c>
      <c r="O1966" t="s">
        <v>101</v>
      </c>
      <c r="P1966" t="s">
        <v>4312</v>
      </c>
      <c r="Q1966">
        <v>79.98</v>
      </c>
      <c r="R1966">
        <v>2</v>
      </c>
      <c r="S1966">
        <v>0</v>
      </c>
      <c r="T1966">
        <v>26.3934</v>
      </c>
    </row>
    <row r="1967" spans="1:20" x14ac:dyDescent="0.3">
      <c r="A1967" s="1">
        <v>44095</v>
      </c>
      <c r="B1967" s="1" t="str">
        <f t="shared" si="30"/>
        <v>Sep</v>
      </c>
      <c r="C1967">
        <v>6004</v>
      </c>
      <c r="D1967" t="s">
        <v>4313</v>
      </c>
      <c r="E1967" t="s">
        <v>20</v>
      </c>
      <c r="F1967" t="s">
        <v>285</v>
      </c>
      <c r="G1967" t="s">
        <v>22</v>
      </c>
      <c r="H1967" t="s">
        <v>23</v>
      </c>
      <c r="I1967" t="s">
        <v>539</v>
      </c>
      <c r="J1967" t="s">
        <v>130</v>
      </c>
      <c r="K1967">
        <v>33142</v>
      </c>
      <c r="L1967" t="s">
        <v>76</v>
      </c>
      <c r="M1967" t="s">
        <v>1070</v>
      </c>
      <c r="N1967" t="s">
        <v>46</v>
      </c>
      <c r="O1967" t="s">
        <v>47</v>
      </c>
      <c r="P1967" t="s">
        <v>1071</v>
      </c>
      <c r="Q1967">
        <v>12.294</v>
      </c>
      <c r="R1967">
        <v>1</v>
      </c>
      <c r="S1967">
        <v>0.7</v>
      </c>
      <c r="T1967">
        <v>-8.6058000000000003</v>
      </c>
    </row>
    <row r="1968" spans="1:20" x14ac:dyDescent="0.3">
      <c r="A1968" s="1">
        <v>44095</v>
      </c>
      <c r="B1968" s="1" t="str">
        <f t="shared" si="30"/>
        <v>Sep</v>
      </c>
      <c r="C1968">
        <v>7338</v>
      </c>
      <c r="D1968" t="s">
        <v>4314</v>
      </c>
      <c r="E1968" t="s">
        <v>39</v>
      </c>
      <c r="F1968" t="s">
        <v>1801</v>
      </c>
      <c r="G1968" t="s">
        <v>73</v>
      </c>
      <c r="H1968" t="s">
        <v>23</v>
      </c>
      <c r="I1968" t="s">
        <v>33</v>
      </c>
      <c r="J1968" t="s">
        <v>34</v>
      </c>
      <c r="K1968">
        <v>90045</v>
      </c>
      <c r="L1968" t="s">
        <v>35</v>
      </c>
      <c r="M1968" t="s">
        <v>3617</v>
      </c>
      <c r="N1968" t="s">
        <v>46</v>
      </c>
      <c r="O1968" t="s">
        <v>54</v>
      </c>
      <c r="P1968" t="s">
        <v>4315</v>
      </c>
      <c r="Q1968">
        <v>15.51</v>
      </c>
      <c r="R1968">
        <v>1</v>
      </c>
      <c r="S1968">
        <v>0</v>
      </c>
      <c r="T1968">
        <v>3.8774999999999999</v>
      </c>
    </row>
    <row r="1969" spans="1:20" x14ac:dyDescent="0.3">
      <c r="A1969" s="1">
        <v>44095</v>
      </c>
      <c r="B1969" s="1" t="str">
        <f t="shared" si="30"/>
        <v>Sep</v>
      </c>
      <c r="C1969">
        <v>8524</v>
      </c>
      <c r="D1969" t="s">
        <v>4316</v>
      </c>
      <c r="E1969" t="s">
        <v>20</v>
      </c>
      <c r="F1969" t="s">
        <v>2126</v>
      </c>
      <c r="G1969" t="s">
        <v>22</v>
      </c>
      <c r="H1969" t="s">
        <v>23</v>
      </c>
      <c r="I1969" t="s">
        <v>111</v>
      </c>
      <c r="J1969" t="s">
        <v>34</v>
      </c>
      <c r="K1969">
        <v>94109</v>
      </c>
      <c r="L1969" t="s">
        <v>35</v>
      </c>
      <c r="M1969" t="s">
        <v>2549</v>
      </c>
      <c r="N1969" t="s">
        <v>46</v>
      </c>
      <c r="O1969" t="s">
        <v>107</v>
      </c>
      <c r="P1969" t="s">
        <v>2550</v>
      </c>
      <c r="Q1969">
        <v>55.86</v>
      </c>
      <c r="R1969">
        <v>7</v>
      </c>
      <c r="S1969">
        <v>0</v>
      </c>
      <c r="T1969">
        <v>27.93</v>
      </c>
    </row>
    <row r="1970" spans="1:20" x14ac:dyDescent="0.3">
      <c r="A1970" s="1">
        <v>44096</v>
      </c>
      <c r="B1970" s="1" t="str">
        <f t="shared" si="30"/>
        <v>Sep</v>
      </c>
      <c r="C1970">
        <v>1784</v>
      </c>
      <c r="D1970" t="s">
        <v>4317</v>
      </c>
      <c r="E1970" t="s">
        <v>20</v>
      </c>
      <c r="F1970" t="s">
        <v>1496</v>
      </c>
      <c r="G1970" t="s">
        <v>73</v>
      </c>
      <c r="H1970" t="s">
        <v>23</v>
      </c>
      <c r="I1970" t="s">
        <v>952</v>
      </c>
      <c r="J1970" t="s">
        <v>43</v>
      </c>
      <c r="K1970">
        <v>53209</v>
      </c>
      <c r="L1970" t="s">
        <v>44</v>
      </c>
      <c r="M1970" t="s">
        <v>4318</v>
      </c>
      <c r="N1970" t="s">
        <v>46</v>
      </c>
      <c r="O1970" t="s">
        <v>107</v>
      </c>
      <c r="P1970" t="s">
        <v>4319</v>
      </c>
      <c r="Q1970">
        <v>219.84</v>
      </c>
      <c r="R1970">
        <v>4</v>
      </c>
      <c r="S1970">
        <v>0</v>
      </c>
      <c r="T1970">
        <v>107.7216</v>
      </c>
    </row>
    <row r="1971" spans="1:20" x14ac:dyDescent="0.3">
      <c r="A1971" s="1">
        <v>44096</v>
      </c>
      <c r="B1971" s="1" t="str">
        <f t="shared" si="30"/>
        <v>Sep</v>
      </c>
      <c r="C1971">
        <v>1785</v>
      </c>
      <c r="D1971" t="s">
        <v>4317</v>
      </c>
      <c r="E1971" t="s">
        <v>20</v>
      </c>
      <c r="F1971" t="s">
        <v>1496</v>
      </c>
      <c r="G1971" t="s">
        <v>73</v>
      </c>
      <c r="H1971" t="s">
        <v>23</v>
      </c>
      <c r="I1971" t="s">
        <v>952</v>
      </c>
      <c r="J1971" t="s">
        <v>43</v>
      </c>
      <c r="K1971">
        <v>53209</v>
      </c>
      <c r="L1971" t="s">
        <v>44</v>
      </c>
      <c r="M1971" t="s">
        <v>1005</v>
      </c>
      <c r="N1971" t="s">
        <v>78</v>
      </c>
      <c r="O1971" t="s">
        <v>101</v>
      </c>
      <c r="P1971" t="s">
        <v>1006</v>
      </c>
      <c r="Q1971">
        <v>98.16</v>
      </c>
      <c r="R1971">
        <v>6</v>
      </c>
      <c r="S1971">
        <v>0</v>
      </c>
      <c r="T1971">
        <v>9.8160000000000007</v>
      </c>
    </row>
    <row r="1972" spans="1:20" x14ac:dyDescent="0.3">
      <c r="A1972" s="1">
        <v>44096</v>
      </c>
      <c r="B1972" s="1" t="str">
        <f t="shared" si="30"/>
        <v>Sep</v>
      </c>
      <c r="C1972">
        <v>1786</v>
      </c>
      <c r="D1972" t="s">
        <v>4317</v>
      </c>
      <c r="E1972" t="s">
        <v>20</v>
      </c>
      <c r="F1972" t="s">
        <v>1496</v>
      </c>
      <c r="G1972" t="s">
        <v>73</v>
      </c>
      <c r="H1972" t="s">
        <v>23</v>
      </c>
      <c r="I1972" t="s">
        <v>952</v>
      </c>
      <c r="J1972" t="s">
        <v>43</v>
      </c>
      <c r="K1972">
        <v>53209</v>
      </c>
      <c r="L1972" t="s">
        <v>44</v>
      </c>
      <c r="M1972" t="s">
        <v>4320</v>
      </c>
      <c r="N1972" t="s">
        <v>46</v>
      </c>
      <c r="O1972" t="s">
        <v>47</v>
      </c>
      <c r="P1972" t="s">
        <v>4321</v>
      </c>
      <c r="Q1972">
        <v>33.04</v>
      </c>
      <c r="R1972">
        <v>8</v>
      </c>
      <c r="S1972">
        <v>0</v>
      </c>
      <c r="T1972">
        <v>15.5288</v>
      </c>
    </row>
    <row r="1973" spans="1:20" x14ac:dyDescent="0.3">
      <c r="A1973" s="1">
        <v>44096</v>
      </c>
      <c r="B1973" s="1" t="str">
        <f t="shared" si="30"/>
        <v>Sep</v>
      </c>
      <c r="C1973">
        <v>1787</v>
      </c>
      <c r="D1973" t="s">
        <v>4317</v>
      </c>
      <c r="E1973" t="s">
        <v>20</v>
      </c>
      <c r="F1973" t="s">
        <v>1496</v>
      </c>
      <c r="G1973" t="s">
        <v>73</v>
      </c>
      <c r="H1973" t="s">
        <v>23</v>
      </c>
      <c r="I1973" t="s">
        <v>952</v>
      </c>
      <c r="J1973" t="s">
        <v>43</v>
      </c>
      <c r="K1973">
        <v>53209</v>
      </c>
      <c r="L1973" t="s">
        <v>44</v>
      </c>
      <c r="M1973" t="s">
        <v>4322</v>
      </c>
      <c r="N1973" t="s">
        <v>78</v>
      </c>
      <c r="O1973" t="s">
        <v>193</v>
      </c>
      <c r="P1973" t="s">
        <v>4323</v>
      </c>
      <c r="Q1973">
        <v>86.97</v>
      </c>
      <c r="R1973">
        <v>3</v>
      </c>
      <c r="S1973">
        <v>0</v>
      </c>
      <c r="T1973">
        <v>25.221299999999999</v>
      </c>
    </row>
    <row r="1974" spans="1:20" x14ac:dyDescent="0.3">
      <c r="A1974" s="1">
        <v>44096</v>
      </c>
      <c r="B1974" s="1" t="str">
        <f t="shared" si="30"/>
        <v>Sep</v>
      </c>
      <c r="C1974">
        <v>1803</v>
      </c>
      <c r="D1974" t="s">
        <v>4324</v>
      </c>
      <c r="E1974" t="s">
        <v>86</v>
      </c>
      <c r="F1974" t="s">
        <v>899</v>
      </c>
      <c r="G1974" t="s">
        <v>22</v>
      </c>
      <c r="H1974" t="s">
        <v>23</v>
      </c>
      <c r="I1974" t="s">
        <v>154</v>
      </c>
      <c r="J1974" t="s">
        <v>155</v>
      </c>
      <c r="K1974">
        <v>19134</v>
      </c>
      <c r="L1974" t="s">
        <v>26</v>
      </c>
      <c r="M1974" t="s">
        <v>493</v>
      </c>
      <c r="N1974" t="s">
        <v>46</v>
      </c>
      <c r="O1974" t="s">
        <v>47</v>
      </c>
      <c r="P1974" t="s">
        <v>494</v>
      </c>
      <c r="Q1974">
        <v>5.6070000000000002</v>
      </c>
      <c r="R1974">
        <v>1</v>
      </c>
      <c r="S1974">
        <v>0.7</v>
      </c>
      <c r="T1974">
        <v>-4.2987000000000002</v>
      </c>
    </row>
    <row r="1975" spans="1:20" x14ac:dyDescent="0.3">
      <c r="A1975" s="1">
        <v>44096</v>
      </c>
      <c r="B1975" s="1" t="str">
        <f t="shared" si="30"/>
        <v>Sep</v>
      </c>
      <c r="C1975">
        <v>1804</v>
      </c>
      <c r="D1975" t="s">
        <v>4324</v>
      </c>
      <c r="E1975" t="s">
        <v>86</v>
      </c>
      <c r="F1975" t="s">
        <v>899</v>
      </c>
      <c r="G1975" t="s">
        <v>22</v>
      </c>
      <c r="H1975" t="s">
        <v>23</v>
      </c>
      <c r="I1975" t="s">
        <v>154</v>
      </c>
      <c r="J1975" t="s">
        <v>155</v>
      </c>
      <c r="K1975">
        <v>19134</v>
      </c>
      <c r="L1975" t="s">
        <v>26</v>
      </c>
      <c r="M1975" t="s">
        <v>183</v>
      </c>
      <c r="N1975" t="s">
        <v>46</v>
      </c>
      <c r="O1975" t="s">
        <v>141</v>
      </c>
      <c r="P1975" t="s">
        <v>184</v>
      </c>
      <c r="Q1975">
        <v>4663.7359999999999</v>
      </c>
      <c r="R1975">
        <v>7</v>
      </c>
      <c r="S1975">
        <v>0.2</v>
      </c>
      <c r="T1975">
        <v>-1049.3406</v>
      </c>
    </row>
    <row r="1976" spans="1:20" x14ac:dyDescent="0.3">
      <c r="A1976" s="1">
        <v>44096</v>
      </c>
      <c r="B1976" s="1" t="str">
        <f t="shared" si="30"/>
        <v>Sep</v>
      </c>
      <c r="C1976">
        <v>1805</v>
      </c>
      <c r="D1976" t="s">
        <v>4324</v>
      </c>
      <c r="E1976" t="s">
        <v>86</v>
      </c>
      <c r="F1976" t="s">
        <v>899</v>
      </c>
      <c r="G1976" t="s">
        <v>22</v>
      </c>
      <c r="H1976" t="s">
        <v>23</v>
      </c>
      <c r="I1976" t="s">
        <v>154</v>
      </c>
      <c r="J1976" t="s">
        <v>155</v>
      </c>
      <c r="K1976">
        <v>19134</v>
      </c>
      <c r="L1976" t="s">
        <v>26</v>
      </c>
      <c r="M1976" t="s">
        <v>925</v>
      </c>
      <c r="N1976" t="s">
        <v>78</v>
      </c>
      <c r="O1976" t="s">
        <v>101</v>
      </c>
      <c r="P1976" t="s">
        <v>926</v>
      </c>
      <c r="Q1976">
        <v>79.983999999999995</v>
      </c>
      <c r="R1976">
        <v>2</v>
      </c>
      <c r="S1976">
        <v>0.2</v>
      </c>
      <c r="T1976">
        <v>22.9954</v>
      </c>
    </row>
    <row r="1977" spans="1:20" x14ac:dyDescent="0.3">
      <c r="A1977" s="1">
        <v>44096</v>
      </c>
      <c r="B1977" s="1" t="str">
        <f t="shared" si="30"/>
        <v>Sep</v>
      </c>
      <c r="C1977">
        <v>2123</v>
      </c>
      <c r="D1977" t="s">
        <v>4325</v>
      </c>
      <c r="E1977" t="s">
        <v>86</v>
      </c>
      <c r="F1977" t="s">
        <v>2651</v>
      </c>
      <c r="G1977" t="s">
        <v>41</v>
      </c>
      <c r="H1977" t="s">
        <v>23</v>
      </c>
      <c r="I1977" t="s">
        <v>4326</v>
      </c>
      <c r="J1977" t="s">
        <v>124</v>
      </c>
      <c r="K1977">
        <v>48911</v>
      </c>
      <c r="L1977" t="s">
        <v>44</v>
      </c>
      <c r="M1977" t="s">
        <v>1890</v>
      </c>
      <c r="N1977" t="s">
        <v>28</v>
      </c>
      <c r="O1977" t="s">
        <v>186</v>
      </c>
      <c r="P1977" t="s">
        <v>1891</v>
      </c>
      <c r="Q1977">
        <v>241.96</v>
      </c>
      <c r="R1977">
        <v>2</v>
      </c>
      <c r="S1977">
        <v>0</v>
      </c>
      <c r="T1977">
        <v>41.133200000000002</v>
      </c>
    </row>
    <row r="1978" spans="1:20" x14ac:dyDescent="0.3">
      <c r="A1978" s="1">
        <v>44096</v>
      </c>
      <c r="B1978" s="1" t="str">
        <f t="shared" si="30"/>
        <v>Sep</v>
      </c>
      <c r="C1978">
        <v>2124</v>
      </c>
      <c r="D1978" t="s">
        <v>4325</v>
      </c>
      <c r="E1978" t="s">
        <v>86</v>
      </c>
      <c r="F1978" t="s">
        <v>2651</v>
      </c>
      <c r="G1978" t="s">
        <v>41</v>
      </c>
      <c r="H1978" t="s">
        <v>23</v>
      </c>
      <c r="I1978" t="s">
        <v>4326</v>
      </c>
      <c r="J1978" t="s">
        <v>124</v>
      </c>
      <c r="K1978">
        <v>48911</v>
      </c>
      <c r="L1978" t="s">
        <v>44</v>
      </c>
      <c r="M1978" t="s">
        <v>999</v>
      </c>
      <c r="N1978" t="s">
        <v>46</v>
      </c>
      <c r="O1978" t="s">
        <v>288</v>
      </c>
      <c r="P1978" t="s">
        <v>1000</v>
      </c>
      <c r="Q1978">
        <v>27.72</v>
      </c>
      <c r="R1978">
        <v>9</v>
      </c>
      <c r="S1978">
        <v>0</v>
      </c>
      <c r="T1978">
        <v>13.3056</v>
      </c>
    </row>
    <row r="1979" spans="1:20" x14ac:dyDescent="0.3">
      <c r="A1979" s="1">
        <v>44096</v>
      </c>
      <c r="B1979" s="1" t="str">
        <f t="shared" si="30"/>
        <v>Sep</v>
      </c>
      <c r="C1979">
        <v>3211</v>
      </c>
      <c r="D1979" t="s">
        <v>4327</v>
      </c>
      <c r="E1979" t="s">
        <v>20</v>
      </c>
      <c r="F1979" t="s">
        <v>988</v>
      </c>
      <c r="G1979" t="s">
        <v>73</v>
      </c>
      <c r="H1979" t="s">
        <v>23</v>
      </c>
      <c r="I1979" t="s">
        <v>2661</v>
      </c>
      <c r="J1979" t="s">
        <v>52</v>
      </c>
      <c r="K1979">
        <v>77581</v>
      </c>
      <c r="L1979" t="s">
        <v>44</v>
      </c>
      <c r="M1979" t="s">
        <v>4328</v>
      </c>
      <c r="N1979" t="s">
        <v>46</v>
      </c>
      <c r="O1979" t="s">
        <v>168</v>
      </c>
      <c r="P1979" t="s">
        <v>169</v>
      </c>
      <c r="Q1979">
        <v>13.391999999999999</v>
      </c>
      <c r="R1979">
        <v>3</v>
      </c>
      <c r="S1979">
        <v>0.2</v>
      </c>
      <c r="T1979">
        <v>5.0220000000000002</v>
      </c>
    </row>
    <row r="1980" spans="1:20" x14ac:dyDescent="0.3">
      <c r="A1980" s="1">
        <v>44096</v>
      </c>
      <c r="B1980" s="1" t="str">
        <f t="shared" si="30"/>
        <v>Sep</v>
      </c>
      <c r="C1980">
        <v>3212</v>
      </c>
      <c r="D1980" t="s">
        <v>4327</v>
      </c>
      <c r="E1980" t="s">
        <v>20</v>
      </c>
      <c r="F1980" t="s">
        <v>988</v>
      </c>
      <c r="G1980" t="s">
        <v>73</v>
      </c>
      <c r="H1980" t="s">
        <v>23</v>
      </c>
      <c r="I1980" t="s">
        <v>2661</v>
      </c>
      <c r="J1980" t="s">
        <v>52</v>
      </c>
      <c r="K1980">
        <v>77581</v>
      </c>
      <c r="L1980" t="s">
        <v>44</v>
      </c>
      <c r="M1980" t="s">
        <v>1780</v>
      </c>
      <c r="N1980" t="s">
        <v>46</v>
      </c>
      <c r="O1980" t="s">
        <v>47</v>
      </c>
      <c r="P1980" t="s">
        <v>1781</v>
      </c>
      <c r="Q1980">
        <v>11.228</v>
      </c>
      <c r="R1980">
        <v>7</v>
      </c>
      <c r="S1980">
        <v>0.8</v>
      </c>
      <c r="T1980">
        <v>-18.526199999999999</v>
      </c>
    </row>
    <row r="1981" spans="1:20" x14ac:dyDescent="0.3">
      <c r="A1981" s="1">
        <v>44096</v>
      </c>
      <c r="B1981" s="1" t="str">
        <f t="shared" si="30"/>
        <v>Sep</v>
      </c>
      <c r="C1981">
        <v>3849</v>
      </c>
      <c r="D1981" t="s">
        <v>4329</v>
      </c>
      <c r="E1981" t="s">
        <v>39</v>
      </c>
      <c r="F1981" t="s">
        <v>1760</v>
      </c>
      <c r="G1981" t="s">
        <v>22</v>
      </c>
      <c r="H1981" t="s">
        <v>23</v>
      </c>
      <c r="I1981" t="s">
        <v>1726</v>
      </c>
      <c r="J1981" t="s">
        <v>1091</v>
      </c>
      <c r="K1981">
        <v>72701</v>
      </c>
      <c r="L1981" t="s">
        <v>76</v>
      </c>
      <c r="M1981" t="s">
        <v>428</v>
      </c>
      <c r="N1981" t="s">
        <v>46</v>
      </c>
      <c r="O1981" t="s">
        <v>47</v>
      </c>
      <c r="P1981" t="s">
        <v>429</v>
      </c>
      <c r="Q1981">
        <v>691.96</v>
      </c>
      <c r="R1981">
        <v>4</v>
      </c>
      <c r="S1981">
        <v>0</v>
      </c>
      <c r="T1981">
        <v>318.30160000000001</v>
      </c>
    </row>
    <row r="1982" spans="1:20" x14ac:dyDescent="0.3">
      <c r="A1982" s="1">
        <v>44096</v>
      </c>
      <c r="B1982" s="1" t="str">
        <f t="shared" si="30"/>
        <v>Sep</v>
      </c>
      <c r="C1982">
        <v>3850</v>
      </c>
      <c r="D1982" t="s">
        <v>4329</v>
      </c>
      <c r="E1982" t="s">
        <v>39</v>
      </c>
      <c r="F1982" t="s">
        <v>1760</v>
      </c>
      <c r="G1982" t="s">
        <v>22</v>
      </c>
      <c r="H1982" t="s">
        <v>23</v>
      </c>
      <c r="I1982" t="s">
        <v>1726</v>
      </c>
      <c r="J1982" t="s">
        <v>1091</v>
      </c>
      <c r="K1982">
        <v>72701</v>
      </c>
      <c r="L1982" t="s">
        <v>76</v>
      </c>
      <c r="M1982" t="s">
        <v>4330</v>
      </c>
      <c r="N1982" t="s">
        <v>78</v>
      </c>
      <c r="O1982" t="s">
        <v>101</v>
      </c>
      <c r="P1982" t="s">
        <v>4331</v>
      </c>
      <c r="Q1982">
        <v>34.950000000000003</v>
      </c>
      <c r="R1982">
        <v>5</v>
      </c>
      <c r="S1982">
        <v>0</v>
      </c>
      <c r="T1982">
        <v>15.378</v>
      </c>
    </row>
    <row r="1983" spans="1:20" x14ac:dyDescent="0.3">
      <c r="A1983" s="1">
        <v>44096</v>
      </c>
      <c r="B1983" s="1" t="str">
        <f t="shared" si="30"/>
        <v>Sep</v>
      </c>
      <c r="C1983">
        <v>4428</v>
      </c>
      <c r="D1983" t="s">
        <v>4332</v>
      </c>
      <c r="E1983" t="s">
        <v>20</v>
      </c>
      <c r="F1983" t="s">
        <v>4333</v>
      </c>
      <c r="G1983" t="s">
        <v>73</v>
      </c>
      <c r="H1983" t="s">
        <v>23</v>
      </c>
      <c r="I1983" t="s">
        <v>1101</v>
      </c>
      <c r="J1983" t="s">
        <v>1102</v>
      </c>
      <c r="K1983">
        <v>87105</v>
      </c>
      <c r="L1983" t="s">
        <v>35</v>
      </c>
      <c r="M1983" t="s">
        <v>2957</v>
      </c>
      <c r="N1983" t="s">
        <v>46</v>
      </c>
      <c r="O1983" t="s">
        <v>107</v>
      </c>
      <c r="P1983" t="s">
        <v>2958</v>
      </c>
      <c r="Q1983">
        <v>27.18</v>
      </c>
      <c r="R1983">
        <v>3</v>
      </c>
      <c r="S1983">
        <v>0</v>
      </c>
      <c r="T1983">
        <v>12.231</v>
      </c>
    </row>
    <row r="1984" spans="1:20" x14ac:dyDescent="0.3">
      <c r="A1984" s="1">
        <v>44096</v>
      </c>
      <c r="B1984" s="1" t="str">
        <f t="shared" si="30"/>
        <v>Sep</v>
      </c>
      <c r="C1984">
        <v>5065</v>
      </c>
      <c r="D1984" t="s">
        <v>4334</v>
      </c>
      <c r="E1984" t="s">
        <v>39</v>
      </c>
      <c r="F1984" t="s">
        <v>3105</v>
      </c>
      <c r="G1984" t="s">
        <v>22</v>
      </c>
      <c r="H1984" t="s">
        <v>23</v>
      </c>
      <c r="I1984" t="s">
        <v>1966</v>
      </c>
      <c r="J1984" t="s">
        <v>890</v>
      </c>
      <c r="K1984">
        <v>19805</v>
      </c>
      <c r="L1984" t="s">
        <v>26</v>
      </c>
      <c r="M1984" t="s">
        <v>2120</v>
      </c>
      <c r="N1984" t="s">
        <v>78</v>
      </c>
      <c r="O1984" t="s">
        <v>193</v>
      </c>
      <c r="P1984" t="s">
        <v>2121</v>
      </c>
      <c r="Q1984">
        <v>391.98</v>
      </c>
      <c r="R1984">
        <v>2</v>
      </c>
      <c r="S1984">
        <v>0</v>
      </c>
      <c r="T1984">
        <v>113.6742</v>
      </c>
    </row>
    <row r="1985" spans="1:20" x14ac:dyDescent="0.3">
      <c r="A1985" s="1">
        <v>44096</v>
      </c>
      <c r="B1985" s="1" t="str">
        <f t="shared" si="30"/>
        <v>Sep</v>
      </c>
      <c r="C1985">
        <v>5546</v>
      </c>
      <c r="D1985" t="s">
        <v>4335</v>
      </c>
      <c r="E1985" t="s">
        <v>20</v>
      </c>
      <c r="F1985" t="s">
        <v>1004</v>
      </c>
      <c r="G1985" t="s">
        <v>41</v>
      </c>
      <c r="H1985" t="s">
        <v>23</v>
      </c>
      <c r="I1985" t="s">
        <v>1734</v>
      </c>
      <c r="J1985" t="s">
        <v>2512</v>
      </c>
      <c r="K1985">
        <v>3301</v>
      </c>
      <c r="L1985" t="s">
        <v>26</v>
      </c>
      <c r="M1985" t="s">
        <v>225</v>
      </c>
      <c r="N1985" t="s">
        <v>46</v>
      </c>
      <c r="O1985" t="s">
        <v>54</v>
      </c>
      <c r="P1985" t="s">
        <v>226</v>
      </c>
      <c r="Q1985">
        <v>67.400000000000006</v>
      </c>
      <c r="R1985">
        <v>5</v>
      </c>
      <c r="S1985">
        <v>0</v>
      </c>
      <c r="T1985">
        <v>17.524000000000001</v>
      </c>
    </row>
    <row r="1986" spans="1:20" x14ac:dyDescent="0.3">
      <c r="A1986" s="1">
        <v>44096</v>
      </c>
      <c r="B1986" s="1" t="str">
        <f t="shared" si="30"/>
        <v>Sep</v>
      </c>
      <c r="C1986">
        <v>5707</v>
      </c>
      <c r="D1986" t="s">
        <v>4336</v>
      </c>
      <c r="E1986" t="s">
        <v>86</v>
      </c>
      <c r="F1986" t="s">
        <v>4337</v>
      </c>
      <c r="G1986" t="s">
        <v>73</v>
      </c>
      <c r="H1986" t="s">
        <v>23</v>
      </c>
      <c r="I1986" t="s">
        <v>314</v>
      </c>
      <c r="J1986" t="s">
        <v>315</v>
      </c>
      <c r="K1986">
        <v>10009</v>
      </c>
      <c r="L1986" t="s">
        <v>26</v>
      </c>
      <c r="M1986" t="s">
        <v>3457</v>
      </c>
      <c r="N1986" t="s">
        <v>46</v>
      </c>
      <c r="O1986" t="s">
        <v>47</v>
      </c>
      <c r="P1986" t="s">
        <v>3458</v>
      </c>
      <c r="Q1986">
        <v>40.176000000000002</v>
      </c>
      <c r="R1986">
        <v>3</v>
      </c>
      <c r="S1986">
        <v>0.2</v>
      </c>
      <c r="T1986">
        <v>14.563800000000001</v>
      </c>
    </row>
    <row r="1987" spans="1:20" x14ac:dyDescent="0.3">
      <c r="A1987" s="1">
        <v>44096</v>
      </c>
      <c r="B1987" s="1" t="str">
        <f t="shared" ref="B1987:B2050" si="31">TEXT(A1987,"mmm")</f>
        <v>Sep</v>
      </c>
      <c r="C1987">
        <v>7038</v>
      </c>
      <c r="D1987" t="s">
        <v>4338</v>
      </c>
      <c r="E1987" t="s">
        <v>20</v>
      </c>
      <c r="F1987" t="s">
        <v>4339</v>
      </c>
      <c r="G1987" t="s">
        <v>22</v>
      </c>
      <c r="H1987" t="s">
        <v>23</v>
      </c>
      <c r="I1987" t="s">
        <v>419</v>
      </c>
      <c r="J1987" t="s">
        <v>420</v>
      </c>
      <c r="K1987">
        <v>30080</v>
      </c>
      <c r="L1987" t="s">
        <v>76</v>
      </c>
      <c r="M1987" t="s">
        <v>4340</v>
      </c>
      <c r="N1987" t="s">
        <v>46</v>
      </c>
      <c r="O1987" t="s">
        <v>107</v>
      </c>
      <c r="P1987" t="s">
        <v>4341</v>
      </c>
      <c r="Q1987">
        <v>12.96</v>
      </c>
      <c r="R1987">
        <v>2</v>
      </c>
      <c r="S1987">
        <v>0</v>
      </c>
      <c r="T1987">
        <v>6.2207999999999997</v>
      </c>
    </row>
    <row r="1988" spans="1:20" x14ac:dyDescent="0.3">
      <c r="A1988" s="1">
        <v>44096</v>
      </c>
      <c r="B1988" s="1" t="str">
        <f t="shared" si="31"/>
        <v>Sep</v>
      </c>
      <c r="C1988">
        <v>7039</v>
      </c>
      <c r="D1988" t="s">
        <v>4338</v>
      </c>
      <c r="E1988" t="s">
        <v>20</v>
      </c>
      <c r="F1988" t="s">
        <v>4339</v>
      </c>
      <c r="G1988" t="s">
        <v>22</v>
      </c>
      <c r="H1988" t="s">
        <v>23</v>
      </c>
      <c r="I1988" t="s">
        <v>419</v>
      </c>
      <c r="J1988" t="s">
        <v>420</v>
      </c>
      <c r="K1988">
        <v>30080</v>
      </c>
      <c r="L1988" t="s">
        <v>76</v>
      </c>
      <c r="M1988" t="s">
        <v>4342</v>
      </c>
      <c r="N1988" t="s">
        <v>46</v>
      </c>
      <c r="O1988" t="s">
        <v>62</v>
      </c>
      <c r="P1988" t="s">
        <v>4343</v>
      </c>
      <c r="Q1988">
        <v>17.940000000000001</v>
      </c>
      <c r="R1988">
        <v>3</v>
      </c>
      <c r="S1988">
        <v>0</v>
      </c>
      <c r="T1988">
        <v>6.4584000000000001</v>
      </c>
    </row>
    <row r="1989" spans="1:20" x14ac:dyDescent="0.3">
      <c r="A1989" s="1">
        <v>44096</v>
      </c>
      <c r="B1989" s="1" t="str">
        <f t="shared" si="31"/>
        <v>Sep</v>
      </c>
      <c r="C1989">
        <v>9055</v>
      </c>
      <c r="D1989" t="s">
        <v>4344</v>
      </c>
      <c r="E1989" t="s">
        <v>20</v>
      </c>
      <c r="F1989" t="s">
        <v>4345</v>
      </c>
      <c r="G1989" t="s">
        <v>22</v>
      </c>
      <c r="H1989" t="s">
        <v>23</v>
      </c>
      <c r="I1989" t="s">
        <v>2246</v>
      </c>
      <c r="J1989" t="s">
        <v>34</v>
      </c>
      <c r="K1989">
        <v>92704</v>
      </c>
      <c r="L1989" t="s">
        <v>35</v>
      </c>
      <c r="M1989" t="s">
        <v>1876</v>
      </c>
      <c r="N1989" t="s">
        <v>46</v>
      </c>
      <c r="O1989" t="s">
        <v>141</v>
      </c>
      <c r="P1989" t="s">
        <v>1877</v>
      </c>
      <c r="Q1989">
        <v>21.96</v>
      </c>
      <c r="R1989">
        <v>2</v>
      </c>
      <c r="S1989">
        <v>0</v>
      </c>
      <c r="T1989">
        <v>6.1487999999999996</v>
      </c>
    </row>
    <row r="1990" spans="1:20" x14ac:dyDescent="0.3">
      <c r="A1990" s="1">
        <v>44096</v>
      </c>
      <c r="B1990" s="1" t="str">
        <f t="shared" si="31"/>
        <v>Sep</v>
      </c>
      <c r="C1990">
        <v>9408</v>
      </c>
      <c r="D1990" t="s">
        <v>4346</v>
      </c>
      <c r="E1990" t="s">
        <v>86</v>
      </c>
      <c r="F1990" t="s">
        <v>4047</v>
      </c>
      <c r="G1990" t="s">
        <v>22</v>
      </c>
      <c r="H1990" t="s">
        <v>23</v>
      </c>
      <c r="I1990" t="s">
        <v>314</v>
      </c>
      <c r="J1990" t="s">
        <v>315</v>
      </c>
      <c r="K1990">
        <v>10035</v>
      </c>
      <c r="L1990" t="s">
        <v>26</v>
      </c>
      <c r="M1990" t="s">
        <v>1266</v>
      </c>
      <c r="N1990" t="s">
        <v>78</v>
      </c>
      <c r="O1990" t="s">
        <v>101</v>
      </c>
      <c r="P1990" t="s">
        <v>1267</v>
      </c>
      <c r="Q1990">
        <v>1071</v>
      </c>
      <c r="R1990">
        <v>9</v>
      </c>
      <c r="S1990">
        <v>0</v>
      </c>
      <c r="T1990">
        <v>171.36</v>
      </c>
    </row>
    <row r="1991" spans="1:20" x14ac:dyDescent="0.3">
      <c r="A1991" s="1">
        <v>44096</v>
      </c>
      <c r="B1991" s="1" t="str">
        <f t="shared" si="31"/>
        <v>Sep</v>
      </c>
      <c r="C1991">
        <v>9409</v>
      </c>
      <c r="D1991" t="s">
        <v>4346</v>
      </c>
      <c r="E1991" t="s">
        <v>86</v>
      </c>
      <c r="F1991" t="s">
        <v>4047</v>
      </c>
      <c r="G1991" t="s">
        <v>22</v>
      </c>
      <c r="H1991" t="s">
        <v>23</v>
      </c>
      <c r="I1991" t="s">
        <v>314</v>
      </c>
      <c r="J1991" t="s">
        <v>315</v>
      </c>
      <c r="K1991">
        <v>10035</v>
      </c>
      <c r="L1991" t="s">
        <v>26</v>
      </c>
      <c r="M1991" t="s">
        <v>1885</v>
      </c>
      <c r="N1991" t="s">
        <v>28</v>
      </c>
      <c r="O1991" t="s">
        <v>29</v>
      </c>
      <c r="P1991" t="s">
        <v>1886</v>
      </c>
      <c r="Q1991">
        <v>12.07</v>
      </c>
      <c r="R1991">
        <v>1</v>
      </c>
      <c r="S1991">
        <v>0</v>
      </c>
      <c r="T1991">
        <v>3.9830999999999999</v>
      </c>
    </row>
    <row r="1992" spans="1:20" x14ac:dyDescent="0.3">
      <c r="A1992" s="1">
        <v>44097</v>
      </c>
      <c r="B1992" s="1" t="str">
        <f t="shared" si="31"/>
        <v>Sep</v>
      </c>
      <c r="C1992">
        <v>1078</v>
      </c>
      <c r="D1992" t="s">
        <v>4347</v>
      </c>
      <c r="E1992" t="s">
        <v>86</v>
      </c>
      <c r="F1992" t="s">
        <v>998</v>
      </c>
      <c r="G1992" t="s">
        <v>22</v>
      </c>
      <c r="H1992" t="s">
        <v>23</v>
      </c>
      <c r="I1992" t="s">
        <v>148</v>
      </c>
      <c r="J1992" t="s">
        <v>149</v>
      </c>
      <c r="K1992">
        <v>98105</v>
      </c>
      <c r="L1992" t="s">
        <v>35</v>
      </c>
      <c r="M1992" t="s">
        <v>3271</v>
      </c>
      <c r="N1992" t="s">
        <v>46</v>
      </c>
      <c r="O1992" t="s">
        <v>69</v>
      </c>
      <c r="P1992" t="s">
        <v>3272</v>
      </c>
      <c r="Q1992">
        <v>119.96</v>
      </c>
      <c r="R1992">
        <v>2</v>
      </c>
      <c r="S1992">
        <v>0</v>
      </c>
      <c r="T1992">
        <v>33.588799999999999</v>
      </c>
    </row>
    <row r="1993" spans="1:20" x14ac:dyDescent="0.3">
      <c r="A1993" s="1">
        <v>44097</v>
      </c>
      <c r="B1993" s="1" t="str">
        <f t="shared" si="31"/>
        <v>Sep</v>
      </c>
      <c r="C1993">
        <v>1079</v>
      </c>
      <c r="D1993" t="s">
        <v>4347</v>
      </c>
      <c r="E1993" t="s">
        <v>86</v>
      </c>
      <c r="F1993" t="s">
        <v>998</v>
      </c>
      <c r="G1993" t="s">
        <v>22</v>
      </c>
      <c r="H1993" t="s">
        <v>23</v>
      </c>
      <c r="I1993" t="s">
        <v>148</v>
      </c>
      <c r="J1993" t="s">
        <v>149</v>
      </c>
      <c r="K1993">
        <v>98105</v>
      </c>
      <c r="L1993" t="s">
        <v>35</v>
      </c>
      <c r="M1993" t="s">
        <v>1683</v>
      </c>
      <c r="N1993" t="s">
        <v>46</v>
      </c>
      <c r="O1993" t="s">
        <v>54</v>
      </c>
      <c r="P1993" t="s">
        <v>1684</v>
      </c>
      <c r="Q1993">
        <v>31.44</v>
      </c>
      <c r="R1993">
        <v>3</v>
      </c>
      <c r="S1993">
        <v>0</v>
      </c>
      <c r="T1993">
        <v>8.4887999999999995</v>
      </c>
    </row>
    <row r="1994" spans="1:20" x14ac:dyDescent="0.3">
      <c r="A1994" s="1">
        <v>44097</v>
      </c>
      <c r="B1994" s="1" t="str">
        <f t="shared" si="31"/>
        <v>Sep</v>
      </c>
      <c r="C1994">
        <v>1080</v>
      </c>
      <c r="D1994" t="s">
        <v>4347</v>
      </c>
      <c r="E1994" t="s">
        <v>86</v>
      </c>
      <c r="F1994" t="s">
        <v>998</v>
      </c>
      <c r="G1994" t="s">
        <v>22</v>
      </c>
      <c r="H1994" t="s">
        <v>23</v>
      </c>
      <c r="I1994" t="s">
        <v>148</v>
      </c>
      <c r="J1994" t="s">
        <v>149</v>
      </c>
      <c r="K1994">
        <v>98105</v>
      </c>
      <c r="L1994" t="s">
        <v>35</v>
      </c>
      <c r="M1994" t="s">
        <v>3323</v>
      </c>
      <c r="N1994" t="s">
        <v>46</v>
      </c>
      <c r="O1994" t="s">
        <v>47</v>
      </c>
      <c r="P1994" t="s">
        <v>3324</v>
      </c>
      <c r="Q1994">
        <v>6.88</v>
      </c>
      <c r="R1994">
        <v>1</v>
      </c>
      <c r="S1994">
        <v>0.2</v>
      </c>
      <c r="T1994">
        <v>2.3220000000000001</v>
      </c>
    </row>
    <row r="1995" spans="1:20" x14ac:dyDescent="0.3">
      <c r="A1995" s="1">
        <v>44097</v>
      </c>
      <c r="B1995" s="1" t="str">
        <f t="shared" si="31"/>
        <v>Sep</v>
      </c>
      <c r="C1995">
        <v>1269</v>
      </c>
      <c r="D1995" t="s">
        <v>4348</v>
      </c>
      <c r="E1995" t="s">
        <v>20</v>
      </c>
      <c r="F1995" t="s">
        <v>4349</v>
      </c>
      <c r="G1995" t="s">
        <v>73</v>
      </c>
      <c r="H1995" t="s">
        <v>23</v>
      </c>
      <c r="I1995" t="s">
        <v>800</v>
      </c>
      <c r="J1995" t="s">
        <v>198</v>
      </c>
      <c r="K1995">
        <v>80027</v>
      </c>
      <c r="L1995" t="s">
        <v>35</v>
      </c>
      <c r="M1995" t="s">
        <v>4350</v>
      </c>
      <c r="N1995" t="s">
        <v>28</v>
      </c>
      <c r="O1995" t="s">
        <v>29</v>
      </c>
      <c r="P1995" t="s">
        <v>4351</v>
      </c>
      <c r="Q1995">
        <v>29.327999999999999</v>
      </c>
      <c r="R1995">
        <v>3</v>
      </c>
      <c r="S1995">
        <v>0.2</v>
      </c>
      <c r="T1995">
        <v>3.6659999999999999</v>
      </c>
    </row>
    <row r="1996" spans="1:20" x14ac:dyDescent="0.3">
      <c r="A1996" s="1">
        <v>44097</v>
      </c>
      <c r="B1996" s="1" t="str">
        <f t="shared" si="31"/>
        <v>Sep</v>
      </c>
      <c r="C1996">
        <v>1970</v>
      </c>
      <c r="D1996" t="s">
        <v>4352</v>
      </c>
      <c r="E1996" t="s">
        <v>20</v>
      </c>
      <c r="F1996" t="s">
        <v>1694</v>
      </c>
      <c r="G1996" t="s">
        <v>22</v>
      </c>
      <c r="H1996" t="s">
        <v>23</v>
      </c>
      <c r="I1996" t="s">
        <v>1277</v>
      </c>
      <c r="J1996" t="s">
        <v>793</v>
      </c>
      <c r="K1996">
        <v>74133</v>
      </c>
      <c r="L1996" t="s">
        <v>44</v>
      </c>
      <c r="M1996" t="s">
        <v>2106</v>
      </c>
      <c r="N1996" t="s">
        <v>78</v>
      </c>
      <c r="O1996" t="s">
        <v>101</v>
      </c>
      <c r="P1996" t="s">
        <v>2107</v>
      </c>
      <c r="Q1996">
        <v>291.95999999999998</v>
      </c>
      <c r="R1996">
        <v>4</v>
      </c>
      <c r="S1996">
        <v>0</v>
      </c>
      <c r="T1996">
        <v>102.18600000000001</v>
      </c>
    </row>
    <row r="1997" spans="1:20" x14ac:dyDescent="0.3">
      <c r="A1997" s="1">
        <v>44097</v>
      </c>
      <c r="B1997" s="1" t="str">
        <f t="shared" si="31"/>
        <v>Sep</v>
      </c>
      <c r="C1997">
        <v>2329</v>
      </c>
      <c r="D1997" t="s">
        <v>4353</v>
      </c>
      <c r="E1997" t="s">
        <v>39</v>
      </c>
      <c r="F1997" t="s">
        <v>2752</v>
      </c>
      <c r="G1997" t="s">
        <v>41</v>
      </c>
      <c r="H1997" t="s">
        <v>23</v>
      </c>
      <c r="I1997" t="s">
        <v>3875</v>
      </c>
      <c r="J1997" t="s">
        <v>198</v>
      </c>
      <c r="K1997">
        <v>80525</v>
      </c>
      <c r="L1997" t="s">
        <v>35</v>
      </c>
      <c r="M1997" t="s">
        <v>4354</v>
      </c>
      <c r="N1997" t="s">
        <v>46</v>
      </c>
      <c r="O1997" t="s">
        <v>168</v>
      </c>
      <c r="P1997" t="s">
        <v>4355</v>
      </c>
      <c r="Q1997">
        <v>14.352</v>
      </c>
      <c r="R1997">
        <v>3</v>
      </c>
      <c r="S1997">
        <v>0.2</v>
      </c>
      <c r="T1997">
        <v>5.2026000000000003</v>
      </c>
    </row>
    <row r="1998" spans="1:20" x14ac:dyDescent="0.3">
      <c r="A1998" s="1">
        <v>44097</v>
      </c>
      <c r="B1998" s="1" t="str">
        <f t="shared" si="31"/>
        <v>Sep</v>
      </c>
      <c r="C1998">
        <v>3176</v>
      </c>
      <c r="D1998" t="s">
        <v>4356</v>
      </c>
      <c r="E1998" t="s">
        <v>20</v>
      </c>
      <c r="F1998" t="s">
        <v>1952</v>
      </c>
      <c r="G1998" t="s">
        <v>22</v>
      </c>
      <c r="H1998" t="s">
        <v>23</v>
      </c>
      <c r="I1998" t="s">
        <v>3875</v>
      </c>
      <c r="J1998" t="s">
        <v>198</v>
      </c>
      <c r="K1998">
        <v>80525</v>
      </c>
      <c r="L1998" t="s">
        <v>35</v>
      </c>
      <c r="M1998" t="s">
        <v>625</v>
      </c>
      <c r="N1998" t="s">
        <v>28</v>
      </c>
      <c r="O1998" t="s">
        <v>186</v>
      </c>
      <c r="P1998" t="s">
        <v>626</v>
      </c>
      <c r="Q1998">
        <v>180.58799999999999</v>
      </c>
      <c r="R1998">
        <v>2</v>
      </c>
      <c r="S1998">
        <v>0.7</v>
      </c>
      <c r="T1998">
        <v>-240.78399999999999</v>
      </c>
    </row>
    <row r="1999" spans="1:20" x14ac:dyDescent="0.3">
      <c r="A1999" s="1">
        <v>44097</v>
      </c>
      <c r="B1999" s="1" t="str">
        <f t="shared" si="31"/>
        <v>Sep</v>
      </c>
      <c r="C1999">
        <v>3177</v>
      </c>
      <c r="D1999" t="s">
        <v>4356</v>
      </c>
      <c r="E1999" t="s">
        <v>20</v>
      </c>
      <c r="F1999" t="s">
        <v>1952</v>
      </c>
      <c r="G1999" t="s">
        <v>22</v>
      </c>
      <c r="H1999" t="s">
        <v>23</v>
      </c>
      <c r="I1999" t="s">
        <v>3875</v>
      </c>
      <c r="J1999" t="s">
        <v>198</v>
      </c>
      <c r="K1999">
        <v>80525</v>
      </c>
      <c r="L1999" t="s">
        <v>35</v>
      </c>
      <c r="M1999" t="s">
        <v>2274</v>
      </c>
      <c r="N1999" t="s">
        <v>78</v>
      </c>
      <c r="O1999" t="s">
        <v>101</v>
      </c>
      <c r="P1999" t="s">
        <v>2275</v>
      </c>
      <c r="Q1999">
        <v>47.984000000000002</v>
      </c>
      <c r="R1999">
        <v>2</v>
      </c>
      <c r="S1999">
        <v>0.2</v>
      </c>
      <c r="T1999">
        <v>0.5998</v>
      </c>
    </row>
    <row r="2000" spans="1:20" x14ac:dyDescent="0.3">
      <c r="A2000" s="1">
        <v>44097</v>
      </c>
      <c r="B2000" s="1" t="str">
        <f t="shared" si="31"/>
        <v>Sep</v>
      </c>
      <c r="C2000">
        <v>3372</v>
      </c>
      <c r="D2000" t="s">
        <v>4357</v>
      </c>
      <c r="E2000" t="s">
        <v>20</v>
      </c>
      <c r="F2000" t="s">
        <v>1666</v>
      </c>
      <c r="G2000" t="s">
        <v>22</v>
      </c>
      <c r="H2000" t="s">
        <v>23</v>
      </c>
      <c r="I2000" t="s">
        <v>111</v>
      </c>
      <c r="J2000" t="s">
        <v>34</v>
      </c>
      <c r="K2000">
        <v>94122</v>
      </c>
      <c r="L2000" t="s">
        <v>35</v>
      </c>
      <c r="M2000" t="s">
        <v>2016</v>
      </c>
      <c r="N2000" t="s">
        <v>46</v>
      </c>
      <c r="O2000" t="s">
        <v>47</v>
      </c>
      <c r="P2000" t="s">
        <v>2017</v>
      </c>
      <c r="Q2000">
        <v>25.824000000000002</v>
      </c>
      <c r="R2000">
        <v>6</v>
      </c>
      <c r="S2000">
        <v>0.2</v>
      </c>
      <c r="T2000">
        <v>9.0383999999999993</v>
      </c>
    </row>
    <row r="2001" spans="1:20" x14ac:dyDescent="0.3">
      <c r="A2001" s="1">
        <v>44097</v>
      </c>
      <c r="B2001" s="1" t="str">
        <f t="shared" si="31"/>
        <v>Sep</v>
      </c>
      <c r="C2001">
        <v>3373</v>
      </c>
      <c r="D2001" t="s">
        <v>4357</v>
      </c>
      <c r="E2001" t="s">
        <v>20</v>
      </c>
      <c r="F2001" t="s">
        <v>1666</v>
      </c>
      <c r="G2001" t="s">
        <v>22</v>
      </c>
      <c r="H2001" t="s">
        <v>23</v>
      </c>
      <c r="I2001" t="s">
        <v>111</v>
      </c>
      <c r="J2001" t="s">
        <v>34</v>
      </c>
      <c r="K2001">
        <v>94122</v>
      </c>
      <c r="L2001" t="s">
        <v>35</v>
      </c>
      <c r="M2001" t="s">
        <v>1288</v>
      </c>
      <c r="N2001" t="s">
        <v>46</v>
      </c>
      <c r="O2001" t="s">
        <v>69</v>
      </c>
      <c r="P2001" t="s">
        <v>1289</v>
      </c>
      <c r="Q2001">
        <v>160.96</v>
      </c>
      <c r="R2001">
        <v>2</v>
      </c>
      <c r="S2001">
        <v>0</v>
      </c>
      <c r="T2001">
        <v>48.287999999999997</v>
      </c>
    </row>
    <row r="2002" spans="1:20" x14ac:dyDescent="0.3">
      <c r="A2002" s="1">
        <v>44097</v>
      </c>
      <c r="B2002" s="1" t="str">
        <f t="shared" si="31"/>
        <v>Sep</v>
      </c>
      <c r="C2002">
        <v>3798</v>
      </c>
      <c r="D2002" t="s">
        <v>4358</v>
      </c>
      <c r="E2002" t="s">
        <v>39</v>
      </c>
      <c r="F2002" t="s">
        <v>374</v>
      </c>
      <c r="G2002" t="s">
        <v>22</v>
      </c>
      <c r="H2002" t="s">
        <v>23</v>
      </c>
      <c r="I2002" t="s">
        <v>539</v>
      </c>
      <c r="J2002" t="s">
        <v>130</v>
      </c>
      <c r="K2002">
        <v>33178</v>
      </c>
      <c r="L2002" t="s">
        <v>76</v>
      </c>
      <c r="M2002" t="s">
        <v>3704</v>
      </c>
      <c r="N2002" t="s">
        <v>46</v>
      </c>
      <c r="O2002" t="s">
        <v>107</v>
      </c>
      <c r="P2002" t="s">
        <v>3705</v>
      </c>
      <c r="Q2002">
        <v>251.64</v>
      </c>
      <c r="R2002">
        <v>3</v>
      </c>
      <c r="S2002">
        <v>0.2</v>
      </c>
      <c r="T2002">
        <v>88.073999999999998</v>
      </c>
    </row>
    <row r="2003" spans="1:20" x14ac:dyDescent="0.3">
      <c r="A2003" s="1">
        <v>44097</v>
      </c>
      <c r="B2003" s="1" t="str">
        <f t="shared" si="31"/>
        <v>Sep</v>
      </c>
      <c r="C2003">
        <v>5415</v>
      </c>
      <c r="D2003" t="s">
        <v>4359</v>
      </c>
      <c r="E2003" t="s">
        <v>20</v>
      </c>
      <c r="F2003" t="s">
        <v>1415</v>
      </c>
      <c r="G2003" t="s">
        <v>22</v>
      </c>
      <c r="H2003" t="s">
        <v>23</v>
      </c>
      <c r="I2003" t="s">
        <v>336</v>
      </c>
      <c r="J2003" t="s">
        <v>337</v>
      </c>
      <c r="K2003">
        <v>60653</v>
      </c>
      <c r="L2003" t="s">
        <v>44</v>
      </c>
      <c r="M2003" t="s">
        <v>1050</v>
      </c>
      <c r="N2003" t="s">
        <v>46</v>
      </c>
      <c r="O2003" t="s">
        <v>69</v>
      </c>
      <c r="P2003" t="s">
        <v>1051</v>
      </c>
      <c r="Q2003">
        <v>73.176000000000002</v>
      </c>
      <c r="R2003">
        <v>6</v>
      </c>
      <c r="S2003">
        <v>0.8</v>
      </c>
      <c r="T2003">
        <v>-197.5752</v>
      </c>
    </row>
    <row r="2004" spans="1:20" x14ac:dyDescent="0.3">
      <c r="A2004" s="1">
        <v>44097</v>
      </c>
      <c r="B2004" s="1" t="str">
        <f t="shared" si="31"/>
        <v>Sep</v>
      </c>
      <c r="C2004">
        <v>5416</v>
      </c>
      <c r="D2004" t="s">
        <v>4359</v>
      </c>
      <c r="E2004" t="s">
        <v>20</v>
      </c>
      <c r="F2004" t="s">
        <v>1415</v>
      </c>
      <c r="G2004" t="s">
        <v>22</v>
      </c>
      <c r="H2004" t="s">
        <v>23</v>
      </c>
      <c r="I2004" t="s">
        <v>336</v>
      </c>
      <c r="J2004" t="s">
        <v>337</v>
      </c>
      <c r="K2004">
        <v>60653</v>
      </c>
      <c r="L2004" t="s">
        <v>44</v>
      </c>
      <c r="M2004" t="s">
        <v>3771</v>
      </c>
      <c r="N2004" t="s">
        <v>46</v>
      </c>
      <c r="O2004" t="s">
        <v>107</v>
      </c>
      <c r="P2004" t="s">
        <v>3772</v>
      </c>
      <c r="Q2004">
        <v>20.736000000000001</v>
      </c>
      <c r="R2004">
        <v>4</v>
      </c>
      <c r="S2004">
        <v>0.2</v>
      </c>
      <c r="T2004">
        <v>7.2576000000000001</v>
      </c>
    </row>
    <row r="2005" spans="1:20" x14ac:dyDescent="0.3">
      <c r="A2005" s="1">
        <v>44097</v>
      </c>
      <c r="B2005" s="1" t="str">
        <f t="shared" si="31"/>
        <v>Sep</v>
      </c>
      <c r="C2005">
        <v>5417</v>
      </c>
      <c r="D2005" t="s">
        <v>4359</v>
      </c>
      <c r="E2005" t="s">
        <v>20</v>
      </c>
      <c r="F2005" t="s">
        <v>1415</v>
      </c>
      <c r="G2005" t="s">
        <v>22</v>
      </c>
      <c r="H2005" t="s">
        <v>23</v>
      </c>
      <c r="I2005" t="s">
        <v>336</v>
      </c>
      <c r="J2005" t="s">
        <v>337</v>
      </c>
      <c r="K2005">
        <v>60653</v>
      </c>
      <c r="L2005" t="s">
        <v>44</v>
      </c>
      <c r="M2005" t="s">
        <v>4360</v>
      </c>
      <c r="N2005" t="s">
        <v>78</v>
      </c>
      <c r="O2005" t="s">
        <v>193</v>
      </c>
      <c r="P2005" t="s">
        <v>4361</v>
      </c>
      <c r="Q2005">
        <v>39.984000000000002</v>
      </c>
      <c r="R2005">
        <v>2</v>
      </c>
      <c r="S2005">
        <v>0.2</v>
      </c>
      <c r="T2005">
        <v>-8.9963999999999995</v>
      </c>
    </row>
    <row r="2006" spans="1:20" x14ac:dyDescent="0.3">
      <c r="A2006" s="1">
        <v>44097</v>
      </c>
      <c r="B2006" s="1" t="str">
        <f t="shared" si="31"/>
        <v>Sep</v>
      </c>
      <c r="C2006">
        <v>9253</v>
      </c>
      <c r="D2006" t="s">
        <v>4362</v>
      </c>
      <c r="E2006" t="s">
        <v>86</v>
      </c>
      <c r="F2006" t="s">
        <v>3669</v>
      </c>
      <c r="G2006" t="s">
        <v>22</v>
      </c>
      <c r="H2006" t="s">
        <v>23</v>
      </c>
      <c r="I2006" t="s">
        <v>4363</v>
      </c>
      <c r="J2006" t="s">
        <v>1091</v>
      </c>
      <c r="K2006">
        <v>71603</v>
      </c>
      <c r="L2006" t="s">
        <v>76</v>
      </c>
      <c r="M2006" t="s">
        <v>807</v>
      </c>
      <c r="N2006" t="s">
        <v>78</v>
      </c>
      <c r="O2006" t="s">
        <v>101</v>
      </c>
      <c r="P2006" t="s">
        <v>808</v>
      </c>
      <c r="Q2006">
        <v>199.95</v>
      </c>
      <c r="R2006">
        <v>5</v>
      </c>
      <c r="S2006">
        <v>0</v>
      </c>
      <c r="T2006">
        <v>63.984000000000002</v>
      </c>
    </row>
    <row r="2007" spans="1:20" x14ac:dyDescent="0.3">
      <c r="A2007" s="1">
        <v>44097</v>
      </c>
      <c r="B2007" s="1" t="str">
        <f t="shared" si="31"/>
        <v>Sep</v>
      </c>
      <c r="C2007">
        <v>9254</v>
      </c>
      <c r="D2007" t="s">
        <v>4362</v>
      </c>
      <c r="E2007" t="s">
        <v>86</v>
      </c>
      <c r="F2007" t="s">
        <v>3669</v>
      </c>
      <c r="G2007" t="s">
        <v>22</v>
      </c>
      <c r="H2007" t="s">
        <v>23</v>
      </c>
      <c r="I2007" t="s">
        <v>4363</v>
      </c>
      <c r="J2007" t="s">
        <v>1091</v>
      </c>
      <c r="K2007">
        <v>71603</v>
      </c>
      <c r="L2007" t="s">
        <v>76</v>
      </c>
      <c r="M2007" t="s">
        <v>1786</v>
      </c>
      <c r="N2007" t="s">
        <v>46</v>
      </c>
      <c r="O2007" t="s">
        <v>107</v>
      </c>
      <c r="P2007" t="s">
        <v>1787</v>
      </c>
      <c r="Q2007">
        <v>12.96</v>
      </c>
      <c r="R2007">
        <v>2</v>
      </c>
      <c r="S2007">
        <v>0</v>
      </c>
      <c r="T2007">
        <v>6.2207999999999997</v>
      </c>
    </row>
    <row r="2008" spans="1:20" x14ac:dyDescent="0.3">
      <c r="A2008" s="1">
        <v>44097</v>
      </c>
      <c r="B2008" s="1" t="str">
        <f t="shared" si="31"/>
        <v>Sep</v>
      </c>
      <c r="C2008">
        <v>9324</v>
      </c>
      <c r="D2008" t="s">
        <v>4364</v>
      </c>
      <c r="E2008" t="s">
        <v>20</v>
      </c>
      <c r="F2008" t="s">
        <v>875</v>
      </c>
      <c r="G2008" t="s">
        <v>22</v>
      </c>
      <c r="H2008" t="s">
        <v>23</v>
      </c>
      <c r="I2008" t="s">
        <v>33</v>
      </c>
      <c r="J2008" t="s">
        <v>34</v>
      </c>
      <c r="K2008">
        <v>90036</v>
      </c>
      <c r="L2008" t="s">
        <v>35</v>
      </c>
      <c r="M2008" t="s">
        <v>3395</v>
      </c>
      <c r="N2008" t="s">
        <v>46</v>
      </c>
      <c r="O2008" t="s">
        <v>107</v>
      </c>
      <c r="P2008" t="s">
        <v>3396</v>
      </c>
      <c r="Q2008">
        <v>211.04</v>
      </c>
      <c r="R2008">
        <v>8</v>
      </c>
      <c r="S2008">
        <v>0</v>
      </c>
      <c r="T2008">
        <v>97.078400000000002</v>
      </c>
    </row>
    <row r="2009" spans="1:20" x14ac:dyDescent="0.3">
      <c r="A2009" s="1">
        <v>44097</v>
      </c>
      <c r="B2009" s="1" t="str">
        <f t="shared" si="31"/>
        <v>Sep</v>
      </c>
      <c r="C2009">
        <v>9325</v>
      </c>
      <c r="D2009" t="s">
        <v>4364</v>
      </c>
      <c r="E2009" t="s">
        <v>20</v>
      </c>
      <c r="F2009" t="s">
        <v>875</v>
      </c>
      <c r="G2009" t="s">
        <v>22</v>
      </c>
      <c r="H2009" t="s">
        <v>23</v>
      </c>
      <c r="I2009" t="s">
        <v>33</v>
      </c>
      <c r="J2009" t="s">
        <v>34</v>
      </c>
      <c r="K2009">
        <v>90036</v>
      </c>
      <c r="L2009" t="s">
        <v>35</v>
      </c>
      <c r="M2009" t="s">
        <v>856</v>
      </c>
      <c r="N2009" t="s">
        <v>28</v>
      </c>
      <c r="O2009" t="s">
        <v>59</v>
      </c>
      <c r="P2009" t="s">
        <v>857</v>
      </c>
      <c r="Q2009">
        <v>594.81600000000003</v>
      </c>
      <c r="R2009">
        <v>2</v>
      </c>
      <c r="S2009">
        <v>0.2</v>
      </c>
      <c r="T2009">
        <v>59.4816</v>
      </c>
    </row>
    <row r="2010" spans="1:20" x14ac:dyDescent="0.3">
      <c r="A2010" s="1">
        <v>44097</v>
      </c>
      <c r="B2010" s="1" t="str">
        <f t="shared" si="31"/>
        <v>Sep</v>
      </c>
      <c r="C2010">
        <v>9326</v>
      </c>
      <c r="D2010" t="s">
        <v>4364</v>
      </c>
      <c r="E2010" t="s">
        <v>20</v>
      </c>
      <c r="F2010" t="s">
        <v>875</v>
      </c>
      <c r="G2010" t="s">
        <v>22</v>
      </c>
      <c r="H2010" t="s">
        <v>23</v>
      </c>
      <c r="I2010" t="s">
        <v>33</v>
      </c>
      <c r="J2010" t="s">
        <v>34</v>
      </c>
      <c r="K2010">
        <v>90036</v>
      </c>
      <c r="L2010" t="s">
        <v>35</v>
      </c>
      <c r="M2010" t="s">
        <v>2765</v>
      </c>
      <c r="N2010" t="s">
        <v>46</v>
      </c>
      <c r="O2010" t="s">
        <v>47</v>
      </c>
      <c r="P2010" t="s">
        <v>2766</v>
      </c>
      <c r="Q2010">
        <v>72.959999999999994</v>
      </c>
      <c r="R2010">
        <v>3</v>
      </c>
      <c r="S2010">
        <v>0.2</v>
      </c>
      <c r="T2010">
        <v>23.712</v>
      </c>
    </row>
    <row r="2011" spans="1:20" x14ac:dyDescent="0.3">
      <c r="A2011" s="1">
        <v>44097</v>
      </c>
      <c r="B2011" s="1" t="str">
        <f t="shared" si="31"/>
        <v>Sep</v>
      </c>
      <c r="C2011">
        <v>9627</v>
      </c>
      <c r="D2011" t="s">
        <v>4365</v>
      </c>
      <c r="E2011" t="s">
        <v>39</v>
      </c>
      <c r="F2011" t="s">
        <v>4366</v>
      </c>
      <c r="G2011" t="s">
        <v>73</v>
      </c>
      <c r="H2011" t="s">
        <v>23</v>
      </c>
      <c r="I2011" t="s">
        <v>1678</v>
      </c>
      <c r="J2011" t="s">
        <v>52</v>
      </c>
      <c r="K2011">
        <v>79424</v>
      </c>
      <c r="L2011" t="s">
        <v>44</v>
      </c>
      <c r="M2011" t="s">
        <v>4367</v>
      </c>
      <c r="N2011" t="s">
        <v>46</v>
      </c>
      <c r="O2011" t="s">
        <v>107</v>
      </c>
      <c r="P2011" t="s">
        <v>4368</v>
      </c>
      <c r="Q2011">
        <v>9.2479999999999993</v>
      </c>
      <c r="R2011">
        <v>2</v>
      </c>
      <c r="S2011">
        <v>0.2</v>
      </c>
      <c r="T2011">
        <v>3.3523999999999998</v>
      </c>
    </row>
    <row r="2012" spans="1:20" x14ac:dyDescent="0.3">
      <c r="A2012" s="1">
        <v>44098</v>
      </c>
      <c r="B2012" s="1" t="str">
        <f t="shared" si="31"/>
        <v>Sep</v>
      </c>
      <c r="C2012">
        <v>634</v>
      </c>
      <c r="D2012" t="s">
        <v>4369</v>
      </c>
      <c r="E2012" t="s">
        <v>86</v>
      </c>
      <c r="F2012" t="s">
        <v>4370</v>
      </c>
      <c r="G2012" t="s">
        <v>22</v>
      </c>
      <c r="H2012" t="s">
        <v>23</v>
      </c>
      <c r="I2012" t="s">
        <v>539</v>
      </c>
      <c r="J2012" t="s">
        <v>130</v>
      </c>
      <c r="K2012">
        <v>33180</v>
      </c>
      <c r="L2012" t="s">
        <v>76</v>
      </c>
      <c r="M2012" t="s">
        <v>4371</v>
      </c>
      <c r="N2012" t="s">
        <v>78</v>
      </c>
      <c r="O2012" t="s">
        <v>101</v>
      </c>
      <c r="P2012" t="s">
        <v>4372</v>
      </c>
      <c r="Q2012">
        <v>17.88</v>
      </c>
      <c r="R2012">
        <v>3</v>
      </c>
      <c r="S2012">
        <v>0.2</v>
      </c>
      <c r="T2012">
        <v>2.4584999999999999</v>
      </c>
    </row>
    <row r="2013" spans="1:20" x14ac:dyDescent="0.3">
      <c r="A2013" s="1">
        <v>44098</v>
      </c>
      <c r="B2013" s="1" t="str">
        <f t="shared" si="31"/>
        <v>Sep</v>
      </c>
      <c r="C2013">
        <v>635</v>
      </c>
      <c r="D2013" t="s">
        <v>4369</v>
      </c>
      <c r="E2013" t="s">
        <v>86</v>
      </c>
      <c r="F2013" t="s">
        <v>4370</v>
      </c>
      <c r="G2013" t="s">
        <v>22</v>
      </c>
      <c r="H2013" t="s">
        <v>23</v>
      </c>
      <c r="I2013" t="s">
        <v>539</v>
      </c>
      <c r="J2013" t="s">
        <v>130</v>
      </c>
      <c r="K2013">
        <v>33180</v>
      </c>
      <c r="L2013" t="s">
        <v>76</v>
      </c>
      <c r="M2013" t="s">
        <v>3175</v>
      </c>
      <c r="N2013" t="s">
        <v>46</v>
      </c>
      <c r="O2013" t="s">
        <v>288</v>
      </c>
      <c r="P2013" t="s">
        <v>3176</v>
      </c>
      <c r="Q2013">
        <v>235.94399999999999</v>
      </c>
      <c r="R2013">
        <v>3</v>
      </c>
      <c r="S2013">
        <v>0.2</v>
      </c>
      <c r="T2013">
        <v>85.529700000000005</v>
      </c>
    </row>
    <row r="2014" spans="1:20" x14ac:dyDescent="0.3">
      <c r="A2014" s="1">
        <v>44098</v>
      </c>
      <c r="B2014" s="1" t="str">
        <f t="shared" si="31"/>
        <v>Sep</v>
      </c>
      <c r="C2014">
        <v>718</v>
      </c>
      <c r="D2014" t="s">
        <v>4373</v>
      </c>
      <c r="E2014" t="s">
        <v>20</v>
      </c>
      <c r="F2014" t="s">
        <v>4374</v>
      </c>
      <c r="G2014" t="s">
        <v>22</v>
      </c>
      <c r="H2014" t="s">
        <v>23</v>
      </c>
      <c r="I2014" t="s">
        <v>889</v>
      </c>
      <c r="J2014" t="s">
        <v>25</v>
      </c>
      <c r="K2014">
        <v>43055</v>
      </c>
      <c r="L2014" t="s">
        <v>26</v>
      </c>
      <c r="M2014" t="s">
        <v>813</v>
      </c>
      <c r="N2014" t="s">
        <v>28</v>
      </c>
      <c r="O2014" t="s">
        <v>29</v>
      </c>
      <c r="P2014" t="s">
        <v>814</v>
      </c>
      <c r="Q2014">
        <v>103.056</v>
      </c>
      <c r="R2014">
        <v>3</v>
      </c>
      <c r="S2014">
        <v>0.2</v>
      </c>
      <c r="T2014">
        <v>24.4758</v>
      </c>
    </row>
    <row r="2015" spans="1:20" x14ac:dyDescent="0.3">
      <c r="A2015" s="1">
        <v>44098</v>
      </c>
      <c r="B2015" s="1" t="str">
        <f t="shared" si="31"/>
        <v>Sep</v>
      </c>
      <c r="C2015">
        <v>3494</v>
      </c>
      <c r="D2015" t="s">
        <v>4375</v>
      </c>
      <c r="E2015" t="s">
        <v>20</v>
      </c>
      <c r="F2015" t="s">
        <v>3227</v>
      </c>
      <c r="G2015" t="s">
        <v>73</v>
      </c>
      <c r="H2015" t="s">
        <v>23</v>
      </c>
      <c r="I2015" t="s">
        <v>4376</v>
      </c>
      <c r="J2015" t="s">
        <v>700</v>
      </c>
      <c r="K2015">
        <v>56301</v>
      </c>
      <c r="L2015" t="s">
        <v>44</v>
      </c>
      <c r="M2015" t="s">
        <v>4212</v>
      </c>
      <c r="N2015" t="s">
        <v>78</v>
      </c>
      <c r="O2015" t="s">
        <v>101</v>
      </c>
      <c r="P2015" t="s">
        <v>4213</v>
      </c>
      <c r="Q2015">
        <v>72</v>
      </c>
      <c r="R2015">
        <v>4</v>
      </c>
      <c r="S2015">
        <v>0</v>
      </c>
      <c r="T2015">
        <v>12.96</v>
      </c>
    </row>
    <row r="2016" spans="1:20" x14ac:dyDescent="0.3">
      <c r="A2016" s="1">
        <v>44098</v>
      </c>
      <c r="B2016" s="1" t="str">
        <f t="shared" si="31"/>
        <v>Sep</v>
      </c>
      <c r="C2016">
        <v>3495</v>
      </c>
      <c r="D2016" t="s">
        <v>4375</v>
      </c>
      <c r="E2016" t="s">
        <v>20</v>
      </c>
      <c r="F2016" t="s">
        <v>3227</v>
      </c>
      <c r="G2016" t="s">
        <v>73</v>
      </c>
      <c r="H2016" t="s">
        <v>23</v>
      </c>
      <c r="I2016" t="s">
        <v>4376</v>
      </c>
      <c r="J2016" t="s">
        <v>700</v>
      </c>
      <c r="K2016">
        <v>56301</v>
      </c>
      <c r="L2016" t="s">
        <v>44</v>
      </c>
      <c r="M2016" t="s">
        <v>929</v>
      </c>
      <c r="N2016" t="s">
        <v>78</v>
      </c>
      <c r="O2016" t="s">
        <v>101</v>
      </c>
      <c r="P2016" t="s">
        <v>930</v>
      </c>
      <c r="Q2016">
        <v>655.9</v>
      </c>
      <c r="R2016">
        <v>5</v>
      </c>
      <c r="S2016">
        <v>0</v>
      </c>
      <c r="T2016">
        <v>275.47800000000001</v>
      </c>
    </row>
    <row r="2017" spans="1:20" x14ac:dyDescent="0.3">
      <c r="A2017" s="1">
        <v>44098</v>
      </c>
      <c r="B2017" s="1" t="str">
        <f t="shared" si="31"/>
        <v>Sep</v>
      </c>
      <c r="C2017">
        <v>3496</v>
      </c>
      <c r="D2017" t="s">
        <v>4375</v>
      </c>
      <c r="E2017" t="s">
        <v>20</v>
      </c>
      <c r="F2017" t="s">
        <v>3227</v>
      </c>
      <c r="G2017" t="s">
        <v>73</v>
      </c>
      <c r="H2017" t="s">
        <v>23</v>
      </c>
      <c r="I2017" t="s">
        <v>4376</v>
      </c>
      <c r="J2017" t="s">
        <v>700</v>
      </c>
      <c r="K2017">
        <v>56301</v>
      </c>
      <c r="L2017" t="s">
        <v>44</v>
      </c>
      <c r="M2017" t="s">
        <v>1344</v>
      </c>
      <c r="N2017" t="s">
        <v>28</v>
      </c>
      <c r="O2017" t="s">
        <v>59</v>
      </c>
      <c r="P2017" t="s">
        <v>1345</v>
      </c>
      <c r="Q2017">
        <v>603.91999999999996</v>
      </c>
      <c r="R2017">
        <v>4</v>
      </c>
      <c r="S2017">
        <v>0</v>
      </c>
      <c r="T2017">
        <v>181.17599999999999</v>
      </c>
    </row>
    <row r="2018" spans="1:20" x14ac:dyDescent="0.3">
      <c r="A2018" s="1">
        <v>44098</v>
      </c>
      <c r="B2018" s="1" t="str">
        <f t="shared" si="31"/>
        <v>Sep</v>
      </c>
      <c r="C2018">
        <v>3588</v>
      </c>
      <c r="D2018" t="s">
        <v>4377</v>
      </c>
      <c r="E2018" t="s">
        <v>20</v>
      </c>
      <c r="F2018" t="s">
        <v>362</v>
      </c>
      <c r="G2018" t="s">
        <v>41</v>
      </c>
      <c r="H2018" t="s">
        <v>23</v>
      </c>
      <c r="I2018" t="s">
        <v>1171</v>
      </c>
      <c r="J2018" t="s">
        <v>25</v>
      </c>
      <c r="K2018">
        <v>43130</v>
      </c>
      <c r="L2018" t="s">
        <v>26</v>
      </c>
      <c r="M2018" t="s">
        <v>4300</v>
      </c>
      <c r="N2018" t="s">
        <v>78</v>
      </c>
      <c r="O2018" t="s">
        <v>193</v>
      </c>
      <c r="P2018" t="s">
        <v>4301</v>
      </c>
      <c r="Q2018">
        <v>1169.694</v>
      </c>
      <c r="R2018">
        <v>3</v>
      </c>
      <c r="S2018">
        <v>0.4</v>
      </c>
      <c r="T2018">
        <v>-253.43369999999999</v>
      </c>
    </row>
    <row r="2019" spans="1:20" x14ac:dyDescent="0.3">
      <c r="A2019" s="1">
        <v>44098</v>
      </c>
      <c r="B2019" s="1" t="str">
        <f t="shared" si="31"/>
        <v>Sep</v>
      </c>
      <c r="C2019">
        <v>5184</v>
      </c>
      <c r="D2019" t="s">
        <v>4378</v>
      </c>
      <c r="E2019" t="s">
        <v>39</v>
      </c>
      <c r="F2019" t="s">
        <v>2709</v>
      </c>
      <c r="G2019" t="s">
        <v>22</v>
      </c>
      <c r="H2019" t="s">
        <v>23</v>
      </c>
      <c r="I2019" t="s">
        <v>450</v>
      </c>
      <c r="J2019" t="s">
        <v>420</v>
      </c>
      <c r="K2019">
        <v>31907</v>
      </c>
      <c r="L2019" t="s">
        <v>76</v>
      </c>
      <c r="M2019" t="s">
        <v>4379</v>
      </c>
      <c r="N2019" t="s">
        <v>46</v>
      </c>
      <c r="O2019" t="s">
        <v>54</v>
      </c>
      <c r="P2019" t="s">
        <v>4380</v>
      </c>
      <c r="Q2019">
        <v>40.29</v>
      </c>
      <c r="R2019">
        <v>3</v>
      </c>
      <c r="S2019">
        <v>0</v>
      </c>
      <c r="T2019">
        <v>10.0725</v>
      </c>
    </row>
    <row r="2020" spans="1:20" x14ac:dyDescent="0.3">
      <c r="A2020" s="1">
        <v>44098</v>
      </c>
      <c r="B2020" s="1" t="str">
        <f t="shared" si="31"/>
        <v>Sep</v>
      </c>
      <c r="C2020">
        <v>5185</v>
      </c>
      <c r="D2020" t="s">
        <v>4378</v>
      </c>
      <c r="E2020" t="s">
        <v>39</v>
      </c>
      <c r="F2020" t="s">
        <v>2709</v>
      </c>
      <c r="G2020" t="s">
        <v>22</v>
      </c>
      <c r="H2020" t="s">
        <v>23</v>
      </c>
      <c r="I2020" t="s">
        <v>450</v>
      </c>
      <c r="J2020" t="s">
        <v>420</v>
      </c>
      <c r="K2020">
        <v>31907</v>
      </c>
      <c r="L2020" t="s">
        <v>76</v>
      </c>
      <c r="M2020" t="s">
        <v>2117</v>
      </c>
      <c r="N2020" t="s">
        <v>46</v>
      </c>
      <c r="O2020" t="s">
        <v>47</v>
      </c>
      <c r="P2020" t="s">
        <v>2118</v>
      </c>
      <c r="Q2020">
        <v>38.71</v>
      </c>
      <c r="R2020">
        <v>7</v>
      </c>
      <c r="S2020">
        <v>0</v>
      </c>
      <c r="T2020">
        <v>17.8066</v>
      </c>
    </row>
    <row r="2021" spans="1:20" x14ac:dyDescent="0.3">
      <c r="A2021" s="1">
        <v>44098</v>
      </c>
      <c r="B2021" s="1" t="str">
        <f t="shared" si="31"/>
        <v>Sep</v>
      </c>
      <c r="C2021">
        <v>5595</v>
      </c>
      <c r="D2021" t="s">
        <v>4381</v>
      </c>
      <c r="E2021" t="s">
        <v>269</v>
      </c>
      <c r="F2021" t="s">
        <v>799</v>
      </c>
      <c r="G2021" t="s">
        <v>73</v>
      </c>
      <c r="H2021" t="s">
        <v>23</v>
      </c>
      <c r="I2021" t="s">
        <v>1871</v>
      </c>
      <c r="J2021" t="s">
        <v>250</v>
      </c>
      <c r="K2021">
        <v>1841</v>
      </c>
      <c r="L2021" t="s">
        <v>26</v>
      </c>
      <c r="M2021" t="s">
        <v>1353</v>
      </c>
      <c r="N2021" t="s">
        <v>78</v>
      </c>
      <c r="O2021" t="s">
        <v>193</v>
      </c>
      <c r="P2021" t="s">
        <v>1354</v>
      </c>
      <c r="Q2021">
        <v>391.98</v>
      </c>
      <c r="R2021">
        <v>2</v>
      </c>
      <c r="S2021">
        <v>0</v>
      </c>
      <c r="T2021">
        <v>109.7544</v>
      </c>
    </row>
    <row r="2022" spans="1:20" x14ac:dyDescent="0.3">
      <c r="A2022" s="1">
        <v>44098</v>
      </c>
      <c r="B2022" s="1" t="str">
        <f t="shared" si="31"/>
        <v>Sep</v>
      </c>
      <c r="C2022">
        <v>5596</v>
      </c>
      <c r="D2022" t="s">
        <v>4381</v>
      </c>
      <c r="E2022" t="s">
        <v>269</v>
      </c>
      <c r="F2022" t="s">
        <v>799</v>
      </c>
      <c r="G2022" t="s">
        <v>73</v>
      </c>
      <c r="H2022" t="s">
        <v>23</v>
      </c>
      <c r="I2022" t="s">
        <v>1871</v>
      </c>
      <c r="J2022" t="s">
        <v>250</v>
      </c>
      <c r="K2022">
        <v>1841</v>
      </c>
      <c r="L2022" t="s">
        <v>26</v>
      </c>
      <c r="M2022" t="s">
        <v>4382</v>
      </c>
      <c r="N2022" t="s">
        <v>78</v>
      </c>
      <c r="O2022" t="s">
        <v>193</v>
      </c>
      <c r="P2022" t="s">
        <v>4383</v>
      </c>
      <c r="Q2022">
        <v>437.85</v>
      </c>
      <c r="R2022">
        <v>3</v>
      </c>
      <c r="S2022">
        <v>0</v>
      </c>
      <c r="T2022">
        <v>131.35499999999999</v>
      </c>
    </row>
    <row r="2023" spans="1:20" x14ac:dyDescent="0.3">
      <c r="A2023" s="1">
        <v>44098</v>
      </c>
      <c r="B2023" s="1" t="str">
        <f t="shared" si="31"/>
        <v>Sep</v>
      </c>
      <c r="C2023">
        <v>6041</v>
      </c>
      <c r="D2023" t="s">
        <v>4384</v>
      </c>
      <c r="E2023" t="s">
        <v>20</v>
      </c>
      <c r="F2023" t="s">
        <v>4385</v>
      </c>
      <c r="G2023" t="s">
        <v>73</v>
      </c>
      <c r="H2023" t="s">
        <v>23</v>
      </c>
      <c r="I2023" t="s">
        <v>33</v>
      </c>
      <c r="J2023" t="s">
        <v>34</v>
      </c>
      <c r="K2023">
        <v>90008</v>
      </c>
      <c r="L2023" t="s">
        <v>35</v>
      </c>
      <c r="M2023" t="s">
        <v>292</v>
      </c>
      <c r="N2023" t="s">
        <v>78</v>
      </c>
      <c r="O2023" t="s">
        <v>193</v>
      </c>
      <c r="P2023" t="s">
        <v>293</v>
      </c>
      <c r="Q2023">
        <v>859.2</v>
      </c>
      <c r="R2023">
        <v>3</v>
      </c>
      <c r="S2023">
        <v>0.2</v>
      </c>
      <c r="T2023">
        <v>75.180000000000007</v>
      </c>
    </row>
    <row r="2024" spans="1:20" x14ac:dyDescent="0.3">
      <c r="A2024" s="1">
        <v>44098</v>
      </c>
      <c r="B2024" s="1" t="str">
        <f t="shared" si="31"/>
        <v>Sep</v>
      </c>
      <c r="C2024">
        <v>6042</v>
      </c>
      <c r="D2024" t="s">
        <v>4384</v>
      </c>
      <c r="E2024" t="s">
        <v>20</v>
      </c>
      <c r="F2024" t="s">
        <v>4385</v>
      </c>
      <c r="G2024" t="s">
        <v>73</v>
      </c>
      <c r="H2024" t="s">
        <v>23</v>
      </c>
      <c r="I2024" t="s">
        <v>33</v>
      </c>
      <c r="J2024" t="s">
        <v>34</v>
      </c>
      <c r="K2024">
        <v>90008</v>
      </c>
      <c r="L2024" t="s">
        <v>35</v>
      </c>
      <c r="M2024" t="s">
        <v>4386</v>
      </c>
      <c r="N2024" t="s">
        <v>78</v>
      </c>
      <c r="O2024" t="s">
        <v>79</v>
      </c>
      <c r="P2024" t="s">
        <v>4387</v>
      </c>
      <c r="Q2024">
        <v>506.28</v>
      </c>
      <c r="R2024">
        <v>3</v>
      </c>
      <c r="S2024">
        <v>0.2</v>
      </c>
      <c r="T2024">
        <v>177.19800000000001</v>
      </c>
    </row>
    <row r="2025" spans="1:20" x14ac:dyDescent="0.3">
      <c r="A2025" s="1">
        <v>44098</v>
      </c>
      <c r="B2025" s="1" t="str">
        <f t="shared" si="31"/>
        <v>Sep</v>
      </c>
      <c r="C2025">
        <v>7923</v>
      </c>
      <c r="D2025" t="s">
        <v>4388</v>
      </c>
      <c r="E2025" t="s">
        <v>20</v>
      </c>
      <c r="F2025" t="s">
        <v>2333</v>
      </c>
      <c r="G2025" t="s">
        <v>41</v>
      </c>
      <c r="H2025" t="s">
        <v>23</v>
      </c>
      <c r="I2025" t="s">
        <v>4389</v>
      </c>
      <c r="J2025" t="s">
        <v>130</v>
      </c>
      <c r="K2025">
        <v>33021</v>
      </c>
      <c r="L2025" t="s">
        <v>76</v>
      </c>
      <c r="M2025" t="s">
        <v>760</v>
      </c>
      <c r="N2025" t="s">
        <v>78</v>
      </c>
      <c r="O2025" t="s">
        <v>193</v>
      </c>
      <c r="P2025" t="s">
        <v>761</v>
      </c>
      <c r="Q2025">
        <v>383.96</v>
      </c>
      <c r="R2025">
        <v>5</v>
      </c>
      <c r="S2025">
        <v>0.2</v>
      </c>
      <c r="T2025">
        <v>38.396000000000001</v>
      </c>
    </row>
    <row r="2026" spans="1:20" x14ac:dyDescent="0.3">
      <c r="A2026" s="1">
        <v>44098</v>
      </c>
      <c r="B2026" s="1" t="str">
        <f t="shared" si="31"/>
        <v>Sep</v>
      </c>
      <c r="C2026">
        <v>7924</v>
      </c>
      <c r="D2026" t="s">
        <v>4388</v>
      </c>
      <c r="E2026" t="s">
        <v>20</v>
      </c>
      <c r="F2026" t="s">
        <v>2333</v>
      </c>
      <c r="G2026" t="s">
        <v>41</v>
      </c>
      <c r="H2026" t="s">
        <v>23</v>
      </c>
      <c r="I2026" t="s">
        <v>4389</v>
      </c>
      <c r="J2026" t="s">
        <v>130</v>
      </c>
      <c r="K2026">
        <v>33021</v>
      </c>
      <c r="L2026" t="s">
        <v>76</v>
      </c>
      <c r="M2026" t="s">
        <v>4390</v>
      </c>
      <c r="N2026" t="s">
        <v>46</v>
      </c>
      <c r="O2026" t="s">
        <v>47</v>
      </c>
      <c r="P2026" t="s">
        <v>4391</v>
      </c>
      <c r="Q2026">
        <v>15.57</v>
      </c>
      <c r="R2026">
        <v>3</v>
      </c>
      <c r="S2026">
        <v>0.7</v>
      </c>
      <c r="T2026">
        <v>-11.417999999999999</v>
      </c>
    </row>
    <row r="2027" spans="1:20" x14ac:dyDescent="0.3">
      <c r="A2027" s="1">
        <v>44098</v>
      </c>
      <c r="B2027" s="1" t="str">
        <f t="shared" si="31"/>
        <v>Sep</v>
      </c>
      <c r="C2027">
        <v>8485</v>
      </c>
      <c r="D2027" t="s">
        <v>4392</v>
      </c>
      <c r="E2027" t="s">
        <v>269</v>
      </c>
      <c r="F2027" t="s">
        <v>4393</v>
      </c>
      <c r="G2027" t="s">
        <v>22</v>
      </c>
      <c r="H2027" t="s">
        <v>23</v>
      </c>
      <c r="I2027" t="s">
        <v>148</v>
      </c>
      <c r="J2027" t="s">
        <v>149</v>
      </c>
      <c r="K2027">
        <v>98115</v>
      </c>
      <c r="L2027" t="s">
        <v>35</v>
      </c>
      <c r="M2027" t="s">
        <v>294</v>
      </c>
      <c r="N2027" t="s">
        <v>28</v>
      </c>
      <c r="O2027" t="s">
        <v>29</v>
      </c>
      <c r="P2027" t="s">
        <v>295</v>
      </c>
      <c r="Q2027">
        <v>199.8</v>
      </c>
      <c r="R2027">
        <v>10</v>
      </c>
      <c r="S2027">
        <v>0</v>
      </c>
      <c r="T2027">
        <v>71.927999999999997</v>
      </c>
    </row>
    <row r="2028" spans="1:20" x14ac:dyDescent="0.3">
      <c r="A2028" s="1">
        <v>44098</v>
      </c>
      <c r="B2028" s="1" t="str">
        <f t="shared" si="31"/>
        <v>Sep</v>
      </c>
      <c r="C2028">
        <v>8834</v>
      </c>
      <c r="D2028" t="s">
        <v>4394</v>
      </c>
      <c r="E2028" t="s">
        <v>20</v>
      </c>
      <c r="F2028" t="s">
        <v>1095</v>
      </c>
      <c r="G2028" t="s">
        <v>41</v>
      </c>
      <c r="H2028" t="s">
        <v>23</v>
      </c>
      <c r="I2028" t="s">
        <v>2319</v>
      </c>
      <c r="J2028" t="s">
        <v>420</v>
      </c>
      <c r="K2028">
        <v>30328</v>
      </c>
      <c r="L2028" t="s">
        <v>76</v>
      </c>
      <c r="M2028" t="s">
        <v>3617</v>
      </c>
      <c r="N2028" t="s">
        <v>46</v>
      </c>
      <c r="O2028" t="s">
        <v>54</v>
      </c>
      <c r="P2028" t="s">
        <v>4315</v>
      </c>
      <c r="Q2028">
        <v>15.51</v>
      </c>
      <c r="R2028">
        <v>1</v>
      </c>
      <c r="S2028">
        <v>0</v>
      </c>
      <c r="T2028">
        <v>3.8774999999999999</v>
      </c>
    </row>
    <row r="2029" spans="1:20" x14ac:dyDescent="0.3">
      <c r="A2029" s="1">
        <v>44098</v>
      </c>
      <c r="B2029" s="1" t="str">
        <f t="shared" si="31"/>
        <v>Sep</v>
      </c>
      <c r="C2029">
        <v>8835</v>
      </c>
      <c r="D2029" t="s">
        <v>4394</v>
      </c>
      <c r="E2029" t="s">
        <v>20</v>
      </c>
      <c r="F2029" t="s">
        <v>1095</v>
      </c>
      <c r="G2029" t="s">
        <v>41</v>
      </c>
      <c r="H2029" t="s">
        <v>23</v>
      </c>
      <c r="I2029" t="s">
        <v>2319</v>
      </c>
      <c r="J2029" t="s">
        <v>420</v>
      </c>
      <c r="K2029">
        <v>30328</v>
      </c>
      <c r="L2029" t="s">
        <v>76</v>
      </c>
      <c r="M2029" t="s">
        <v>3680</v>
      </c>
      <c r="N2029" t="s">
        <v>78</v>
      </c>
      <c r="O2029" t="s">
        <v>193</v>
      </c>
      <c r="P2029" t="s">
        <v>3681</v>
      </c>
      <c r="Q2029">
        <v>89.9</v>
      </c>
      <c r="R2029">
        <v>2</v>
      </c>
      <c r="S2029">
        <v>0</v>
      </c>
      <c r="T2029">
        <v>25.172000000000001</v>
      </c>
    </row>
    <row r="2030" spans="1:20" x14ac:dyDescent="0.3">
      <c r="A2030" s="1">
        <v>44098</v>
      </c>
      <c r="B2030" s="1" t="str">
        <f t="shared" si="31"/>
        <v>Sep</v>
      </c>
      <c r="C2030">
        <v>8836</v>
      </c>
      <c r="D2030" t="s">
        <v>4394</v>
      </c>
      <c r="E2030" t="s">
        <v>20</v>
      </c>
      <c r="F2030" t="s">
        <v>1095</v>
      </c>
      <c r="G2030" t="s">
        <v>41</v>
      </c>
      <c r="H2030" t="s">
        <v>23</v>
      </c>
      <c r="I2030" t="s">
        <v>2319</v>
      </c>
      <c r="J2030" t="s">
        <v>420</v>
      </c>
      <c r="K2030">
        <v>30328</v>
      </c>
      <c r="L2030" t="s">
        <v>76</v>
      </c>
      <c r="M2030" t="s">
        <v>691</v>
      </c>
      <c r="N2030" t="s">
        <v>46</v>
      </c>
      <c r="O2030" t="s">
        <v>62</v>
      </c>
      <c r="P2030" t="s">
        <v>692</v>
      </c>
      <c r="Q2030">
        <v>14.28</v>
      </c>
      <c r="R2030">
        <v>4</v>
      </c>
      <c r="S2030">
        <v>0</v>
      </c>
      <c r="T2030">
        <v>3.7128000000000001</v>
      </c>
    </row>
    <row r="2031" spans="1:20" x14ac:dyDescent="0.3">
      <c r="A2031" s="1">
        <v>44098</v>
      </c>
      <c r="B2031" s="1" t="str">
        <f t="shared" si="31"/>
        <v>Sep</v>
      </c>
      <c r="C2031">
        <v>8837</v>
      </c>
      <c r="D2031" t="s">
        <v>4394</v>
      </c>
      <c r="E2031" t="s">
        <v>20</v>
      </c>
      <c r="F2031" t="s">
        <v>1095</v>
      </c>
      <c r="G2031" t="s">
        <v>41</v>
      </c>
      <c r="H2031" t="s">
        <v>23</v>
      </c>
      <c r="I2031" t="s">
        <v>2319</v>
      </c>
      <c r="J2031" t="s">
        <v>420</v>
      </c>
      <c r="K2031">
        <v>30328</v>
      </c>
      <c r="L2031" t="s">
        <v>76</v>
      </c>
      <c r="M2031" t="s">
        <v>4395</v>
      </c>
      <c r="N2031" t="s">
        <v>46</v>
      </c>
      <c r="O2031" t="s">
        <v>62</v>
      </c>
      <c r="P2031" t="s">
        <v>4396</v>
      </c>
      <c r="Q2031">
        <v>12.72</v>
      </c>
      <c r="R2031">
        <v>3</v>
      </c>
      <c r="S2031">
        <v>0</v>
      </c>
      <c r="T2031">
        <v>4.9607999999999999</v>
      </c>
    </row>
    <row r="2032" spans="1:20" x14ac:dyDescent="0.3">
      <c r="A2032" s="1">
        <v>44098</v>
      </c>
      <c r="B2032" s="1" t="str">
        <f t="shared" si="31"/>
        <v>Sep</v>
      </c>
      <c r="C2032">
        <v>8838</v>
      </c>
      <c r="D2032" t="s">
        <v>4394</v>
      </c>
      <c r="E2032" t="s">
        <v>20</v>
      </c>
      <c r="F2032" t="s">
        <v>1095</v>
      </c>
      <c r="G2032" t="s">
        <v>41</v>
      </c>
      <c r="H2032" t="s">
        <v>23</v>
      </c>
      <c r="I2032" t="s">
        <v>2319</v>
      </c>
      <c r="J2032" t="s">
        <v>420</v>
      </c>
      <c r="K2032">
        <v>30328</v>
      </c>
      <c r="L2032" t="s">
        <v>76</v>
      </c>
      <c r="M2032" t="s">
        <v>4397</v>
      </c>
      <c r="N2032" t="s">
        <v>46</v>
      </c>
      <c r="O2032" t="s">
        <v>288</v>
      </c>
      <c r="P2032" t="s">
        <v>4398</v>
      </c>
      <c r="Q2032">
        <v>15.75</v>
      </c>
      <c r="R2032">
        <v>5</v>
      </c>
      <c r="S2032">
        <v>0</v>
      </c>
      <c r="T2032">
        <v>7.56</v>
      </c>
    </row>
    <row r="2033" spans="1:20" x14ac:dyDescent="0.3">
      <c r="A2033" s="1">
        <v>44098</v>
      </c>
      <c r="B2033" s="1" t="str">
        <f t="shared" si="31"/>
        <v>Sep</v>
      </c>
      <c r="C2033">
        <v>9353</v>
      </c>
      <c r="D2033" t="s">
        <v>4399</v>
      </c>
      <c r="E2033" t="s">
        <v>39</v>
      </c>
      <c r="F2033" t="s">
        <v>4400</v>
      </c>
      <c r="G2033" t="s">
        <v>22</v>
      </c>
      <c r="H2033" t="s">
        <v>23</v>
      </c>
      <c r="I2033" t="s">
        <v>336</v>
      </c>
      <c r="J2033" t="s">
        <v>337</v>
      </c>
      <c r="K2033">
        <v>60623</v>
      </c>
      <c r="L2033" t="s">
        <v>44</v>
      </c>
      <c r="M2033" t="s">
        <v>856</v>
      </c>
      <c r="N2033" t="s">
        <v>28</v>
      </c>
      <c r="O2033" t="s">
        <v>59</v>
      </c>
      <c r="P2033" t="s">
        <v>857</v>
      </c>
      <c r="Q2033">
        <v>520.46400000000006</v>
      </c>
      <c r="R2033">
        <v>2</v>
      </c>
      <c r="S2033">
        <v>0.3</v>
      </c>
      <c r="T2033">
        <v>-14.8704</v>
      </c>
    </row>
    <row r="2034" spans="1:20" x14ac:dyDescent="0.3">
      <c r="A2034" s="1">
        <v>44098</v>
      </c>
      <c r="B2034" s="1" t="str">
        <f t="shared" si="31"/>
        <v>Sep</v>
      </c>
      <c r="C2034">
        <v>9354</v>
      </c>
      <c r="D2034" t="s">
        <v>4399</v>
      </c>
      <c r="E2034" t="s">
        <v>39</v>
      </c>
      <c r="F2034" t="s">
        <v>4400</v>
      </c>
      <c r="G2034" t="s">
        <v>22</v>
      </c>
      <c r="H2034" t="s">
        <v>23</v>
      </c>
      <c r="I2034" t="s">
        <v>336</v>
      </c>
      <c r="J2034" t="s">
        <v>337</v>
      </c>
      <c r="K2034">
        <v>60623</v>
      </c>
      <c r="L2034" t="s">
        <v>44</v>
      </c>
      <c r="M2034" t="s">
        <v>4401</v>
      </c>
      <c r="N2034" t="s">
        <v>46</v>
      </c>
      <c r="O2034" t="s">
        <v>107</v>
      </c>
      <c r="P2034" t="s">
        <v>4402</v>
      </c>
      <c r="Q2034">
        <v>11.423999999999999</v>
      </c>
      <c r="R2034">
        <v>3</v>
      </c>
      <c r="S2034">
        <v>0.2</v>
      </c>
      <c r="T2034">
        <v>3.7128000000000001</v>
      </c>
    </row>
    <row r="2035" spans="1:20" x14ac:dyDescent="0.3">
      <c r="A2035" s="1">
        <v>44098</v>
      </c>
      <c r="B2035" s="1" t="str">
        <f t="shared" si="31"/>
        <v>Sep</v>
      </c>
      <c r="C2035">
        <v>9694</v>
      </c>
      <c r="D2035" t="s">
        <v>4403</v>
      </c>
      <c r="E2035" t="s">
        <v>86</v>
      </c>
      <c r="F2035" t="s">
        <v>2884</v>
      </c>
      <c r="G2035" t="s">
        <v>41</v>
      </c>
      <c r="H2035" t="s">
        <v>23</v>
      </c>
      <c r="I2035" t="s">
        <v>111</v>
      </c>
      <c r="J2035" t="s">
        <v>34</v>
      </c>
      <c r="K2035">
        <v>94110</v>
      </c>
      <c r="L2035" t="s">
        <v>35</v>
      </c>
      <c r="M2035" t="s">
        <v>4404</v>
      </c>
      <c r="N2035" t="s">
        <v>46</v>
      </c>
      <c r="O2035" t="s">
        <v>107</v>
      </c>
      <c r="P2035" t="s">
        <v>4405</v>
      </c>
      <c r="Q2035">
        <v>31.08</v>
      </c>
      <c r="R2035">
        <v>6</v>
      </c>
      <c r="S2035">
        <v>0</v>
      </c>
      <c r="T2035">
        <v>15.229200000000001</v>
      </c>
    </row>
    <row r="2036" spans="1:20" x14ac:dyDescent="0.3">
      <c r="A2036" s="1">
        <v>44098</v>
      </c>
      <c r="B2036" s="1" t="str">
        <f t="shared" si="31"/>
        <v>Sep</v>
      </c>
      <c r="C2036">
        <v>9695</v>
      </c>
      <c r="D2036" t="s">
        <v>4403</v>
      </c>
      <c r="E2036" t="s">
        <v>86</v>
      </c>
      <c r="F2036" t="s">
        <v>2884</v>
      </c>
      <c r="G2036" t="s">
        <v>41</v>
      </c>
      <c r="H2036" t="s">
        <v>23</v>
      </c>
      <c r="I2036" t="s">
        <v>111</v>
      </c>
      <c r="J2036" t="s">
        <v>34</v>
      </c>
      <c r="K2036">
        <v>94110</v>
      </c>
      <c r="L2036" t="s">
        <v>35</v>
      </c>
      <c r="M2036" t="s">
        <v>4406</v>
      </c>
      <c r="N2036" t="s">
        <v>46</v>
      </c>
      <c r="O2036" t="s">
        <v>141</v>
      </c>
      <c r="P2036" t="s">
        <v>4407</v>
      </c>
      <c r="Q2036">
        <v>7.3</v>
      </c>
      <c r="R2036">
        <v>2</v>
      </c>
      <c r="S2036">
        <v>0</v>
      </c>
      <c r="T2036">
        <v>2.19</v>
      </c>
    </row>
    <row r="2037" spans="1:20" x14ac:dyDescent="0.3">
      <c r="A2037" s="1">
        <v>44099</v>
      </c>
      <c r="B2037" s="1" t="str">
        <f t="shared" si="31"/>
        <v>Sep</v>
      </c>
      <c r="C2037">
        <v>362</v>
      </c>
      <c r="D2037" t="s">
        <v>4408</v>
      </c>
      <c r="E2037" t="s">
        <v>20</v>
      </c>
      <c r="F2037" t="s">
        <v>3474</v>
      </c>
      <c r="G2037" t="s">
        <v>22</v>
      </c>
      <c r="H2037" t="s">
        <v>23</v>
      </c>
      <c r="I2037" t="s">
        <v>314</v>
      </c>
      <c r="J2037" t="s">
        <v>315</v>
      </c>
      <c r="K2037">
        <v>10009</v>
      </c>
      <c r="L2037" t="s">
        <v>26</v>
      </c>
      <c r="M2037" t="s">
        <v>1017</v>
      </c>
      <c r="N2037" t="s">
        <v>46</v>
      </c>
      <c r="O2037" t="s">
        <v>288</v>
      </c>
      <c r="P2037" t="s">
        <v>1018</v>
      </c>
      <c r="Q2037">
        <v>20.7</v>
      </c>
      <c r="R2037">
        <v>2</v>
      </c>
      <c r="S2037">
        <v>0</v>
      </c>
      <c r="T2037">
        <v>9.9359999999999999</v>
      </c>
    </row>
    <row r="2038" spans="1:20" x14ac:dyDescent="0.3">
      <c r="A2038" s="1">
        <v>44099</v>
      </c>
      <c r="B2038" s="1" t="str">
        <f t="shared" si="31"/>
        <v>Sep</v>
      </c>
      <c r="C2038">
        <v>363</v>
      </c>
      <c r="D2038" t="s">
        <v>4408</v>
      </c>
      <c r="E2038" t="s">
        <v>20</v>
      </c>
      <c r="F2038" t="s">
        <v>3474</v>
      </c>
      <c r="G2038" t="s">
        <v>22</v>
      </c>
      <c r="H2038" t="s">
        <v>23</v>
      </c>
      <c r="I2038" t="s">
        <v>314</v>
      </c>
      <c r="J2038" t="s">
        <v>315</v>
      </c>
      <c r="K2038">
        <v>10009</v>
      </c>
      <c r="L2038" t="s">
        <v>26</v>
      </c>
      <c r="M2038" t="s">
        <v>923</v>
      </c>
      <c r="N2038" t="s">
        <v>28</v>
      </c>
      <c r="O2038" t="s">
        <v>59</v>
      </c>
      <c r="P2038" t="s">
        <v>924</v>
      </c>
      <c r="Q2038">
        <v>488.64600000000002</v>
      </c>
      <c r="R2038">
        <v>3</v>
      </c>
      <c r="S2038">
        <v>0.1</v>
      </c>
      <c r="T2038">
        <v>86.870400000000004</v>
      </c>
    </row>
    <row r="2039" spans="1:20" x14ac:dyDescent="0.3">
      <c r="A2039" s="1">
        <v>44099</v>
      </c>
      <c r="B2039" s="1" t="str">
        <f t="shared" si="31"/>
        <v>Sep</v>
      </c>
      <c r="C2039">
        <v>364</v>
      </c>
      <c r="D2039" t="s">
        <v>4408</v>
      </c>
      <c r="E2039" t="s">
        <v>20</v>
      </c>
      <c r="F2039" t="s">
        <v>3474</v>
      </c>
      <c r="G2039" t="s">
        <v>22</v>
      </c>
      <c r="H2039" t="s">
        <v>23</v>
      </c>
      <c r="I2039" t="s">
        <v>314</v>
      </c>
      <c r="J2039" t="s">
        <v>315</v>
      </c>
      <c r="K2039">
        <v>10009</v>
      </c>
      <c r="L2039" t="s">
        <v>26</v>
      </c>
      <c r="M2039" t="s">
        <v>2443</v>
      </c>
      <c r="N2039" t="s">
        <v>46</v>
      </c>
      <c r="O2039" t="s">
        <v>62</v>
      </c>
      <c r="P2039" t="s">
        <v>2444</v>
      </c>
      <c r="Q2039">
        <v>5.56</v>
      </c>
      <c r="R2039">
        <v>2</v>
      </c>
      <c r="S2039">
        <v>0</v>
      </c>
      <c r="T2039">
        <v>1.4456</v>
      </c>
    </row>
    <row r="2040" spans="1:20" x14ac:dyDescent="0.3">
      <c r="A2040" s="1">
        <v>44099</v>
      </c>
      <c r="B2040" s="1" t="str">
        <f t="shared" si="31"/>
        <v>Sep</v>
      </c>
      <c r="C2040">
        <v>365</v>
      </c>
      <c r="D2040" t="s">
        <v>4408</v>
      </c>
      <c r="E2040" t="s">
        <v>20</v>
      </c>
      <c r="F2040" t="s">
        <v>3474</v>
      </c>
      <c r="G2040" t="s">
        <v>22</v>
      </c>
      <c r="H2040" t="s">
        <v>23</v>
      </c>
      <c r="I2040" t="s">
        <v>314</v>
      </c>
      <c r="J2040" t="s">
        <v>315</v>
      </c>
      <c r="K2040">
        <v>10009</v>
      </c>
      <c r="L2040" t="s">
        <v>26</v>
      </c>
      <c r="M2040" t="s">
        <v>4034</v>
      </c>
      <c r="N2040" t="s">
        <v>28</v>
      </c>
      <c r="O2040" t="s">
        <v>29</v>
      </c>
      <c r="P2040" t="s">
        <v>2548</v>
      </c>
      <c r="Q2040">
        <v>47.12</v>
      </c>
      <c r="R2040">
        <v>8</v>
      </c>
      <c r="S2040">
        <v>0</v>
      </c>
      <c r="T2040">
        <v>20.732800000000001</v>
      </c>
    </row>
    <row r="2041" spans="1:20" x14ac:dyDescent="0.3">
      <c r="A2041" s="1">
        <v>44099</v>
      </c>
      <c r="B2041" s="1" t="str">
        <f t="shared" si="31"/>
        <v>Sep</v>
      </c>
      <c r="C2041">
        <v>2035</v>
      </c>
      <c r="D2041" t="s">
        <v>4409</v>
      </c>
      <c r="E2041" t="s">
        <v>20</v>
      </c>
      <c r="F2041" t="s">
        <v>2642</v>
      </c>
      <c r="G2041" t="s">
        <v>22</v>
      </c>
      <c r="H2041" t="s">
        <v>23</v>
      </c>
      <c r="I2041" t="s">
        <v>604</v>
      </c>
      <c r="J2041" t="s">
        <v>700</v>
      </c>
      <c r="K2041">
        <v>55901</v>
      </c>
      <c r="L2041" t="s">
        <v>44</v>
      </c>
      <c r="M2041" t="s">
        <v>4320</v>
      </c>
      <c r="N2041" t="s">
        <v>46</v>
      </c>
      <c r="O2041" t="s">
        <v>47</v>
      </c>
      <c r="P2041" t="s">
        <v>4321</v>
      </c>
      <c r="Q2041">
        <v>8.26</v>
      </c>
      <c r="R2041">
        <v>2</v>
      </c>
      <c r="S2041">
        <v>0</v>
      </c>
      <c r="T2041">
        <v>3.8822000000000001</v>
      </c>
    </row>
    <row r="2042" spans="1:20" x14ac:dyDescent="0.3">
      <c r="A2042" s="1">
        <v>44099</v>
      </c>
      <c r="B2042" s="1" t="str">
        <f t="shared" si="31"/>
        <v>Sep</v>
      </c>
      <c r="C2042">
        <v>2036</v>
      </c>
      <c r="D2042" t="s">
        <v>4409</v>
      </c>
      <c r="E2042" t="s">
        <v>20</v>
      </c>
      <c r="F2042" t="s">
        <v>2642</v>
      </c>
      <c r="G2042" t="s">
        <v>22</v>
      </c>
      <c r="H2042" t="s">
        <v>23</v>
      </c>
      <c r="I2042" t="s">
        <v>604</v>
      </c>
      <c r="J2042" t="s">
        <v>700</v>
      </c>
      <c r="K2042">
        <v>55901</v>
      </c>
      <c r="L2042" t="s">
        <v>44</v>
      </c>
      <c r="M2042" t="s">
        <v>3871</v>
      </c>
      <c r="N2042" t="s">
        <v>28</v>
      </c>
      <c r="O2042" t="s">
        <v>59</v>
      </c>
      <c r="P2042" t="s">
        <v>3872</v>
      </c>
      <c r="Q2042">
        <v>269.97000000000003</v>
      </c>
      <c r="R2042">
        <v>3</v>
      </c>
      <c r="S2042">
        <v>0</v>
      </c>
      <c r="T2042">
        <v>51.2943</v>
      </c>
    </row>
    <row r="2043" spans="1:20" x14ac:dyDescent="0.3">
      <c r="A2043" s="1">
        <v>44099</v>
      </c>
      <c r="B2043" s="1" t="str">
        <f t="shared" si="31"/>
        <v>Sep</v>
      </c>
      <c r="C2043">
        <v>3143</v>
      </c>
      <c r="D2043" t="s">
        <v>4410</v>
      </c>
      <c r="E2043" t="s">
        <v>86</v>
      </c>
      <c r="F2043" t="s">
        <v>1324</v>
      </c>
      <c r="G2043" t="s">
        <v>22</v>
      </c>
      <c r="H2043" t="s">
        <v>23</v>
      </c>
      <c r="I2043" t="s">
        <v>582</v>
      </c>
      <c r="J2043" t="s">
        <v>25</v>
      </c>
      <c r="K2043">
        <v>45231</v>
      </c>
      <c r="L2043" t="s">
        <v>26</v>
      </c>
      <c r="M2043" t="s">
        <v>262</v>
      </c>
      <c r="N2043" t="s">
        <v>78</v>
      </c>
      <c r="O2043" t="s">
        <v>101</v>
      </c>
      <c r="P2043" t="s">
        <v>263</v>
      </c>
      <c r="Q2043">
        <v>119.96</v>
      </c>
      <c r="R2043">
        <v>5</v>
      </c>
      <c r="S2043">
        <v>0.2</v>
      </c>
      <c r="T2043">
        <v>35.988</v>
      </c>
    </row>
    <row r="2044" spans="1:20" x14ac:dyDescent="0.3">
      <c r="A2044" s="1">
        <v>44099</v>
      </c>
      <c r="B2044" s="1" t="str">
        <f t="shared" si="31"/>
        <v>Sep</v>
      </c>
      <c r="C2044">
        <v>3144</v>
      </c>
      <c r="D2044" t="s">
        <v>4410</v>
      </c>
      <c r="E2044" t="s">
        <v>86</v>
      </c>
      <c r="F2044" t="s">
        <v>1324</v>
      </c>
      <c r="G2044" t="s">
        <v>22</v>
      </c>
      <c r="H2044" t="s">
        <v>23</v>
      </c>
      <c r="I2044" t="s">
        <v>582</v>
      </c>
      <c r="J2044" t="s">
        <v>25</v>
      </c>
      <c r="K2044">
        <v>45231</v>
      </c>
      <c r="L2044" t="s">
        <v>26</v>
      </c>
      <c r="M2044" t="s">
        <v>435</v>
      </c>
      <c r="N2044" t="s">
        <v>46</v>
      </c>
      <c r="O2044" t="s">
        <v>62</v>
      </c>
      <c r="P2044" t="s">
        <v>436</v>
      </c>
      <c r="Q2044">
        <v>10.608000000000001</v>
      </c>
      <c r="R2044">
        <v>6</v>
      </c>
      <c r="S2044">
        <v>0.2</v>
      </c>
      <c r="T2044">
        <v>0.92820000000000003</v>
      </c>
    </row>
    <row r="2045" spans="1:20" x14ac:dyDescent="0.3">
      <c r="A2045" s="1">
        <v>44099</v>
      </c>
      <c r="B2045" s="1" t="str">
        <f t="shared" si="31"/>
        <v>Sep</v>
      </c>
      <c r="C2045">
        <v>5152</v>
      </c>
      <c r="D2045" t="s">
        <v>4411</v>
      </c>
      <c r="E2045" t="s">
        <v>39</v>
      </c>
      <c r="F2045" t="s">
        <v>2869</v>
      </c>
      <c r="G2045" t="s">
        <v>73</v>
      </c>
      <c r="H2045" t="s">
        <v>23</v>
      </c>
      <c r="I2045" t="s">
        <v>4412</v>
      </c>
      <c r="J2045" t="s">
        <v>380</v>
      </c>
      <c r="K2045">
        <v>59601</v>
      </c>
      <c r="L2045" t="s">
        <v>35</v>
      </c>
      <c r="M2045" t="s">
        <v>1348</v>
      </c>
      <c r="N2045" t="s">
        <v>46</v>
      </c>
      <c r="O2045" t="s">
        <v>54</v>
      </c>
      <c r="P2045" t="s">
        <v>1349</v>
      </c>
      <c r="Q2045">
        <v>39.9</v>
      </c>
      <c r="R2045">
        <v>5</v>
      </c>
      <c r="S2045">
        <v>0</v>
      </c>
      <c r="T2045">
        <v>10.374000000000001</v>
      </c>
    </row>
    <row r="2046" spans="1:20" x14ac:dyDescent="0.3">
      <c r="A2046" s="1">
        <v>44099</v>
      </c>
      <c r="B2046" s="1" t="str">
        <f t="shared" si="31"/>
        <v>Sep</v>
      </c>
      <c r="C2046">
        <v>5715</v>
      </c>
      <c r="D2046" t="s">
        <v>4413</v>
      </c>
      <c r="E2046" t="s">
        <v>20</v>
      </c>
      <c r="F2046" t="s">
        <v>2028</v>
      </c>
      <c r="G2046" t="s">
        <v>22</v>
      </c>
      <c r="H2046" t="s">
        <v>23</v>
      </c>
      <c r="I2046" t="s">
        <v>223</v>
      </c>
      <c r="J2046" t="s">
        <v>621</v>
      </c>
      <c r="K2046">
        <v>23223</v>
      </c>
      <c r="L2046" t="s">
        <v>76</v>
      </c>
      <c r="M2046" t="s">
        <v>3073</v>
      </c>
      <c r="N2046" t="s">
        <v>46</v>
      </c>
      <c r="O2046" t="s">
        <v>54</v>
      </c>
      <c r="P2046" t="s">
        <v>3074</v>
      </c>
      <c r="Q2046">
        <v>177.55</v>
      </c>
      <c r="R2046">
        <v>5</v>
      </c>
      <c r="S2046">
        <v>0</v>
      </c>
      <c r="T2046">
        <v>47.938499999999998</v>
      </c>
    </row>
    <row r="2047" spans="1:20" x14ac:dyDescent="0.3">
      <c r="A2047" s="1">
        <v>44099</v>
      </c>
      <c r="B2047" s="1" t="str">
        <f t="shared" si="31"/>
        <v>Sep</v>
      </c>
      <c r="C2047">
        <v>7086</v>
      </c>
      <c r="D2047" t="s">
        <v>4414</v>
      </c>
      <c r="E2047" t="s">
        <v>39</v>
      </c>
      <c r="F2047" t="s">
        <v>1741</v>
      </c>
      <c r="G2047" t="s">
        <v>73</v>
      </c>
      <c r="H2047" t="s">
        <v>23</v>
      </c>
      <c r="I2047" t="s">
        <v>1035</v>
      </c>
      <c r="J2047" t="s">
        <v>155</v>
      </c>
      <c r="K2047">
        <v>19013</v>
      </c>
      <c r="L2047" t="s">
        <v>26</v>
      </c>
      <c r="M2047" t="s">
        <v>3710</v>
      </c>
      <c r="N2047" t="s">
        <v>46</v>
      </c>
      <c r="O2047" t="s">
        <v>47</v>
      </c>
      <c r="P2047" t="s">
        <v>3711</v>
      </c>
      <c r="Q2047">
        <v>8.5950000000000006</v>
      </c>
      <c r="R2047">
        <v>5</v>
      </c>
      <c r="S2047">
        <v>0.7</v>
      </c>
      <c r="T2047">
        <v>-6.3029999999999999</v>
      </c>
    </row>
    <row r="2048" spans="1:20" x14ac:dyDescent="0.3">
      <c r="A2048" s="1">
        <v>44099</v>
      </c>
      <c r="B2048" s="1" t="str">
        <f t="shared" si="31"/>
        <v>Sep</v>
      </c>
      <c r="C2048">
        <v>7087</v>
      </c>
      <c r="D2048" t="s">
        <v>4414</v>
      </c>
      <c r="E2048" t="s">
        <v>39</v>
      </c>
      <c r="F2048" t="s">
        <v>1741</v>
      </c>
      <c r="G2048" t="s">
        <v>73</v>
      </c>
      <c r="H2048" t="s">
        <v>23</v>
      </c>
      <c r="I2048" t="s">
        <v>1035</v>
      </c>
      <c r="J2048" t="s">
        <v>155</v>
      </c>
      <c r="K2048">
        <v>19013</v>
      </c>
      <c r="L2048" t="s">
        <v>26</v>
      </c>
      <c r="M2048" t="s">
        <v>1767</v>
      </c>
      <c r="N2048" t="s">
        <v>46</v>
      </c>
      <c r="O2048" t="s">
        <v>141</v>
      </c>
      <c r="P2048" t="s">
        <v>1768</v>
      </c>
      <c r="Q2048">
        <v>190.89599999999999</v>
      </c>
      <c r="R2048">
        <v>2</v>
      </c>
      <c r="S2048">
        <v>0.2</v>
      </c>
      <c r="T2048">
        <v>-42.951599999999999</v>
      </c>
    </row>
    <row r="2049" spans="1:20" x14ac:dyDescent="0.3">
      <c r="A2049" s="1">
        <v>44099</v>
      </c>
      <c r="B2049" s="1" t="str">
        <f t="shared" si="31"/>
        <v>Sep</v>
      </c>
      <c r="C2049">
        <v>7871</v>
      </c>
      <c r="D2049" t="s">
        <v>4415</v>
      </c>
      <c r="E2049" t="s">
        <v>20</v>
      </c>
      <c r="F2049" t="s">
        <v>433</v>
      </c>
      <c r="G2049" t="s">
        <v>73</v>
      </c>
      <c r="H2049" t="s">
        <v>23</v>
      </c>
      <c r="I2049" t="s">
        <v>1155</v>
      </c>
      <c r="J2049" t="s">
        <v>25</v>
      </c>
      <c r="K2049">
        <v>44107</v>
      </c>
      <c r="L2049" t="s">
        <v>26</v>
      </c>
      <c r="M2049" t="s">
        <v>3687</v>
      </c>
      <c r="N2049" t="s">
        <v>46</v>
      </c>
      <c r="O2049" t="s">
        <v>168</v>
      </c>
      <c r="P2049" t="s">
        <v>3688</v>
      </c>
      <c r="Q2049">
        <v>24.448</v>
      </c>
      <c r="R2049">
        <v>4</v>
      </c>
      <c r="S2049">
        <v>0.2</v>
      </c>
      <c r="T2049">
        <v>8.8623999999999992</v>
      </c>
    </row>
    <row r="2050" spans="1:20" x14ac:dyDescent="0.3">
      <c r="A2050" s="1">
        <v>44100</v>
      </c>
      <c r="B2050" s="1" t="str">
        <f t="shared" si="31"/>
        <v>Sep</v>
      </c>
      <c r="C2050">
        <v>4564</v>
      </c>
      <c r="D2050" t="s">
        <v>4416</v>
      </c>
      <c r="E2050" t="s">
        <v>20</v>
      </c>
      <c r="F2050" t="s">
        <v>1320</v>
      </c>
      <c r="G2050" t="s">
        <v>41</v>
      </c>
      <c r="H2050" t="s">
        <v>23</v>
      </c>
      <c r="I2050" t="s">
        <v>4417</v>
      </c>
      <c r="J2050" t="s">
        <v>130</v>
      </c>
      <c r="K2050">
        <v>33023</v>
      </c>
      <c r="L2050" t="s">
        <v>76</v>
      </c>
      <c r="M2050" t="s">
        <v>2276</v>
      </c>
      <c r="N2050" t="s">
        <v>28</v>
      </c>
      <c r="O2050" t="s">
        <v>59</v>
      </c>
      <c r="P2050" t="s">
        <v>2277</v>
      </c>
      <c r="Q2050">
        <v>419.13600000000002</v>
      </c>
      <c r="R2050">
        <v>4</v>
      </c>
      <c r="S2050">
        <v>0.2</v>
      </c>
      <c r="T2050">
        <v>-57.6312</v>
      </c>
    </row>
    <row r="2051" spans="1:20" x14ac:dyDescent="0.3">
      <c r="A2051" s="1">
        <v>44100</v>
      </c>
      <c r="B2051" s="1" t="str">
        <f t="shared" ref="B2051:B2114" si="32">TEXT(A2051,"mmm")</f>
        <v>Sep</v>
      </c>
      <c r="C2051">
        <v>7527</v>
      </c>
      <c r="D2051" t="s">
        <v>4418</v>
      </c>
      <c r="E2051" t="s">
        <v>269</v>
      </c>
      <c r="F2051" t="s">
        <v>4419</v>
      </c>
      <c r="G2051" t="s">
        <v>73</v>
      </c>
      <c r="H2051" t="s">
        <v>23</v>
      </c>
      <c r="I2051" t="s">
        <v>111</v>
      </c>
      <c r="J2051" t="s">
        <v>34</v>
      </c>
      <c r="K2051">
        <v>94109</v>
      </c>
      <c r="L2051" t="s">
        <v>35</v>
      </c>
      <c r="M2051" t="s">
        <v>4420</v>
      </c>
      <c r="N2051" t="s">
        <v>46</v>
      </c>
      <c r="O2051" t="s">
        <v>168</v>
      </c>
      <c r="P2051" t="s">
        <v>169</v>
      </c>
      <c r="Q2051">
        <v>71.88</v>
      </c>
      <c r="R2051">
        <v>6</v>
      </c>
      <c r="S2051">
        <v>0</v>
      </c>
      <c r="T2051">
        <v>33.064799999999998</v>
      </c>
    </row>
    <row r="2052" spans="1:20" x14ac:dyDescent="0.3">
      <c r="A2052" s="1">
        <v>44100</v>
      </c>
      <c r="B2052" s="1" t="str">
        <f t="shared" si="32"/>
        <v>Sep</v>
      </c>
      <c r="C2052">
        <v>7528</v>
      </c>
      <c r="D2052" t="s">
        <v>4418</v>
      </c>
      <c r="E2052" t="s">
        <v>269</v>
      </c>
      <c r="F2052" t="s">
        <v>4419</v>
      </c>
      <c r="G2052" t="s">
        <v>73</v>
      </c>
      <c r="H2052" t="s">
        <v>23</v>
      </c>
      <c r="I2052" t="s">
        <v>111</v>
      </c>
      <c r="J2052" t="s">
        <v>34</v>
      </c>
      <c r="K2052">
        <v>94109</v>
      </c>
      <c r="L2052" t="s">
        <v>35</v>
      </c>
      <c r="M2052" t="s">
        <v>1449</v>
      </c>
      <c r="N2052" t="s">
        <v>28</v>
      </c>
      <c r="O2052" t="s">
        <v>29</v>
      </c>
      <c r="P2052" t="s">
        <v>1450</v>
      </c>
      <c r="Q2052">
        <v>9.24</v>
      </c>
      <c r="R2052">
        <v>3</v>
      </c>
      <c r="S2052">
        <v>0</v>
      </c>
      <c r="T2052">
        <v>2.9567999999999999</v>
      </c>
    </row>
    <row r="2053" spans="1:20" x14ac:dyDescent="0.3">
      <c r="A2053" s="1">
        <v>44100</v>
      </c>
      <c r="B2053" s="1" t="str">
        <f t="shared" si="32"/>
        <v>Sep</v>
      </c>
      <c r="C2053">
        <v>7529</v>
      </c>
      <c r="D2053" t="s">
        <v>4418</v>
      </c>
      <c r="E2053" t="s">
        <v>269</v>
      </c>
      <c r="F2053" t="s">
        <v>4419</v>
      </c>
      <c r="G2053" t="s">
        <v>73</v>
      </c>
      <c r="H2053" t="s">
        <v>23</v>
      </c>
      <c r="I2053" t="s">
        <v>111</v>
      </c>
      <c r="J2053" t="s">
        <v>34</v>
      </c>
      <c r="K2053">
        <v>94109</v>
      </c>
      <c r="L2053" t="s">
        <v>35</v>
      </c>
      <c r="M2053" t="s">
        <v>4421</v>
      </c>
      <c r="N2053" t="s">
        <v>46</v>
      </c>
      <c r="O2053" t="s">
        <v>107</v>
      </c>
      <c r="P2053" t="s">
        <v>4422</v>
      </c>
      <c r="Q2053">
        <v>35.880000000000003</v>
      </c>
      <c r="R2053">
        <v>6</v>
      </c>
      <c r="S2053">
        <v>0</v>
      </c>
      <c r="T2053">
        <v>16.146000000000001</v>
      </c>
    </row>
    <row r="2054" spans="1:20" x14ac:dyDescent="0.3">
      <c r="A2054" s="1">
        <v>44100</v>
      </c>
      <c r="B2054" s="1" t="str">
        <f t="shared" si="32"/>
        <v>Sep</v>
      </c>
      <c r="C2054">
        <v>7530</v>
      </c>
      <c r="D2054" t="s">
        <v>4418</v>
      </c>
      <c r="E2054" t="s">
        <v>269</v>
      </c>
      <c r="F2054" t="s">
        <v>4419</v>
      </c>
      <c r="G2054" t="s">
        <v>73</v>
      </c>
      <c r="H2054" t="s">
        <v>23</v>
      </c>
      <c r="I2054" t="s">
        <v>111</v>
      </c>
      <c r="J2054" t="s">
        <v>34</v>
      </c>
      <c r="K2054">
        <v>94109</v>
      </c>
      <c r="L2054" t="s">
        <v>35</v>
      </c>
      <c r="M2054" t="s">
        <v>4423</v>
      </c>
      <c r="N2054" t="s">
        <v>46</v>
      </c>
      <c r="O2054" t="s">
        <v>47</v>
      </c>
      <c r="P2054" t="s">
        <v>4424</v>
      </c>
      <c r="Q2054">
        <v>17.04</v>
      </c>
      <c r="R2054">
        <v>3</v>
      </c>
      <c r="S2054">
        <v>0.2</v>
      </c>
      <c r="T2054">
        <v>5.5380000000000003</v>
      </c>
    </row>
    <row r="2055" spans="1:20" x14ac:dyDescent="0.3">
      <c r="A2055" s="1">
        <v>44100</v>
      </c>
      <c r="B2055" s="1" t="str">
        <f t="shared" si="32"/>
        <v>Sep</v>
      </c>
      <c r="C2055">
        <v>7531</v>
      </c>
      <c r="D2055" t="s">
        <v>4418</v>
      </c>
      <c r="E2055" t="s">
        <v>269</v>
      </c>
      <c r="F2055" t="s">
        <v>4419</v>
      </c>
      <c r="G2055" t="s">
        <v>73</v>
      </c>
      <c r="H2055" t="s">
        <v>23</v>
      </c>
      <c r="I2055" t="s">
        <v>111</v>
      </c>
      <c r="J2055" t="s">
        <v>34</v>
      </c>
      <c r="K2055">
        <v>94109</v>
      </c>
      <c r="L2055" t="s">
        <v>35</v>
      </c>
      <c r="M2055" t="s">
        <v>3654</v>
      </c>
      <c r="N2055" t="s">
        <v>46</v>
      </c>
      <c r="O2055" t="s">
        <v>47</v>
      </c>
      <c r="P2055" t="s">
        <v>3655</v>
      </c>
      <c r="Q2055">
        <v>931.17600000000004</v>
      </c>
      <c r="R2055">
        <v>3</v>
      </c>
      <c r="S2055">
        <v>0.2</v>
      </c>
      <c r="T2055">
        <v>314.27190000000002</v>
      </c>
    </row>
    <row r="2056" spans="1:20" x14ac:dyDescent="0.3">
      <c r="A2056" s="1">
        <v>44100</v>
      </c>
      <c r="B2056" s="1" t="str">
        <f t="shared" si="32"/>
        <v>Sep</v>
      </c>
      <c r="C2056">
        <v>7763</v>
      </c>
      <c r="D2056" t="s">
        <v>4425</v>
      </c>
      <c r="E2056" t="s">
        <v>39</v>
      </c>
      <c r="F2056" t="s">
        <v>4426</v>
      </c>
      <c r="G2056" t="s">
        <v>41</v>
      </c>
      <c r="H2056" t="s">
        <v>23</v>
      </c>
      <c r="I2056" t="s">
        <v>2710</v>
      </c>
      <c r="J2056" t="s">
        <v>2329</v>
      </c>
      <c r="K2056">
        <v>97301</v>
      </c>
      <c r="L2056" t="s">
        <v>35</v>
      </c>
      <c r="M2056" t="s">
        <v>3894</v>
      </c>
      <c r="N2056" t="s">
        <v>46</v>
      </c>
      <c r="O2056" t="s">
        <v>62</v>
      </c>
      <c r="P2056" t="s">
        <v>1225</v>
      </c>
      <c r="Q2056">
        <v>2.2240000000000002</v>
      </c>
      <c r="R2056">
        <v>1</v>
      </c>
      <c r="S2056">
        <v>0.2</v>
      </c>
      <c r="T2056">
        <v>0.55600000000000005</v>
      </c>
    </row>
    <row r="2057" spans="1:20" x14ac:dyDescent="0.3">
      <c r="A2057" s="1">
        <v>44102</v>
      </c>
      <c r="B2057" s="1" t="str">
        <f t="shared" si="32"/>
        <v>Sep</v>
      </c>
      <c r="C2057">
        <v>1069</v>
      </c>
      <c r="D2057" t="s">
        <v>4427</v>
      </c>
      <c r="E2057" t="s">
        <v>86</v>
      </c>
      <c r="F2057" t="s">
        <v>3661</v>
      </c>
      <c r="G2057" t="s">
        <v>22</v>
      </c>
      <c r="H2057" t="s">
        <v>23</v>
      </c>
      <c r="I2057" t="s">
        <v>4428</v>
      </c>
      <c r="J2057" t="s">
        <v>52</v>
      </c>
      <c r="K2057">
        <v>78521</v>
      </c>
      <c r="L2057" t="s">
        <v>44</v>
      </c>
      <c r="M2057" t="s">
        <v>881</v>
      </c>
      <c r="N2057" t="s">
        <v>46</v>
      </c>
      <c r="O2057" t="s">
        <v>141</v>
      </c>
      <c r="P2057" t="s">
        <v>882</v>
      </c>
      <c r="Q2057">
        <v>1.744</v>
      </c>
      <c r="R2057">
        <v>1</v>
      </c>
      <c r="S2057">
        <v>0.2</v>
      </c>
      <c r="T2057">
        <v>-0.3488</v>
      </c>
    </row>
    <row r="2058" spans="1:20" x14ac:dyDescent="0.3">
      <c r="A2058" s="1">
        <v>44102</v>
      </c>
      <c r="B2058" s="1" t="str">
        <f t="shared" si="32"/>
        <v>Sep</v>
      </c>
      <c r="C2058">
        <v>4460</v>
      </c>
      <c r="D2058" t="s">
        <v>4429</v>
      </c>
      <c r="E2058" t="s">
        <v>39</v>
      </c>
      <c r="F2058" t="s">
        <v>341</v>
      </c>
      <c r="G2058" t="s">
        <v>41</v>
      </c>
      <c r="H2058" t="s">
        <v>23</v>
      </c>
      <c r="I2058" t="s">
        <v>197</v>
      </c>
      <c r="J2058" t="s">
        <v>198</v>
      </c>
      <c r="K2058">
        <v>80013</v>
      </c>
      <c r="L2058" t="s">
        <v>35</v>
      </c>
      <c r="M2058" t="s">
        <v>4430</v>
      </c>
      <c r="N2058" t="s">
        <v>28</v>
      </c>
      <c r="O2058" t="s">
        <v>29</v>
      </c>
      <c r="P2058" t="s">
        <v>4431</v>
      </c>
      <c r="Q2058">
        <v>32.776000000000003</v>
      </c>
      <c r="R2058">
        <v>1</v>
      </c>
      <c r="S2058">
        <v>0.2</v>
      </c>
      <c r="T2058">
        <v>3.2776000000000001</v>
      </c>
    </row>
    <row r="2059" spans="1:20" x14ac:dyDescent="0.3">
      <c r="A2059" s="1">
        <v>44102</v>
      </c>
      <c r="B2059" s="1" t="str">
        <f t="shared" si="32"/>
        <v>Sep</v>
      </c>
      <c r="C2059">
        <v>4461</v>
      </c>
      <c r="D2059" t="s">
        <v>4429</v>
      </c>
      <c r="E2059" t="s">
        <v>39</v>
      </c>
      <c r="F2059" t="s">
        <v>341</v>
      </c>
      <c r="G2059" t="s">
        <v>41</v>
      </c>
      <c r="H2059" t="s">
        <v>23</v>
      </c>
      <c r="I2059" t="s">
        <v>197</v>
      </c>
      <c r="J2059" t="s">
        <v>198</v>
      </c>
      <c r="K2059">
        <v>80013</v>
      </c>
      <c r="L2059" t="s">
        <v>35</v>
      </c>
      <c r="M2059" t="s">
        <v>3953</v>
      </c>
      <c r="N2059" t="s">
        <v>46</v>
      </c>
      <c r="O2059" t="s">
        <v>54</v>
      </c>
      <c r="P2059" t="s">
        <v>3954</v>
      </c>
      <c r="Q2059">
        <v>147.184</v>
      </c>
      <c r="R2059">
        <v>2</v>
      </c>
      <c r="S2059">
        <v>0.2</v>
      </c>
      <c r="T2059">
        <v>-29.436800000000002</v>
      </c>
    </row>
    <row r="2060" spans="1:20" x14ac:dyDescent="0.3">
      <c r="A2060" s="1">
        <v>44102</v>
      </c>
      <c r="B2060" s="1" t="str">
        <f t="shared" si="32"/>
        <v>Sep</v>
      </c>
      <c r="C2060">
        <v>4462</v>
      </c>
      <c r="D2060" t="s">
        <v>4429</v>
      </c>
      <c r="E2060" t="s">
        <v>39</v>
      </c>
      <c r="F2060" t="s">
        <v>341</v>
      </c>
      <c r="G2060" t="s">
        <v>41</v>
      </c>
      <c r="H2060" t="s">
        <v>23</v>
      </c>
      <c r="I2060" t="s">
        <v>197</v>
      </c>
      <c r="J2060" t="s">
        <v>198</v>
      </c>
      <c r="K2060">
        <v>80013</v>
      </c>
      <c r="L2060" t="s">
        <v>35</v>
      </c>
      <c r="M2060" t="s">
        <v>4432</v>
      </c>
      <c r="N2060" t="s">
        <v>78</v>
      </c>
      <c r="O2060" t="s">
        <v>101</v>
      </c>
      <c r="P2060" t="s">
        <v>4433</v>
      </c>
      <c r="Q2060">
        <v>54.384</v>
      </c>
      <c r="R2060">
        <v>2</v>
      </c>
      <c r="S2060">
        <v>0.2</v>
      </c>
      <c r="T2060">
        <v>1.3595999999999999</v>
      </c>
    </row>
    <row r="2061" spans="1:20" x14ac:dyDescent="0.3">
      <c r="A2061" s="1">
        <v>44102</v>
      </c>
      <c r="B2061" s="1" t="str">
        <f t="shared" si="32"/>
        <v>Sep</v>
      </c>
      <c r="C2061">
        <v>4463</v>
      </c>
      <c r="D2061" t="s">
        <v>4429</v>
      </c>
      <c r="E2061" t="s">
        <v>39</v>
      </c>
      <c r="F2061" t="s">
        <v>341</v>
      </c>
      <c r="G2061" t="s">
        <v>41</v>
      </c>
      <c r="H2061" t="s">
        <v>23</v>
      </c>
      <c r="I2061" t="s">
        <v>197</v>
      </c>
      <c r="J2061" t="s">
        <v>198</v>
      </c>
      <c r="K2061">
        <v>80013</v>
      </c>
      <c r="L2061" t="s">
        <v>35</v>
      </c>
      <c r="M2061" t="s">
        <v>4434</v>
      </c>
      <c r="N2061" t="s">
        <v>46</v>
      </c>
      <c r="O2061" t="s">
        <v>47</v>
      </c>
      <c r="P2061" t="s">
        <v>4435</v>
      </c>
      <c r="Q2061">
        <v>76.775999999999996</v>
      </c>
      <c r="R2061">
        <v>4</v>
      </c>
      <c r="S2061">
        <v>0.7</v>
      </c>
      <c r="T2061">
        <v>-58.861600000000003</v>
      </c>
    </row>
    <row r="2062" spans="1:20" x14ac:dyDescent="0.3">
      <c r="A2062" s="1">
        <v>44102</v>
      </c>
      <c r="B2062" s="1" t="str">
        <f t="shared" si="32"/>
        <v>Sep</v>
      </c>
      <c r="C2062">
        <v>4464</v>
      </c>
      <c r="D2062" t="s">
        <v>4429</v>
      </c>
      <c r="E2062" t="s">
        <v>39</v>
      </c>
      <c r="F2062" t="s">
        <v>341</v>
      </c>
      <c r="G2062" t="s">
        <v>41</v>
      </c>
      <c r="H2062" t="s">
        <v>23</v>
      </c>
      <c r="I2062" t="s">
        <v>197</v>
      </c>
      <c r="J2062" t="s">
        <v>198</v>
      </c>
      <c r="K2062">
        <v>80013</v>
      </c>
      <c r="L2062" t="s">
        <v>35</v>
      </c>
      <c r="M2062" t="s">
        <v>2814</v>
      </c>
      <c r="N2062" t="s">
        <v>46</v>
      </c>
      <c r="O2062" t="s">
        <v>107</v>
      </c>
      <c r="P2062" t="s">
        <v>2815</v>
      </c>
      <c r="Q2062">
        <v>14.352</v>
      </c>
      <c r="R2062">
        <v>3</v>
      </c>
      <c r="S2062">
        <v>0.2</v>
      </c>
      <c r="T2062">
        <v>5.2026000000000003</v>
      </c>
    </row>
    <row r="2063" spans="1:20" x14ac:dyDescent="0.3">
      <c r="A2063" s="1">
        <v>44102</v>
      </c>
      <c r="B2063" s="1" t="str">
        <f t="shared" si="32"/>
        <v>Sep</v>
      </c>
      <c r="C2063">
        <v>4465</v>
      </c>
      <c r="D2063" t="s">
        <v>4429</v>
      </c>
      <c r="E2063" t="s">
        <v>39</v>
      </c>
      <c r="F2063" t="s">
        <v>341</v>
      </c>
      <c r="G2063" t="s">
        <v>41</v>
      </c>
      <c r="H2063" t="s">
        <v>23</v>
      </c>
      <c r="I2063" t="s">
        <v>197</v>
      </c>
      <c r="J2063" t="s">
        <v>198</v>
      </c>
      <c r="K2063">
        <v>80013</v>
      </c>
      <c r="L2063" t="s">
        <v>35</v>
      </c>
      <c r="M2063" t="s">
        <v>973</v>
      </c>
      <c r="N2063" t="s">
        <v>46</v>
      </c>
      <c r="O2063" t="s">
        <v>69</v>
      </c>
      <c r="P2063" t="s">
        <v>974</v>
      </c>
      <c r="Q2063">
        <v>209.792</v>
      </c>
      <c r="R2063">
        <v>2</v>
      </c>
      <c r="S2063">
        <v>0.2</v>
      </c>
      <c r="T2063">
        <v>26.224</v>
      </c>
    </row>
    <row r="2064" spans="1:20" x14ac:dyDescent="0.3">
      <c r="A2064" s="1">
        <v>44102</v>
      </c>
      <c r="B2064" s="1" t="str">
        <f t="shared" si="32"/>
        <v>Sep</v>
      </c>
      <c r="C2064">
        <v>5462</v>
      </c>
      <c r="D2064" t="s">
        <v>4436</v>
      </c>
      <c r="E2064" t="s">
        <v>20</v>
      </c>
      <c r="F2064" t="s">
        <v>1862</v>
      </c>
      <c r="G2064" t="s">
        <v>22</v>
      </c>
      <c r="H2064" t="s">
        <v>23</v>
      </c>
      <c r="I2064" t="s">
        <v>33</v>
      </c>
      <c r="J2064" t="s">
        <v>34</v>
      </c>
      <c r="K2064">
        <v>90032</v>
      </c>
      <c r="L2064" t="s">
        <v>35</v>
      </c>
      <c r="M2064" t="s">
        <v>3527</v>
      </c>
      <c r="N2064" t="s">
        <v>28</v>
      </c>
      <c r="O2064" t="s">
        <v>29</v>
      </c>
      <c r="P2064" t="s">
        <v>3528</v>
      </c>
      <c r="Q2064">
        <v>9.24</v>
      </c>
      <c r="R2064">
        <v>3</v>
      </c>
      <c r="S2064">
        <v>0</v>
      </c>
      <c r="T2064">
        <v>4.4352</v>
      </c>
    </row>
    <row r="2065" spans="1:20" x14ac:dyDescent="0.3">
      <c r="A2065" s="1">
        <v>44102</v>
      </c>
      <c r="B2065" s="1" t="str">
        <f t="shared" si="32"/>
        <v>Sep</v>
      </c>
      <c r="C2065">
        <v>6321</v>
      </c>
      <c r="D2065" t="s">
        <v>4437</v>
      </c>
      <c r="E2065" t="s">
        <v>20</v>
      </c>
      <c r="F2065" t="s">
        <v>936</v>
      </c>
      <c r="G2065" t="s">
        <v>73</v>
      </c>
      <c r="H2065" t="s">
        <v>23</v>
      </c>
      <c r="I2065" t="s">
        <v>74</v>
      </c>
      <c r="J2065" t="s">
        <v>130</v>
      </c>
      <c r="K2065">
        <v>32216</v>
      </c>
      <c r="L2065" t="s">
        <v>76</v>
      </c>
      <c r="M2065" t="s">
        <v>3915</v>
      </c>
      <c r="N2065" t="s">
        <v>46</v>
      </c>
      <c r="O2065" t="s">
        <v>107</v>
      </c>
      <c r="P2065" t="s">
        <v>3916</v>
      </c>
      <c r="Q2065">
        <v>10.368</v>
      </c>
      <c r="R2065">
        <v>2</v>
      </c>
      <c r="S2065">
        <v>0.2</v>
      </c>
      <c r="T2065">
        <v>3.6288</v>
      </c>
    </row>
    <row r="2066" spans="1:20" x14ac:dyDescent="0.3">
      <c r="A2066" s="1">
        <v>44102</v>
      </c>
      <c r="B2066" s="1" t="str">
        <f t="shared" si="32"/>
        <v>Sep</v>
      </c>
      <c r="C2066">
        <v>8054</v>
      </c>
      <c r="D2066" t="s">
        <v>4438</v>
      </c>
      <c r="E2066" t="s">
        <v>20</v>
      </c>
      <c r="F2066" t="s">
        <v>3567</v>
      </c>
      <c r="G2066" t="s">
        <v>73</v>
      </c>
      <c r="H2066" t="s">
        <v>23</v>
      </c>
      <c r="I2066" t="s">
        <v>154</v>
      </c>
      <c r="J2066" t="s">
        <v>155</v>
      </c>
      <c r="K2066">
        <v>19134</v>
      </c>
      <c r="L2066" t="s">
        <v>26</v>
      </c>
      <c r="M2066" t="s">
        <v>3254</v>
      </c>
      <c r="N2066" t="s">
        <v>46</v>
      </c>
      <c r="O2066" t="s">
        <v>47</v>
      </c>
      <c r="P2066" t="s">
        <v>3255</v>
      </c>
      <c r="Q2066">
        <v>2.6549999999999998</v>
      </c>
      <c r="R2066">
        <v>1</v>
      </c>
      <c r="S2066">
        <v>0.7</v>
      </c>
      <c r="T2066">
        <v>-1.8585</v>
      </c>
    </row>
    <row r="2067" spans="1:20" x14ac:dyDescent="0.3">
      <c r="A2067" s="1">
        <v>44103</v>
      </c>
      <c r="B2067" s="1" t="str">
        <f t="shared" si="32"/>
        <v>Sep</v>
      </c>
      <c r="C2067">
        <v>985</v>
      </c>
      <c r="D2067" t="s">
        <v>4439</v>
      </c>
      <c r="E2067" t="s">
        <v>20</v>
      </c>
      <c r="F2067" t="s">
        <v>1197</v>
      </c>
      <c r="G2067" t="s">
        <v>41</v>
      </c>
      <c r="H2067" t="s">
        <v>23</v>
      </c>
      <c r="I2067" t="s">
        <v>1671</v>
      </c>
      <c r="J2067" t="s">
        <v>52</v>
      </c>
      <c r="K2067">
        <v>77506</v>
      </c>
      <c r="L2067" t="s">
        <v>44</v>
      </c>
      <c r="M2067" t="s">
        <v>1556</v>
      </c>
      <c r="N2067" t="s">
        <v>46</v>
      </c>
      <c r="O2067" t="s">
        <v>288</v>
      </c>
      <c r="P2067" t="s">
        <v>1557</v>
      </c>
      <c r="Q2067">
        <v>7.968</v>
      </c>
      <c r="R2067">
        <v>2</v>
      </c>
      <c r="S2067">
        <v>0.2</v>
      </c>
      <c r="T2067">
        <v>2.5895999999999999</v>
      </c>
    </row>
    <row r="2068" spans="1:20" x14ac:dyDescent="0.3">
      <c r="A2068" s="1">
        <v>44103</v>
      </c>
      <c r="B2068" s="1" t="str">
        <f t="shared" si="32"/>
        <v>Sep</v>
      </c>
      <c r="C2068">
        <v>986</v>
      </c>
      <c r="D2068" t="s">
        <v>4439</v>
      </c>
      <c r="E2068" t="s">
        <v>20</v>
      </c>
      <c r="F2068" t="s">
        <v>1197</v>
      </c>
      <c r="G2068" t="s">
        <v>41</v>
      </c>
      <c r="H2068" t="s">
        <v>23</v>
      </c>
      <c r="I2068" t="s">
        <v>1671</v>
      </c>
      <c r="J2068" t="s">
        <v>52</v>
      </c>
      <c r="K2068">
        <v>77506</v>
      </c>
      <c r="L2068" t="s">
        <v>44</v>
      </c>
      <c r="M2068" t="s">
        <v>4036</v>
      </c>
      <c r="N2068" t="s">
        <v>46</v>
      </c>
      <c r="O2068" t="s">
        <v>168</v>
      </c>
      <c r="P2068" t="s">
        <v>4037</v>
      </c>
      <c r="Q2068">
        <v>27.968</v>
      </c>
      <c r="R2068">
        <v>4</v>
      </c>
      <c r="S2068">
        <v>0.2</v>
      </c>
      <c r="T2068">
        <v>9.4391999999999996</v>
      </c>
    </row>
    <row r="2069" spans="1:20" x14ac:dyDescent="0.3">
      <c r="A2069" s="1">
        <v>44103</v>
      </c>
      <c r="B2069" s="1" t="str">
        <f t="shared" si="32"/>
        <v>Sep</v>
      </c>
      <c r="C2069">
        <v>987</v>
      </c>
      <c r="D2069" t="s">
        <v>4439</v>
      </c>
      <c r="E2069" t="s">
        <v>20</v>
      </c>
      <c r="F2069" t="s">
        <v>1197</v>
      </c>
      <c r="G2069" t="s">
        <v>41</v>
      </c>
      <c r="H2069" t="s">
        <v>23</v>
      </c>
      <c r="I2069" t="s">
        <v>1671</v>
      </c>
      <c r="J2069" t="s">
        <v>52</v>
      </c>
      <c r="K2069">
        <v>77506</v>
      </c>
      <c r="L2069" t="s">
        <v>44</v>
      </c>
      <c r="M2069" t="s">
        <v>4440</v>
      </c>
      <c r="N2069" t="s">
        <v>78</v>
      </c>
      <c r="O2069" t="s">
        <v>79</v>
      </c>
      <c r="P2069" t="s">
        <v>4441</v>
      </c>
      <c r="Q2069">
        <v>336.51</v>
      </c>
      <c r="R2069">
        <v>3</v>
      </c>
      <c r="S2069">
        <v>0.4</v>
      </c>
      <c r="T2069">
        <v>44.868000000000002</v>
      </c>
    </row>
    <row r="2070" spans="1:20" x14ac:dyDescent="0.3">
      <c r="A2070" s="1">
        <v>44103</v>
      </c>
      <c r="B2070" s="1" t="str">
        <f t="shared" si="32"/>
        <v>Sep</v>
      </c>
      <c r="C2070">
        <v>4472</v>
      </c>
      <c r="D2070" t="s">
        <v>4442</v>
      </c>
      <c r="E2070" t="s">
        <v>269</v>
      </c>
      <c r="F2070" t="s">
        <v>2687</v>
      </c>
      <c r="G2070" t="s">
        <v>41</v>
      </c>
      <c r="H2070" t="s">
        <v>23</v>
      </c>
      <c r="I2070" t="s">
        <v>4443</v>
      </c>
      <c r="J2070" t="s">
        <v>25</v>
      </c>
      <c r="K2070">
        <v>44060</v>
      </c>
      <c r="L2070" t="s">
        <v>26</v>
      </c>
      <c r="M2070" t="s">
        <v>1534</v>
      </c>
      <c r="N2070" t="s">
        <v>28</v>
      </c>
      <c r="O2070" t="s">
        <v>59</v>
      </c>
      <c r="P2070" t="s">
        <v>1535</v>
      </c>
      <c r="Q2070">
        <v>63.686</v>
      </c>
      <c r="R2070">
        <v>1</v>
      </c>
      <c r="S2070">
        <v>0.3</v>
      </c>
      <c r="T2070">
        <v>-15.4666</v>
      </c>
    </row>
    <row r="2071" spans="1:20" x14ac:dyDescent="0.3">
      <c r="A2071" s="1">
        <v>44103</v>
      </c>
      <c r="B2071" s="1" t="str">
        <f t="shared" si="32"/>
        <v>Sep</v>
      </c>
      <c r="C2071">
        <v>4473</v>
      </c>
      <c r="D2071" t="s">
        <v>4442</v>
      </c>
      <c r="E2071" t="s">
        <v>269</v>
      </c>
      <c r="F2071" t="s">
        <v>2687</v>
      </c>
      <c r="G2071" t="s">
        <v>41</v>
      </c>
      <c r="H2071" t="s">
        <v>23</v>
      </c>
      <c r="I2071" t="s">
        <v>4443</v>
      </c>
      <c r="J2071" t="s">
        <v>25</v>
      </c>
      <c r="K2071">
        <v>44060</v>
      </c>
      <c r="L2071" t="s">
        <v>26</v>
      </c>
      <c r="M2071" t="s">
        <v>971</v>
      </c>
      <c r="N2071" t="s">
        <v>78</v>
      </c>
      <c r="O2071" t="s">
        <v>101</v>
      </c>
      <c r="P2071" t="s">
        <v>972</v>
      </c>
      <c r="Q2071">
        <v>239.976</v>
      </c>
      <c r="R2071">
        <v>3</v>
      </c>
      <c r="S2071">
        <v>0.2</v>
      </c>
      <c r="T2071">
        <v>65.993399999999994</v>
      </c>
    </row>
    <row r="2072" spans="1:20" x14ac:dyDescent="0.3">
      <c r="A2072" s="1">
        <v>44103</v>
      </c>
      <c r="B2072" s="1" t="str">
        <f t="shared" si="32"/>
        <v>Sep</v>
      </c>
      <c r="C2072">
        <v>4474</v>
      </c>
      <c r="D2072" t="s">
        <v>4442</v>
      </c>
      <c r="E2072" t="s">
        <v>269</v>
      </c>
      <c r="F2072" t="s">
        <v>2687</v>
      </c>
      <c r="G2072" t="s">
        <v>41</v>
      </c>
      <c r="H2072" t="s">
        <v>23</v>
      </c>
      <c r="I2072" t="s">
        <v>4443</v>
      </c>
      <c r="J2072" t="s">
        <v>25</v>
      </c>
      <c r="K2072">
        <v>44060</v>
      </c>
      <c r="L2072" t="s">
        <v>26</v>
      </c>
      <c r="M2072" t="s">
        <v>4444</v>
      </c>
      <c r="N2072" t="s">
        <v>28</v>
      </c>
      <c r="O2072" t="s">
        <v>94</v>
      </c>
      <c r="P2072" t="s">
        <v>4445</v>
      </c>
      <c r="Q2072">
        <v>344.22</v>
      </c>
      <c r="R2072">
        <v>2</v>
      </c>
      <c r="S2072">
        <v>0.4</v>
      </c>
      <c r="T2072">
        <v>-189.321</v>
      </c>
    </row>
    <row r="2073" spans="1:20" x14ac:dyDescent="0.3">
      <c r="A2073" s="1">
        <v>44103</v>
      </c>
      <c r="B2073" s="1" t="str">
        <f t="shared" si="32"/>
        <v>Sep</v>
      </c>
      <c r="C2073">
        <v>4475</v>
      </c>
      <c r="D2073" t="s">
        <v>4442</v>
      </c>
      <c r="E2073" t="s">
        <v>269</v>
      </c>
      <c r="F2073" t="s">
        <v>2687</v>
      </c>
      <c r="G2073" t="s">
        <v>41</v>
      </c>
      <c r="H2073" t="s">
        <v>23</v>
      </c>
      <c r="I2073" t="s">
        <v>4443</v>
      </c>
      <c r="J2073" t="s">
        <v>25</v>
      </c>
      <c r="K2073">
        <v>44060</v>
      </c>
      <c r="L2073" t="s">
        <v>26</v>
      </c>
      <c r="M2073" t="s">
        <v>2664</v>
      </c>
      <c r="N2073" t="s">
        <v>46</v>
      </c>
      <c r="O2073" t="s">
        <v>107</v>
      </c>
      <c r="P2073" t="s">
        <v>2665</v>
      </c>
      <c r="Q2073">
        <v>15.552</v>
      </c>
      <c r="R2073">
        <v>3</v>
      </c>
      <c r="S2073">
        <v>0.2</v>
      </c>
      <c r="T2073">
        <v>5.4432</v>
      </c>
    </row>
    <row r="2074" spans="1:20" x14ac:dyDescent="0.3">
      <c r="A2074" s="1">
        <v>44103</v>
      </c>
      <c r="B2074" s="1" t="str">
        <f t="shared" si="32"/>
        <v>Sep</v>
      </c>
      <c r="C2074">
        <v>4476</v>
      </c>
      <c r="D2074" t="s">
        <v>4442</v>
      </c>
      <c r="E2074" t="s">
        <v>269</v>
      </c>
      <c r="F2074" t="s">
        <v>2687</v>
      </c>
      <c r="G2074" t="s">
        <v>41</v>
      </c>
      <c r="H2074" t="s">
        <v>23</v>
      </c>
      <c r="I2074" t="s">
        <v>4443</v>
      </c>
      <c r="J2074" t="s">
        <v>25</v>
      </c>
      <c r="K2074">
        <v>44060</v>
      </c>
      <c r="L2074" t="s">
        <v>26</v>
      </c>
      <c r="M2074" t="s">
        <v>4446</v>
      </c>
      <c r="N2074" t="s">
        <v>28</v>
      </c>
      <c r="O2074" t="s">
        <v>29</v>
      </c>
      <c r="P2074" t="s">
        <v>4447</v>
      </c>
      <c r="Q2074">
        <v>21.248000000000001</v>
      </c>
      <c r="R2074">
        <v>4</v>
      </c>
      <c r="S2074">
        <v>0.2</v>
      </c>
      <c r="T2074">
        <v>7.4367999999999999</v>
      </c>
    </row>
    <row r="2075" spans="1:20" x14ac:dyDescent="0.3">
      <c r="A2075" s="1">
        <v>44103</v>
      </c>
      <c r="B2075" s="1" t="str">
        <f t="shared" si="32"/>
        <v>Sep</v>
      </c>
      <c r="C2075">
        <v>4477</v>
      </c>
      <c r="D2075" t="s">
        <v>4442</v>
      </c>
      <c r="E2075" t="s">
        <v>269</v>
      </c>
      <c r="F2075" t="s">
        <v>2687</v>
      </c>
      <c r="G2075" t="s">
        <v>41</v>
      </c>
      <c r="H2075" t="s">
        <v>23</v>
      </c>
      <c r="I2075" t="s">
        <v>4443</v>
      </c>
      <c r="J2075" t="s">
        <v>25</v>
      </c>
      <c r="K2075">
        <v>44060</v>
      </c>
      <c r="L2075" t="s">
        <v>26</v>
      </c>
      <c r="M2075" t="s">
        <v>4448</v>
      </c>
      <c r="N2075" t="s">
        <v>46</v>
      </c>
      <c r="O2075" t="s">
        <v>107</v>
      </c>
      <c r="P2075" t="s">
        <v>4449</v>
      </c>
      <c r="Q2075">
        <v>8.4480000000000004</v>
      </c>
      <c r="R2075">
        <v>2</v>
      </c>
      <c r="S2075">
        <v>0.2</v>
      </c>
      <c r="T2075">
        <v>2.64</v>
      </c>
    </row>
    <row r="2076" spans="1:20" x14ac:dyDescent="0.3">
      <c r="A2076" s="1">
        <v>44103</v>
      </c>
      <c r="B2076" s="1" t="str">
        <f t="shared" si="32"/>
        <v>Sep</v>
      </c>
      <c r="C2076">
        <v>4843</v>
      </c>
      <c r="D2076" t="s">
        <v>4450</v>
      </c>
      <c r="E2076" t="s">
        <v>20</v>
      </c>
      <c r="F2076" t="s">
        <v>4451</v>
      </c>
      <c r="G2076" t="s">
        <v>22</v>
      </c>
      <c r="H2076" t="s">
        <v>23</v>
      </c>
      <c r="I2076" t="s">
        <v>2487</v>
      </c>
      <c r="J2076" t="s">
        <v>206</v>
      </c>
      <c r="K2076">
        <v>38109</v>
      </c>
      <c r="L2076" t="s">
        <v>76</v>
      </c>
      <c r="M2076" t="s">
        <v>1802</v>
      </c>
      <c r="N2076" t="s">
        <v>46</v>
      </c>
      <c r="O2076" t="s">
        <v>54</v>
      </c>
      <c r="P2076" t="s">
        <v>1803</v>
      </c>
      <c r="Q2076">
        <v>243.92</v>
      </c>
      <c r="R2076">
        <v>5</v>
      </c>
      <c r="S2076">
        <v>0.2</v>
      </c>
      <c r="T2076">
        <v>-54.881999999999998</v>
      </c>
    </row>
    <row r="2077" spans="1:20" x14ac:dyDescent="0.3">
      <c r="A2077" s="1">
        <v>44103</v>
      </c>
      <c r="B2077" s="1" t="str">
        <f t="shared" si="32"/>
        <v>Sep</v>
      </c>
      <c r="C2077">
        <v>5139</v>
      </c>
      <c r="D2077" t="s">
        <v>4452</v>
      </c>
      <c r="E2077" t="s">
        <v>20</v>
      </c>
      <c r="F2077" t="s">
        <v>899</v>
      </c>
      <c r="G2077" t="s">
        <v>22</v>
      </c>
      <c r="H2077" t="s">
        <v>23</v>
      </c>
      <c r="I2077" t="s">
        <v>2346</v>
      </c>
      <c r="J2077" t="s">
        <v>315</v>
      </c>
      <c r="K2077">
        <v>10550</v>
      </c>
      <c r="L2077" t="s">
        <v>26</v>
      </c>
      <c r="M2077" t="s">
        <v>4453</v>
      </c>
      <c r="N2077" t="s">
        <v>46</v>
      </c>
      <c r="O2077" t="s">
        <v>168</v>
      </c>
      <c r="P2077" t="s">
        <v>169</v>
      </c>
      <c r="Q2077">
        <v>23.34</v>
      </c>
      <c r="R2077">
        <v>3</v>
      </c>
      <c r="S2077">
        <v>0</v>
      </c>
      <c r="T2077">
        <v>10.969799999999999</v>
      </c>
    </row>
    <row r="2078" spans="1:20" x14ac:dyDescent="0.3">
      <c r="A2078" s="1">
        <v>44103</v>
      </c>
      <c r="B2078" s="1" t="str">
        <f t="shared" si="32"/>
        <v>Sep</v>
      </c>
      <c r="C2078">
        <v>5140</v>
      </c>
      <c r="D2078" t="s">
        <v>4452</v>
      </c>
      <c r="E2078" t="s">
        <v>20</v>
      </c>
      <c r="F2078" t="s">
        <v>899</v>
      </c>
      <c r="G2078" t="s">
        <v>22</v>
      </c>
      <c r="H2078" t="s">
        <v>23</v>
      </c>
      <c r="I2078" t="s">
        <v>2346</v>
      </c>
      <c r="J2078" t="s">
        <v>315</v>
      </c>
      <c r="K2078">
        <v>10550</v>
      </c>
      <c r="L2078" t="s">
        <v>26</v>
      </c>
      <c r="M2078" t="s">
        <v>4454</v>
      </c>
      <c r="N2078" t="s">
        <v>46</v>
      </c>
      <c r="O2078" t="s">
        <v>107</v>
      </c>
      <c r="P2078" t="s">
        <v>4455</v>
      </c>
      <c r="Q2078">
        <v>51.55</v>
      </c>
      <c r="R2078">
        <v>5</v>
      </c>
      <c r="S2078">
        <v>0</v>
      </c>
      <c r="T2078">
        <v>24.2285</v>
      </c>
    </row>
    <row r="2079" spans="1:20" x14ac:dyDescent="0.3">
      <c r="A2079" s="1">
        <v>44103</v>
      </c>
      <c r="B2079" s="1" t="str">
        <f t="shared" si="32"/>
        <v>Sep</v>
      </c>
      <c r="C2079">
        <v>5791</v>
      </c>
      <c r="D2079" t="s">
        <v>4456</v>
      </c>
      <c r="E2079" t="s">
        <v>39</v>
      </c>
      <c r="F2079" t="s">
        <v>4457</v>
      </c>
      <c r="G2079" t="s">
        <v>22</v>
      </c>
      <c r="H2079" t="s">
        <v>23</v>
      </c>
      <c r="I2079" t="s">
        <v>3857</v>
      </c>
      <c r="J2079" t="s">
        <v>34</v>
      </c>
      <c r="K2079">
        <v>93309</v>
      </c>
      <c r="L2079" t="s">
        <v>35</v>
      </c>
      <c r="M2079" t="s">
        <v>2061</v>
      </c>
      <c r="N2079" t="s">
        <v>46</v>
      </c>
      <c r="O2079" t="s">
        <v>144</v>
      </c>
      <c r="P2079" t="s">
        <v>2062</v>
      </c>
      <c r="Q2079">
        <v>35</v>
      </c>
      <c r="R2079">
        <v>7</v>
      </c>
      <c r="S2079">
        <v>0</v>
      </c>
      <c r="T2079">
        <v>16.8</v>
      </c>
    </row>
    <row r="2080" spans="1:20" x14ac:dyDescent="0.3">
      <c r="A2080" s="1">
        <v>44103</v>
      </c>
      <c r="B2080" s="1" t="str">
        <f t="shared" si="32"/>
        <v>Sep</v>
      </c>
      <c r="C2080">
        <v>5792</v>
      </c>
      <c r="D2080" t="s">
        <v>4456</v>
      </c>
      <c r="E2080" t="s">
        <v>39</v>
      </c>
      <c r="F2080" t="s">
        <v>4457</v>
      </c>
      <c r="G2080" t="s">
        <v>22</v>
      </c>
      <c r="H2080" t="s">
        <v>23</v>
      </c>
      <c r="I2080" t="s">
        <v>3857</v>
      </c>
      <c r="J2080" t="s">
        <v>34</v>
      </c>
      <c r="K2080">
        <v>93309</v>
      </c>
      <c r="L2080" t="s">
        <v>35</v>
      </c>
      <c r="M2080" t="s">
        <v>4174</v>
      </c>
      <c r="N2080" t="s">
        <v>28</v>
      </c>
      <c r="O2080" t="s">
        <v>59</v>
      </c>
      <c r="P2080" t="s">
        <v>4175</v>
      </c>
      <c r="Q2080">
        <v>72.784000000000006</v>
      </c>
      <c r="R2080">
        <v>1</v>
      </c>
      <c r="S2080">
        <v>0.2</v>
      </c>
      <c r="T2080">
        <v>0</v>
      </c>
    </row>
    <row r="2081" spans="1:20" x14ac:dyDescent="0.3">
      <c r="A2081" s="1">
        <v>44103</v>
      </c>
      <c r="B2081" s="1" t="str">
        <f t="shared" si="32"/>
        <v>Sep</v>
      </c>
      <c r="C2081">
        <v>5793</v>
      </c>
      <c r="D2081" t="s">
        <v>4456</v>
      </c>
      <c r="E2081" t="s">
        <v>39</v>
      </c>
      <c r="F2081" t="s">
        <v>4457</v>
      </c>
      <c r="G2081" t="s">
        <v>22</v>
      </c>
      <c r="H2081" t="s">
        <v>23</v>
      </c>
      <c r="I2081" t="s">
        <v>3857</v>
      </c>
      <c r="J2081" t="s">
        <v>34</v>
      </c>
      <c r="K2081">
        <v>93309</v>
      </c>
      <c r="L2081" t="s">
        <v>35</v>
      </c>
      <c r="M2081" t="s">
        <v>3609</v>
      </c>
      <c r="N2081" t="s">
        <v>46</v>
      </c>
      <c r="O2081" t="s">
        <v>69</v>
      </c>
      <c r="P2081" t="s">
        <v>3610</v>
      </c>
      <c r="Q2081">
        <v>97.84</v>
      </c>
      <c r="R2081">
        <v>2</v>
      </c>
      <c r="S2081">
        <v>0</v>
      </c>
      <c r="T2081">
        <v>25.438400000000001</v>
      </c>
    </row>
    <row r="2082" spans="1:20" x14ac:dyDescent="0.3">
      <c r="A2082" s="1">
        <v>44103</v>
      </c>
      <c r="B2082" s="1" t="str">
        <f t="shared" si="32"/>
        <v>Sep</v>
      </c>
      <c r="C2082">
        <v>5794</v>
      </c>
      <c r="D2082" t="s">
        <v>4456</v>
      </c>
      <c r="E2082" t="s">
        <v>39</v>
      </c>
      <c r="F2082" t="s">
        <v>4457</v>
      </c>
      <c r="G2082" t="s">
        <v>22</v>
      </c>
      <c r="H2082" t="s">
        <v>23</v>
      </c>
      <c r="I2082" t="s">
        <v>3857</v>
      </c>
      <c r="J2082" t="s">
        <v>34</v>
      </c>
      <c r="K2082">
        <v>93309</v>
      </c>
      <c r="L2082" t="s">
        <v>35</v>
      </c>
      <c r="M2082" t="s">
        <v>944</v>
      </c>
      <c r="N2082" t="s">
        <v>28</v>
      </c>
      <c r="O2082" t="s">
        <v>29</v>
      </c>
      <c r="P2082" t="s">
        <v>945</v>
      </c>
      <c r="Q2082">
        <v>51.75</v>
      </c>
      <c r="R2082">
        <v>1</v>
      </c>
      <c r="S2082">
        <v>0</v>
      </c>
      <c r="T2082">
        <v>15.525</v>
      </c>
    </row>
    <row r="2083" spans="1:20" x14ac:dyDescent="0.3">
      <c r="A2083" s="1">
        <v>44103</v>
      </c>
      <c r="B2083" s="1" t="str">
        <f t="shared" si="32"/>
        <v>Sep</v>
      </c>
      <c r="C2083">
        <v>5795</v>
      </c>
      <c r="D2083" t="s">
        <v>4456</v>
      </c>
      <c r="E2083" t="s">
        <v>39</v>
      </c>
      <c r="F2083" t="s">
        <v>4457</v>
      </c>
      <c r="G2083" t="s">
        <v>22</v>
      </c>
      <c r="H2083" t="s">
        <v>23</v>
      </c>
      <c r="I2083" t="s">
        <v>3857</v>
      </c>
      <c r="J2083" t="s">
        <v>34</v>
      </c>
      <c r="K2083">
        <v>93309</v>
      </c>
      <c r="L2083" t="s">
        <v>35</v>
      </c>
      <c r="M2083" t="s">
        <v>2484</v>
      </c>
      <c r="N2083" t="s">
        <v>46</v>
      </c>
      <c r="O2083" t="s">
        <v>47</v>
      </c>
      <c r="P2083" t="s">
        <v>2485</v>
      </c>
      <c r="Q2083">
        <v>46.671999999999997</v>
      </c>
      <c r="R2083">
        <v>2</v>
      </c>
      <c r="S2083">
        <v>0.2</v>
      </c>
      <c r="T2083">
        <v>16.3352</v>
      </c>
    </row>
    <row r="2084" spans="1:20" x14ac:dyDescent="0.3">
      <c r="A2084" s="1">
        <v>44103</v>
      </c>
      <c r="B2084" s="1" t="str">
        <f t="shared" si="32"/>
        <v>Sep</v>
      </c>
      <c r="C2084">
        <v>6209</v>
      </c>
      <c r="D2084" t="s">
        <v>4458</v>
      </c>
      <c r="E2084" t="s">
        <v>20</v>
      </c>
      <c r="F2084" t="s">
        <v>4459</v>
      </c>
      <c r="G2084" t="s">
        <v>73</v>
      </c>
      <c r="H2084" t="s">
        <v>23</v>
      </c>
      <c r="I2084" t="s">
        <v>504</v>
      </c>
      <c r="J2084" t="s">
        <v>25</v>
      </c>
      <c r="K2084">
        <v>43302</v>
      </c>
      <c r="L2084" t="s">
        <v>26</v>
      </c>
      <c r="M2084" t="s">
        <v>809</v>
      </c>
      <c r="N2084" t="s">
        <v>46</v>
      </c>
      <c r="O2084" t="s">
        <v>54</v>
      </c>
      <c r="P2084" t="s">
        <v>810</v>
      </c>
      <c r="Q2084">
        <v>51.167999999999999</v>
      </c>
      <c r="R2084">
        <v>2</v>
      </c>
      <c r="S2084">
        <v>0.2</v>
      </c>
      <c r="T2084">
        <v>-6.3959999999999999</v>
      </c>
    </row>
    <row r="2085" spans="1:20" x14ac:dyDescent="0.3">
      <c r="A2085" s="1">
        <v>44103</v>
      </c>
      <c r="B2085" s="1" t="str">
        <f t="shared" si="32"/>
        <v>Sep</v>
      </c>
      <c r="C2085">
        <v>7663</v>
      </c>
      <c r="D2085" t="s">
        <v>4460</v>
      </c>
      <c r="E2085" t="s">
        <v>39</v>
      </c>
      <c r="F2085" t="s">
        <v>2978</v>
      </c>
      <c r="G2085" t="s">
        <v>22</v>
      </c>
      <c r="H2085" t="s">
        <v>23</v>
      </c>
      <c r="I2085" t="s">
        <v>33</v>
      </c>
      <c r="J2085" t="s">
        <v>34</v>
      </c>
      <c r="K2085">
        <v>90036</v>
      </c>
      <c r="L2085" t="s">
        <v>35</v>
      </c>
      <c r="M2085" t="s">
        <v>4461</v>
      </c>
      <c r="N2085" t="s">
        <v>46</v>
      </c>
      <c r="O2085" t="s">
        <v>62</v>
      </c>
      <c r="P2085" t="s">
        <v>4462</v>
      </c>
      <c r="Q2085">
        <v>99.2</v>
      </c>
      <c r="R2085">
        <v>5</v>
      </c>
      <c r="S2085">
        <v>0</v>
      </c>
      <c r="T2085">
        <v>25.792000000000002</v>
      </c>
    </row>
    <row r="2086" spans="1:20" x14ac:dyDescent="0.3">
      <c r="A2086" s="1">
        <v>44103</v>
      </c>
      <c r="B2086" s="1" t="str">
        <f t="shared" si="32"/>
        <v>Sep</v>
      </c>
      <c r="C2086">
        <v>8591</v>
      </c>
      <c r="D2086" t="s">
        <v>4463</v>
      </c>
      <c r="E2086" t="s">
        <v>39</v>
      </c>
      <c r="F2086" t="s">
        <v>3137</v>
      </c>
      <c r="G2086" t="s">
        <v>73</v>
      </c>
      <c r="H2086" t="s">
        <v>23</v>
      </c>
      <c r="I2086" t="s">
        <v>4464</v>
      </c>
      <c r="J2086" t="s">
        <v>315</v>
      </c>
      <c r="K2086">
        <v>11550</v>
      </c>
      <c r="L2086" t="s">
        <v>26</v>
      </c>
      <c r="M2086" t="s">
        <v>811</v>
      </c>
      <c r="N2086" t="s">
        <v>46</v>
      </c>
      <c r="O2086" t="s">
        <v>168</v>
      </c>
      <c r="P2086" t="s">
        <v>812</v>
      </c>
      <c r="Q2086">
        <v>7.98</v>
      </c>
      <c r="R2086">
        <v>3</v>
      </c>
      <c r="S2086">
        <v>0</v>
      </c>
      <c r="T2086">
        <v>3.9102000000000001</v>
      </c>
    </row>
    <row r="2087" spans="1:20" x14ac:dyDescent="0.3">
      <c r="A2087" s="1">
        <v>44103</v>
      </c>
      <c r="B2087" s="1" t="str">
        <f t="shared" si="32"/>
        <v>Sep</v>
      </c>
      <c r="C2087">
        <v>9802</v>
      </c>
      <c r="D2087" t="s">
        <v>4465</v>
      </c>
      <c r="E2087" t="s">
        <v>20</v>
      </c>
      <c r="F2087" t="s">
        <v>2950</v>
      </c>
      <c r="G2087" t="s">
        <v>22</v>
      </c>
      <c r="H2087" t="s">
        <v>23</v>
      </c>
      <c r="I2087" t="s">
        <v>4466</v>
      </c>
      <c r="J2087" t="s">
        <v>34</v>
      </c>
      <c r="K2087">
        <v>95240</v>
      </c>
      <c r="L2087" t="s">
        <v>35</v>
      </c>
      <c r="M2087" t="s">
        <v>4467</v>
      </c>
      <c r="N2087" t="s">
        <v>46</v>
      </c>
      <c r="O2087" t="s">
        <v>141</v>
      </c>
      <c r="P2087" t="s">
        <v>4468</v>
      </c>
      <c r="Q2087">
        <v>97.3</v>
      </c>
      <c r="R2087">
        <v>7</v>
      </c>
      <c r="S2087">
        <v>0</v>
      </c>
      <c r="T2087">
        <v>28.216999999999999</v>
      </c>
    </row>
    <row r="2088" spans="1:20" x14ac:dyDescent="0.3">
      <c r="A2088" s="1">
        <v>44104</v>
      </c>
      <c r="B2088" s="1" t="str">
        <f t="shared" si="32"/>
        <v>Sep</v>
      </c>
      <c r="C2088">
        <v>5266</v>
      </c>
      <c r="D2088" t="s">
        <v>4469</v>
      </c>
      <c r="E2088" t="s">
        <v>39</v>
      </c>
      <c r="F2088" t="s">
        <v>667</v>
      </c>
      <c r="G2088" t="s">
        <v>73</v>
      </c>
      <c r="H2088" t="s">
        <v>23</v>
      </c>
      <c r="I2088" t="s">
        <v>148</v>
      </c>
      <c r="J2088" t="s">
        <v>149</v>
      </c>
      <c r="K2088">
        <v>98103</v>
      </c>
      <c r="L2088" t="s">
        <v>35</v>
      </c>
      <c r="M2088" t="s">
        <v>741</v>
      </c>
      <c r="N2088" t="s">
        <v>46</v>
      </c>
      <c r="O2088" t="s">
        <v>107</v>
      </c>
      <c r="P2088" t="s">
        <v>742</v>
      </c>
      <c r="Q2088">
        <v>11.76</v>
      </c>
      <c r="R2088">
        <v>2</v>
      </c>
      <c r="S2088">
        <v>0</v>
      </c>
      <c r="T2088">
        <v>5.7624000000000004</v>
      </c>
    </row>
    <row r="2089" spans="1:20" x14ac:dyDescent="0.3">
      <c r="A2089" s="1">
        <v>44104</v>
      </c>
      <c r="B2089" s="1" t="str">
        <f t="shared" si="32"/>
        <v>Sep</v>
      </c>
      <c r="C2089">
        <v>5267</v>
      </c>
      <c r="D2089" t="s">
        <v>4469</v>
      </c>
      <c r="E2089" t="s">
        <v>39</v>
      </c>
      <c r="F2089" t="s">
        <v>667</v>
      </c>
      <c r="G2089" t="s">
        <v>73</v>
      </c>
      <c r="H2089" t="s">
        <v>23</v>
      </c>
      <c r="I2089" t="s">
        <v>148</v>
      </c>
      <c r="J2089" t="s">
        <v>149</v>
      </c>
      <c r="K2089">
        <v>98103</v>
      </c>
      <c r="L2089" t="s">
        <v>35</v>
      </c>
      <c r="M2089" t="s">
        <v>4470</v>
      </c>
      <c r="N2089" t="s">
        <v>46</v>
      </c>
      <c r="O2089" t="s">
        <v>107</v>
      </c>
      <c r="P2089" t="s">
        <v>4471</v>
      </c>
      <c r="Q2089">
        <v>167.94</v>
      </c>
      <c r="R2089">
        <v>3</v>
      </c>
      <c r="S2089">
        <v>0</v>
      </c>
      <c r="T2089">
        <v>82.290599999999998</v>
      </c>
    </row>
    <row r="2090" spans="1:20" x14ac:dyDescent="0.3">
      <c r="A2090" s="1">
        <v>44104</v>
      </c>
      <c r="B2090" s="1" t="str">
        <f t="shared" si="32"/>
        <v>Sep</v>
      </c>
      <c r="C2090">
        <v>5268</v>
      </c>
      <c r="D2090" t="s">
        <v>4469</v>
      </c>
      <c r="E2090" t="s">
        <v>39</v>
      </c>
      <c r="F2090" t="s">
        <v>667</v>
      </c>
      <c r="G2090" t="s">
        <v>73</v>
      </c>
      <c r="H2090" t="s">
        <v>23</v>
      </c>
      <c r="I2090" t="s">
        <v>148</v>
      </c>
      <c r="J2090" t="s">
        <v>149</v>
      </c>
      <c r="K2090">
        <v>98103</v>
      </c>
      <c r="L2090" t="s">
        <v>35</v>
      </c>
      <c r="M2090" t="s">
        <v>4108</v>
      </c>
      <c r="N2090" t="s">
        <v>46</v>
      </c>
      <c r="O2090" t="s">
        <v>69</v>
      </c>
      <c r="P2090" t="s">
        <v>4109</v>
      </c>
      <c r="Q2090">
        <v>3.89</v>
      </c>
      <c r="R2090">
        <v>1</v>
      </c>
      <c r="S2090">
        <v>0</v>
      </c>
      <c r="T2090">
        <v>1.0114000000000001</v>
      </c>
    </row>
    <row r="2091" spans="1:20" x14ac:dyDescent="0.3">
      <c r="A2091" s="1">
        <v>44104</v>
      </c>
      <c r="B2091" s="1" t="str">
        <f t="shared" si="32"/>
        <v>Sep</v>
      </c>
      <c r="C2091">
        <v>6694</v>
      </c>
      <c r="D2091" t="s">
        <v>4472</v>
      </c>
      <c r="E2091" t="s">
        <v>86</v>
      </c>
      <c r="F2091" t="s">
        <v>3543</v>
      </c>
      <c r="G2091" t="s">
        <v>22</v>
      </c>
      <c r="H2091" t="s">
        <v>23</v>
      </c>
      <c r="I2091" t="s">
        <v>688</v>
      </c>
      <c r="J2091" t="s">
        <v>659</v>
      </c>
      <c r="K2091">
        <v>21215</v>
      </c>
      <c r="L2091" t="s">
        <v>26</v>
      </c>
      <c r="M2091" t="s">
        <v>4221</v>
      </c>
      <c r="N2091" t="s">
        <v>46</v>
      </c>
      <c r="O2091" t="s">
        <v>107</v>
      </c>
      <c r="P2091" t="s">
        <v>4222</v>
      </c>
      <c r="Q2091">
        <v>164.88</v>
      </c>
      <c r="R2091">
        <v>3</v>
      </c>
      <c r="S2091">
        <v>0</v>
      </c>
      <c r="T2091">
        <v>80.791200000000003</v>
      </c>
    </row>
    <row r="2092" spans="1:20" x14ac:dyDescent="0.3">
      <c r="A2092" s="1">
        <v>44104</v>
      </c>
      <c r="B2092" s="1" t="str">
        <f t="shared" si="32"/>
        <v>Sep</v>
      </c>
      <c r="C2092">
        <v>9141</v>
      </c>
      <c r="D2092" t="s">
        <v>4473</v>
      </c>
      <c r="E2092" t="s">
        <v>86</v>
      </c>
      <c r="F2092" t="s">
        <v>853</v>
      </c>
      <c r="G2092" t="s">
        <v>41</v>
      </c>
      <c r="H2092" t="s">
        <v>23</v>
      </c>
      <c r="I2092" t="s">
        <v>33</v>
      </c>
      <c r="J2092" t="s">
        <v>34</v>
      </c>
      <c r="K2092">
        <v>90049</v>
      </c>
      <c r="L2092" t="s">
        <v>35</v>
      </c>
      <c r="M2092" t="s">
        <v>639</v>
      </c>
      <c r="N2092" t="s">
        <v>78</v>
      </c>
      <c r="O2092" t="s">
        <v>101</v>
      </c>
      <c r="P2092" t="s">
        <v>640</v>
      </c>
      <c r="Q2092">
        <v>159.97999999999999</v>
      </c>
      <c r="R2092">
        <v>2</v>
      </c>
      <c r="S2092">
        <v>0</v>
      </c>
      <c r="T2092">
        <v>47.994</v>
      </c>
    </row>
    <row r="2093" spans="1:20" x14ac:dyDescent="0.3">
      <c r="A2093" s="1">
        <v>44104</v>
      </c>
      <c r="B2093" s="1" t="str">
        <f t="shared" si="32"/>
        <v>Sep</v>
      </c>
      <c r="C2093">
        <v>9215</v>
      </c>
      <c r="D2093" t="s">
        <v>4474</v>
      </c>
      <c r="E2093" t="s">
        <v>39</v>
      </c>
      <c r="F2093" t="s">
        <v>4475</v>
      </c>
      <c r="G2093" t="s">
        <v>73</v>
      </c>
      <c r="H2093" t="s">
        <v>23</v>
      </c>
      <c r="I2093" t="s">
        <v>154</v>
      </c>
      <c r="J2093" t="s">
        <v>155</v>
      </c>
      <c r="K2093">
        <v>19120</v>
      </c>
      <c r="L2093" t="s">
        <v>26</v>
      </c>
      <c r="M2093" t="s">
        <v>4476</v>
      </c>
      <c r="N2093" t="s">
        <v>46</v>
      </c>
      <c r="O2093" t="s">
        <v>288</v>
      </c>
      <c r="P2093" t="s">
        <v>4477</v>
      </c>
      <c r="Q2093">
        <v>20.664000000000001</v>
      </c>
      <c r="R2093">
        <v>7</v>
      </c>
      <c r="S2093">
        <v>0.2</v>
      </c>
      <c r="T2093">
        <v>6.9741</v>
      </c>
    </row>
    <row r="2094" spans="1:20" x14ac:dyDescent="0.3">
      <c r="A2094" s="1">
        <v>44104</v>
      </c>
      <c r="B2094" s="1" t="str">
        <f t="shared" si="32"/>
        <v>Sep</v>
      </c>
      <c r="C2094">
        <v>9688</v>
      </c>
      <c r="D2094" t="s">
        <v>4478</v>
      </c>
      <c r="E2094" t="s">
        <v>20</v>
      </c>
      <c r="F2094" t="s">
        <v>1677</v>
      </c>
      <c r="G2094" t="s">
        <v>41</v>
      </c>
      <c r="H2094" t="s">
        <v>23</v>
      </c>
      <c r="I2094" t="s">
        <v>620</v>
      </c>
      <c r="J2094" t="s">
        <v>52</v>
      </c>
      <c r="K2094">
        <v>76017</v>
      </c>
      <c r="L2094" t="s">
        <v>44</v>
      </c>
      <c r="M2094" t="s">
        <v>64</v>
      </c>
      <c r="N2094" t="s">
        <v>46</v>
      </c>
      <c r="O2094" t="s">
        <v>47</v>
      </c>
      <c r="P2094" t="s">
        <v>65</v>
      </c>
      <c r="Q2094">
        <v>11.646000000000001</v>
      </c>
      <c r="R2094">
        <v>9</v>
      </c>
      <c r="S2094">
        <v>0.8</v>
      </c>
      <c r="T2094">
        <v>-17.469000000000001</v>
      </c>
    </row>
    <row r="2095" spans="1:20" x14ac:dyDescent="0.3">
      <c r="A2095" s="1">
        <v>44105</v>
      </c>
      <c r="B2095" s="1" t="str">
        <f t="shared" si="32"/>
        <v>Oct</v>
      </c>
      <c r="C2095">
        <v>429</v>
      </c>
      <c r="D2095" t="s">
        <v>4479</v>
      </c>
      <c r="E2095" t="s">
        <v>20</v>
      </c>
      <c r="F2095" t="s">
        <v>4073</v>
      </c>
      <c r="G2095" t="s">
        <v>73</v>
      </c>
      <c r="H2095" t="s">
        <v>23</v>
      </c>
      <c r="I2095" t="s">
        <v>1352</v>
      </c>
      <c r="J2095" t="s">
        <v>52</v>
      </c>
      <c r="K2095">
        <v>78207</v>
      </c>
      <c r="L2095" t="s">
        <v>44</v>
      </c>
      <c r="M2095" t="s">
        <v>4480</v>
      </c>
      <c r="N2095" t="s">
        <v>46</v>
      </c>
      <c r="O2095" t="s">
        <v>62</v>
      </c>
      <c r="P2095" t="s">
        <v>4481</v>
      </c>
      <c r="Q2095">
        <v>6.6719999999999997</v>
      </c>
      <c r="R2095">
        <v>6</v>
      </c>
      <c r="S2095">
        <v>0.2</v>
      </c>
      <c r="T2095">
        <v>0.50039999999999996</v>
      </c>
    </row>
    <row r="2096" spans="1:20" x14ac:dyDescent="0.3">
      <c r="A2096" s="1">
        <v>44105</v>
      </c>
      <c r="B2096" s="1" t="str">
        <f t="shared" si="32"/>
        <v>Oct</v>
      </c>
      <c r="C2096">
        <v>567</v>
      </c>
      <c r="D2096" t="s">
        <v>4482</v>
      </c>
      <c r="E2096" t="s">
        <v>20</v>
      </c>
      <c r="F2096" t="s">
        <v>4483</v>
      </c>
      <c r="G2096" t="s">
        <v>73</v>
      </c>
      <c r="H2096" t="s">
        <v>23</v>
      </c>
      <c r="I2096" t="s">
        <v>148</v>
      </c>
      <c r="J2096" t="s">
        <v>149</v>
      </c>
      <c r="K2096">
        <v>98105</v>
      </c>
      <c r="L2096" t="s">
        <v>35</v>
      </c>
      <c r="M2096" t="s">
        <v>4484</v>
      </c>
      <c r="N2096" t="s">
        <v>46</v>
      </c>
      <c r="O2096" t="s">
        <v>107</v>
      </c>
      <c r="P2096" t="s">
        <v>4485</v>
      </c>
      <c r="Q2096">
        <v>91.84</v>
      </c>
      <c r="R2096">
        <v>8</v>
      </c>
      <c r="S2096">
        <v>0</v>
      </c>
      <c r="T2096">
        <v>45.001600000000003</v>
      </c>
    </row>
    <row r="2097" spans="1:20" x14ac:dyDescent="0.3">
      <c r="A2097" s="1">
        <v>44105</v>
      </c>
      <c r="B2097" s="1" t="str">
        <f t="shared" si="32"/>
        <v>Oct</v>
      </c>
      <c r="C2097">
        <v>568</v>
      </c>
      <c r="D2097" t="s">
        <v>4482</v>
      </c>
      <c r="E2097" t="s">
        <v>20</v>
      </c>
      <c r="F2097" t="s">
        <v>4483</v>
      </c>
      <c r="G2097" t="s">
        <v>73</v>
      </c>
      <c r="H2097" t="s">
        <v>23</v>
      </c>
      <c r="I2097" t="s">
        <v>148</v>
      </c>
      <c r="J2097" t="s">
        <v>149</v>
      </c>
      <c r="K2097">
        <v>98105</v>
      </c>
      <c r="L2097" t="s">
        <v>35</v>
      </c>
      <c r="M2097" t="s">
        <v>1774</v>
      </c>
      <c r="N2097" t="s">
        <v>46</v>
      </c>
      <c r="O2097" t="s">
        <v>47</v>
      </c>
      <c r="P2097" t="s">
        <v>1775</v>
      </c>
      <c r="Q2097">
        <v>81.087999999999994</v>
      </c>
      <c r="R2097">
        <v>7</v>
      </c>
      <c r="S2097">
        <v>0.2</v>
      </c>
      <c r="T2097">
        <v>27.3672</v>
      </c>
    </row>
    <row r="2098" spans="1:20" x14ac:dyDescent="0.3">
      <c r="A2098" s="1">
        <v>44105</v>
      </c>
      <c r="B2098" s="1" t="str">
        <f t="shared" si="32"/>
        <v>Oct</v>
      </c>
      <c r="C2098">
        <v>569</v>
      </c>
      <c r="D2098" t="s">
        <v>4482</v>
      </c>
      <c r="E2098" t="s">
        <v>20</v>
      </c>
      <c r="F2098" t="s">
        <v>4483</v>
      </c>
      <c r="G2098" t="s">
        <v>73</v>
      </c>
      <c r="H2098" t="s">
        <v>23</v>
      </c>
      <c r="I2098" t="s">
        <v>148</v>
      </c>
      <c r="J2098" t="s">
        <v>149</v>
      </c>
      <c r="K2098">
        <v>98105</v>
      </c>
      <c r="L2098" t="s">
        <v>35</v>
      </c>
      <c r="M2098" t="s">
        <v>1993</v>
      </c>
      <c r="N2098" t="s">
        <v>46</v>
      </c>
      <c r="O2098" t="s">
        <v>107</v>
      </c>
      <c r="P2098" t="s">
        <v>1994</v>
      </c>
      <c r="Q2098">
        <v>19.440000000000001</v>
      </c>
      <c r="R2098">
        <v>3</v>
      </c>
      <c r="S2098">
        <v>0</v>
      </c>
      <c r="T2098">
        <v>9.3312000000000008</v>
      </c>
    </row>
    <row r="2099" spans="1:20" x14ac:dyDescent="0.3">
      <c r="A2099" s="1">
        <v>44105</v>
      </c>
      <c r="B2099" s="1" t="str">
        <f t="shared" si="32"/>
        <v>Oct</v>
      </c>
      <c r="C2099">
        <v>570</v>
      </c>
      <c r="D2099" t="s">
        <v>4482</v>
      </c>
      <c r="E2099" t="s">
        <v>20</v>
      </c>
      <c r="F2099" t="s">
        <v>4483</v>
      </c>
      <c r="G2099" t="s">
        <v>73</v>
      </c>
      <c r="H2099" t="s">
        <v>23</v>
      </c>
      <c r="I2099" t="s">
        <v>148</v>
      </c>
      <c r="J2099" t="s">
        <v>149</v>
      </c>
      <c r="K2099">
        <v>98105</v>
      </c>
      <c r="L2099" t="s">
        <v>35</v>
      </c>
      <c r="M2099" t="s">
        <v>3380</v>
      </c>
      <c r="N2099" t="s">
        <v>28</v>
      </c>
      <c r="O2099" t="s">
        <v>59</v>
      </c>
      <c r="P2099" t="s">
        <v>3381</v>
      </c>
      <c r="Q2099">
        <v>451.15199999999999</v>
      </c>
      <c r="R2099">
        <v>3</v>
      </c>
      <c r="S2099">
        <v>0.2</v>
      </c>
      <c r="T2099">
        <v>0</v>
      </c>
    </row>
    <row r="2100" spans="1:20" x14ac:dyDescent="0.3">
      <c r="A2100" s="1">
        <v>44105</v>
      </c>
      <c r="B2100" s="1" t="str">
        <f t="shared" si="32"/>
        <v>Oct</v>
      </c>
      <c r="C2100">
        <v>2214</v>
      </c>
      <c r="D2100" t="s">
        <v>4486</v>
      </c>
      <c r="E2100" t="s">
        <v>39</v>
      </c>
      <c r="F2100" t="s">
        <v>291</v>
      </c>
      <c r="G2100" t="s">
        <v>22</v>
      </c>
      <c r="H2100" t="s">
        <v>23</v>
      </c>
      <c r="I2100" t="s">
        <v>425</v>
      </c>
      <c r="J2100" t="s">
        <v>34</v>
      </c>
      <c r="K2100">
        <v>95123</v>
      </c>
      <c r="L2100" t="s">
        <v>35</v>
      </c>
      <c r="M2100" t="s">
        <v>45</v>
      </c>
      <c r="N2100" t="s">
        <v>46</v>
      </c>
      <c r="O2100" t="s">
        <v>47</v>
      </c>
      <c r="P2100" t="s">
        <v>48</v>
      </c>
      <c r="Q2100">
        <v>1.44</v>
      </c>
      <c r="R2100">
        <v>1</v>
      </c>
      <c r="S2100">
        <v>0.2</v>
      </c>
      <c r="T2100">
        <v>0.504</v>
      </c>
    </row>
    <row r="2101" spans="1:20" x14ac:dyDescent="0.3">
      <c r="A2101" s="1">
        <v>44105</v>
      </c>
      <c r="B2101" s="1" t="str">
        <f t="shared" si="32"/>
        <v>Oct</v>
      </c>
      <c r="C2101">
        <v>2215</v>
      </c>
      <c r="D2101" t="s">
        <v>4486</v>
      </c>
      <c r="E2101" t="s">
        <v>39</v>
      </c>
      <c r="F2101" t="s">
        <v>291</v>
      </c>
      <c r="G2101" t="s">
        <v>22</v>
      </c>
      <c r="H2101" t="s">
        <v>23</v>
      </c>
      <c r="I2101" t="s">
        <v>425</v>
      </c>
      <c r="J2101" t="s">
        <v>34</v>
      </c>
      <c r="K2101">
        <v>95123</v>
      </c>
      <c r="L2101" t="s">
        <v>35</v>
      </c>
      <c r="M2101" t="s">
        <v>2452</v>
      </c>
      <c r="N2101" t="s">
        <v>46</v>
      </c>
      <c r="O2101" t="s">
        <v>47</v>
      </c>
      <c r="P2101" t="s">
        <v>1698</v>
      </c>
      <c r="Q2101">
        <v>61.776000000000003</v>
      </c>
      <c r="R2101">
        <v>13</v>
      </c>
      <c r="S2101">
        <v>0.2</v>
      </c>
      <c r="T2101">
        <v>20.849399999999999</v>
      </c>
    </row>
    <row r="2102" spans="1:20" x14ac:dyDescent="0.3">
      <c r="A2102" s="1">
        <v>44105</v>
      </c>
      <c r="B2102" s="1" t="str">
        <f t="shared" si="32"/>
        <v>Oct</v>
      </c>
      <c r="C2102">
        <v>2216</v>
      </c>
      <c r="D2102" t="s">
        <v>4486</v>
      </c>
      <c r="E2102" t="s">
        <v>39</v>
      </c>
      <c r="F2102" t="s">
        <v>291</v>
      </c>
      <c r="G2102" t="s">
        <v>22</v>
      </c>
      <c r="H2102" t="s">
        <v>23</v>
      </c>
      <c r="I2102" t="s">
        <v>425</v>
      </c>
      <c r="J2102" t="s">
        <v>34</v>
      </c>
      <c r="K2102">
        <v>95123</v>
      </c>
      <c r="L2102" t="s">
        <v>35</v>
      </c>
      <c r="M2102" t="s">
        <v>3037</v>
      </c>
      <c r="N2102" t="s">
        <v>46</v>
      </c>
      <c r="O2102" t="s">
        <v>69</v>
      </c>
      <c r="P2102" t="s">
        <v>3038</v>
      </c>
      <c r="Q2102">
        <v>241.96</v>
      </c>
      <c r="R2102">
        <v>2</v>
      </c>
      <c r="S2102">
        <v>0</v>
      </c>
      <c r="T2102">
        <v>60.49</v>
      </c>
    </row>
    <row r="2103" spans="1:20" x14ac:dyDescent="0.3">
      <c r="A2103" s="1">
        <v>44105</v>
      </c>
      <c r="B2103" s="1" t="str">
        <f t="shared" si="32"/>
        <v>Oct</v>
      </c>
      <c r="C2103">
        <v>2217</v>
      </c>
      <c r="D2103" t="s">
        <v>4486</v>
      </c>
      <c r="E2103" t="s">
        <v>39</v>
      </c>
      <c r="F2103" t="s">
        <v>291</v>
      </c>
      <c r="G2103" t="s">
        <v>22</v>
      </c>
      <c r="H2103" t="s">
        <v>23</v>
      </c>
      <c r="I2103" t="s">
        <v>425</v>
      </c>
      <c r="J2103" t="s">
        <v>34</v>
      </c>
      <c r="K2103">
        <v>95123</v>
      </c>
      <c r="L2103" t="s">
        <v>35</v>
      </c>
      <c r="M2103" t="s">
        <v>4487</v>
      </c>
      <c r="N2103" t="s">
        <v>28</v>
      </c>
      <c r="O2103" t="s">
        <v>59</v>
      </c>
      <c r="P2103" t="s">
        <v>4488</v>
      </c>
      <c r="Q2103">
        <v>108.608</v>
      </c>
      <c r="R2103">
        <v>4</v>
      </c>
      <c r="S2103">
        <v>0.2</v>
      </c>
      <c r="T2103">
        <v>9.5031999999999996</v>
      </c>
    </row>
    <row r="2104" spans="1:20" x14ac:dyDescent="0.3">
      <c r="A2104" s="1">
        <v>44105</v>
      </c>
      <c r="B2104" s="1" t="str">
        <f t="shared" si="32"/>
        <v>Oct</v>
      </c>
      <c r="C2104">
        <v>3296</v>
      </c>
      <c r="D2104" t="s">
        <v>4489</v>
      </c>
      <c r="E2104" t="s">
        <v>39</v>
      </c>
      <c r="F2104" t="s">
        <v>4490</v>
      </c>
      <c r="G2104" t="s">
        <v>41</v>
      </c>
      <c r="H2104" t="s">
        <v>23</v>
      </c>
      <c r="I2104" t="s">
        <v>314</v>
      </c>
      <c r="J2104" t="s">
        <v>315</v>
      </c>
      <c r="K2104">
        <v>10035</v>
      </c>
      <c r="L2104" t="s">
        <v>26</v>
      </c>
      <c r="M2104" t="s">
        <v>4491</v>
      </c>
      <c r="N2104" t="s">
        <v>78</v>
      </c>
      <c r="O2104" t="s">
        <v>79</v>
      </c>
      <c r="P2104" t="s">
        <v>4492</v>
      </c>
      <c r="Q2104">
        <v>1704.89</v>
      </c>
      <c r="R2104">
        <v>11</v>
      </c>
      <c r="S2104">
        <v>0</v>
      </c>
      <c r="T2104">
        <v>767.20050000000003</v>
      </c>
    </row>
    <row r="2105" spans="1:20" x14ac:dyDescent="0.3">
      <c r="A2105" s="1">
        <v>44105</v>
      </c>
      <c r="B2105" s="1" t="str">
        <f t="shared" si="32"/>
        <v>Oct</v>
      </c>
      <c r="C2105">
        <v>3582</v>
      </c>
      <c r="D2105" t="s">
        <v>4493</v>
      </c>
      <c r="E2105" t="s">
        <v>20</v>
      </c>
      <c r="F2105" t="s">
        <v>818</v>
      </c>
      <c r="G2105" t="s">
        <v>22</v>
      </c>
      <c r="H2105" t="s">
        <v>23</v>
      </c>
      <c r="I2105" t="s">
        <v>2583</v>
      </c>
      <c r="J2105" t="s">
        <v>2543</v>
      </c>
      <c r="K2105">
        <v>68025</v>
      </c>
      <c r="L2105" t="s">
        <v>44</v>
      </c>
      <c r="M2105" t="s">
        <v>1634</v>
      </c>
      <c r="N2105" t="s">
        <v>46</v>
      </c>
      <c r="O2105" t="s">
        <v>107</v>
      </c>
      <c r="P2105" t="s">
        <v>1635</v>
      </c>
      <c r="Q2105">
        <v>104.85</v>
      </c>
      <c r="R2105">
        <v>1</v>
      </c>
      <c r="S2105">
        <v>0</v>
      </c>
      <c r="T2105">
        <v>50.328000000000003</v>
      </c>
    </row>
    <row r="2106" spans="1:20" x14ac:dyDescent="0.3">
      <c r="A2106" s="1">
        <v>44105</v>
      </c>
      <c r="B2106" s="1" t="str">
        <f t="shared" si="32"/>
        <v>Oct</v>
      </c>
      <c r="C2106">
        <v>8992</v>
      </c>
      <c r="D2106" t="s">
        <v>4494</v>
      </c>
      <c r="E2106" t="s">
        <v>20</v>
      </c>
      <c r="F2106" t="s">
        <v>4495</v>
      </c>
      <c r="G2106" t="s">
        <v>41</v>
      </c>
      <c r="H2106" t="s">
        <v>23</v>
      </c>
      <c r="I2106" t="s">
        <v>111</v>
      </c>
      <c r="J2106" t="s">
        <v>34</v>
      </c>
      <c r="K2106">
        <v>94110</v>
      </c>
      <c r="L2106" t="s">
        <v>35</v>
      </c>
      <c r="M2106" t="s">
        <v>3263</v>
      </c>
      <c r="N2106" t="s">
        <v>78</v>
      </c>
      <c r="O2106" t="s">
        <v>101</v>
      </c>
      <c r="P2106" t="s">
        <v>3264</v>
      </c>
      <c r="Q2106">
        <v>104.75</v>
      </c>
      <c r="R2106">
        <v>5</v>
      </c>
      <c r="S2106">
        <v>0</v>
      </c>
      <c r="T2106">
        <v>21.997499999999999</v>
      </c>
    </row>
    <row r="2107" spans="1:20" x14ac:dyDescent="0.3">
      <c r="A2107" s="1">
        <v>44106</v>
      </c>
      <c r="B2107" s="1" t="str">
        <f t="shared" si="32"/>
        <v>Oct</v>
      </c>
      <c r="C2107">
        <v>750</v>
      </c>
      <c r="D2107" t="s">
        <v>4496</v>
      </c>
      <c r="E2107" t="s">
        <v>20</v>
      </c>
      <c r="F2107" t="s">
        <v>3456</v>
      </c>
      <c r="G2107" t="s">
        <v>22</v>
      </c>
      <c r="H2107" t="s">
        <v>23</v>
      </c>
      <c r="I2107" t="s">
        <v>2413</v>
      </c>
      <c r="J2107" t="s">
        <v>124</v>
      </c>
      <c r="K2107">
        <v>48183</v>
      </c>
      <c r="L2107" t="s">
        <v>44</v>
      </c>
      <c r="M2107" t="s">
        <v>576</v>
      </c>
      <c r="N2107" t="s">
        <v>46</v>
      </c>
      <c r="O2107" t="s">
        <v>47</v>
      </c>
      <c r="P2107" t="s">
        <v>577</v>
      </c>
      <c r="Q2107">
        <v>58.05</v>
      </c>
      <c r="R2107">
        <v>3</v>
      </c>
      <c r="S2107">
        <v>0</v>
      </c>
      <c r="T2107">
        <v>26.702999999999999</v>
      </c>
    </row>
    <row r="2108" spans="1:20" x14ac:dyDescent="0.3">
      <c r="A2108" s="1">
        <v>44106</v>
      </c>
      <c r="B2108" s="1" t="str">
        <f t="shared" si="32"/>
        <v>Oct</v>
      </c>
      <c r="C2108">
        <v>751</v>
      </c>
      <c r="D2108" t="s">
        <v>4496</v>
      </c>
      <c r="E2108" t="s">
        <v>20</v>
      </c>
      <c r="F2108" t="s">
        <v>3456</v>
      </c>
      <c r="G2108" t="s">
        <v>22</v>
      </c>
      <c r="H2108" t="s">
        <v>23</v>
      </c>
      <c r="I2108" t="s">
        <v>2413</v>
      </c>
      <c r="J2108" t="s">
        <v>124</v>
      </c>
      <c r="K2108">
        <v>48183</v>
      </c>
      <c r="L2108" t="s">
        <v>44</v>
      </c>
      <c r="M2108" t="s">
        <v>4497</v>
      </c>
      <c r="N2108" t="s">
        <v>28</v>
      </c>
      <c r="O2108" t="s">
        <v>29</v>
      </c>
      <c r="P2108" t="s">
        <v>4498</v>
      </c>
      <c r="Q2108">
        <v>157.74</v>
      </c>
      <c r="R2108">
        <v>11</v>
      </c>
      <c r="S2108">
        <v>0</v>
      </c>
      <c r="T2108">
        <v>56.7864</v>
      </c>
    </row>
    <row r="2109" spans="1:20" x14ac:dyDescent="0.3">
      <c r="A2109" s="1">
        <v>44106</v>
      </c>
      <c r="B2109" s="1" t="str">
        <f t="shared" si="32"/>
        <v>Oct</v>
      </c>
      <c r="C2109">
        <v>752</v>
      </c>
      <c r="D2109" t="s">
        <v>4496</v>
      </c>
      <c r="E2109" t="s">
        <v>20</v>
      </c>
      <c r="F2109" t="s">
        <v>3456</v>
      </c>
      <c r="G2109" t="s">
        <v>22</v>
      </c>
      <c r="H2109" t="s">
        <v>23</v>
      </c>
      <c r="I2109" t="s">
        <v>2413</v>
      </c>
      <c r="J2109" t="s">
        <v>124</v>
      </c>
      <c r="K2109">
        <v>48183</v>
      </c>
      <c r="L2109" t="s">
        <v>44</v>
      </c>
      <c r="M2109" t="s">
        <v>4161</v>
      </c>
      <c r="N2109" t="s">
        <v>46</v>
      </c>
      <c r="O2109" t="s">
        <v>62</v>
      </c>
      <c r="P2109" t="s">
        <v>4162</v>
      </c>
      <c r="Q2109">
        <v>56.98</v>
      </c>
      <c r="R2109">
        <v>7</v>
      </c>
      <c r="S2109">
        <v>0</v>
      </c>
      <c r="T2109">
        <v>22.792000000000002</v>
      </c>
    </row>
    <row r="2110" spans="1:20" x14ac:dyDescent="0.3">
      <c r="A2110" s="1">
        <v>44106</v>
      </c>
      <c r="B2110" s="1" t="str">
        <f t="shared" si="32"/>
        <v>Oct</v>
      </c>
      <c r="C2110">
        <v>753</v>
      </c>
      <c r="D2110" t="s">
        <v>4496</v>
      </c>
      <c r="E2110" t="s">
        <v>20</v>
      </c>
      <c r="F2110" t="s">
        <v>3456</v>
      </c>
      <c r="G2110" t="s">
        <v>22</v>
      </c>
      <c r="H2110" t="s">
        <v>23</v>
      </c>
      <c r="I2110" t="s">
        <v>2413</v>
      </c>
      <c r="J2110" t="s">
        <v>124</v>
      </c>
      <c r="K2110">
        <v>48183</v>
      </c>
      <c r="L2110" t="s">
        <v>44</v>
      </c>
      <c r="M2110" t="s">
        <v>363</v>
      </c>
      <c r="N2110" t="s">
        <v>46</v>
      </c>
      <c r="O2110" t="s">
        <v>47</v>
      </c>
      <c r="P2110" t="s">
        <v>364</v>
      </c>
      <c r="Q2110">
        <v>2.88</v>
      </c>
      <c r="R2110">
        <v>1</v>
      </c>
      <c r="S2110">
        <v>0</v>
      </c>
      <c r="T2110">
        <v>1.4112</v>
      </c>
    </row>
    <row r="2111" spans="1:20" x14ac:dyDescent="0.3">
      <c r="A2111" s="1">
        <v>44106</v>
      </c>
      <c r="B2111" s="1" t="str">
        <f t="shared" si="32"/>
        <v>Oct</v>
      </c>
      <c r="C2111">
        <v>3128</v>
      </c>
      <c r="D2111" t="s">
        <v>4499</v>
      </c>
      <c r="E2111" t="s">
        <v>20</v>
      </c>
      <c r="F2111" t="s">
        <v>1460</v>
      </c>
      <c r="G2111" t="s">
        <v>22</v>
      </c>
      <c r="H2111" t="s">
        <v>23</v>
      </c>
      <c r="I2111" t="s">
        <v>314</v>
      </c>
      <c r="J2111" t="s">
        <v>315</v>
      </c>
      <c r="K2111">
        <v>10011</v>
      </c>
      <c r="L2111" t="s">
        <v>26</v>
      </c>
      <c r="M2111" t="s">
        <v>2917</v>
      </c>
      <c r="N2111" t="s">
        <v>46</v>
      </c>
      <c r="O2111" t="s">
        <v>107</v>
      </c>
      <c r="P2111" t="s">
        <v>2918</v>
      </c>
      <c r="Q2111">
        <v>49.12</v>
      </c>
      <c r="R2111">
        <v>4</v>
      </c>
      <c r="S2111">
        <v>0</v>
      </c>
      <c r="T2111">
        <v>23.086400000000001</v>
      </c>
    </row>
    <row r="2112" spans="1:20" x14ac:dyDescent="0.3">
      <c r="A2112" s="1">
        <v>44106</v>
      </c>
      <c r="B2112" s="1" t="str">
        <f t="shared" si="32"/>
        <v>Oct</v>
      </c>
      <c r="C2112">
        <v>3192</v>
      </c>
      <c r="D2112" t="s">
        <v>4500</v>
      </c>
      <c r="E2112" t="s">
        <v>20</v>
      </c>
      <c r="F2112" t="s">
        <v>1702</v>
      </c>
      <c r="G2112" t="s">
        <v>73</v>
      </c>
      <c r="H2112" t="s">
        <v>23</v>
      </c>
      <c r="I2112" t="s">
        <v>314</v>
      </c>
      <c r="J2112" t="s">
        <v>315</v>
      </c>
      <c r="K2112">
        <v>10035</v>
      </c>
      <c r="L2112" t="s">
        <v>26</v>
      </c>
      <c r="M2112" t="s">
        <v>4180</v>
      </c>
      <c r="N2112" t="s">
        <v>78</v>
      </c>
      <c r="O2112" t="s">
        <v>193</v>
      </c>
      <c r="P2112" t="s">
        <v>4181</v>
      </c>
      <c r="Q2112">
        <v>65.989999999999995</v>
      </c>
      <c r="R2112">
        <v>1</v>
      </c>
      <c r="S2112">
        <v>0</v>
      </c>
      <c r="T2112">
        <v>17.157399999999999</v>
      </c>
    </row>
    <row r="2113" spans="1:20" x14ac:dyDescent="0.3">
      <c r="A2113" s="1">
        <v>44106</v>
      </c>
      <c r="B2113" s="1" t="str">
        <f t="shared" si="32"/>
        <v>Oct</v>
      </c>
      <c r="C2113">
        <v>3978</v>
      </c>
      <c r="D2113" t="s">
        <v>4501</v>
      </c>
      <c r="E2113" t="s">
        <v>20</v>
      </c>
      <c r="F2113" t="s">
        <v>3213</v>
      </c>
      <c r="G2113" t="s">
        <v>41</v>
      </c>
      <c r="H2113" t="s">
        <v>23</v>
      </c>
      <c r="I2113" t="s">
        <v>148</v>
      </c>
      <c r="J2113" t="s">
        <v>149</v>
      </c>
      <c r="K2113">
        <v>98105</v>
      </c>
      <c r="L2113" t="s">
        <v>35</v>
      </c>
      <c r="M2113" t="s">
        <v>562</v>
      </c>
      <c r="N2113" t="s">
        <v>46</v>
      </c>
      <c r="O2113" t="s">
        <v>144</v>
      </c>
      <c r="P2113" t="s">
        <v>145</v>
      </c>
      <c r="Q2113">
        <v>8.94</v>
      </c>
      <c r="R2113">
        <v>3</v>
      </c>
      <c r="S2113">
        <v>0</v>
      </c>
      <c r="T2113">
        <v>4.1124000000000001</v>
      </c>
    </row>
    <row r="2114" spans="1:20" x14ac:dyDescent="0.3">
      <c r="A2114" s="1">
        <v>44106</v>
      </c>
      <c r="B2114" s="1" t="str">
        <f t="shared" si="32"/>
        <v>Oct</v>
      </c>
      <c r="C2114">
        <v>3979</v>
      </c>
      <c r="D2114" t="s">
        <v>4501</v>
      </c>
      <c r="E2114" t="s">
        <v>20</v>
      </c>
      <c r="F2114" t="s">
        <v>3213</v>
      </c>
      <c r="G2114" t="s">
        <v>41</v>
      </c>
      <c r="H2114" t="s">
        <v>23</v>
      </c>
      <c r="I2114" t="s">
        <v>148</v>
      </c>
      <c r="J2114" t="s">
        <v>149</v>
      </c>
      <c r="K2114">
        <v>98105</v>
      </c>
      <c r="L2114" t="s">
        <v>35</v>
      </c>
      <c r="M2114" t="s">
        <v>4502</v>
      </c>
      <c r="N2114" t="s">
        <v>78</v>
      </c>
      <c r="O2114" t="s">
        <v>193</v>
      </c>
      <c r="P2114" t="s">
        <v>4503</v>
      </c>
      <c r="Q2114">
        <v>84.784000000000006</v>
      </c>
      <c r="R2114">
        <v>2</v>
      </c>
      <c r="S2114">
        <v>0.2</v>
      </c>
      <c r="T2114">
        <v>-20.136199999999999</v>
      </c>
    </row>
    <row r="2115" spans="1:20" x14ac:dyDescent="0.3">
      <c r="A2115" s="1">
        <v>44106</v>
      </c>
      <c r="B2115" s="1" t="str">
        <f t="shared" ref="B2115:B2178" si="33">TEXT(A2115,"mmm")</f>
        <v>Oct</v>
      </c>
      <c r="C2115">
        <v>4136</v>
      </c>
      <c r="D2115" t="s">
        <v>4504</v>
      </c>
      <c r="E2115" t="s">
        <v>20</v>
      </c>
      <c r="F2115" t="s">
        <v>1076</v>
      </c>
      <c r="G2115" t="s">
        <v>41</v>
      </c>
      <c r="H2115" t="s">
        <v>23</v>
      </c>
      <c r="I2115" t="s">
        <v>33</v>
      </c>
      <c r="J2115" t="s">
        <v>34</v>
      </c>
      <c r="K2115">
        <v>90036</v>
      </c>
      <c r="L2115" t="s">
        <v>35</v>
      </c>
      <c r="M2115" t="s">
        <v>4505</v>
      </c>
      <c r="N2115" t="s">
        <v>46</v>
      </c>
      <c r="O2115" t="s">
        <v>47</v>
      </c>
      <c r="P2115" t="s">
        <v>4506</v>
      </c>
      <c r="Q2115">
        <v>112.12</v>
      </c>
      <c r="R2115">
        <v>5</v>
      </c>
      <c r="S2115">
        <v>0.2</v>
      </c>
      <c r="T2115">
        <v>42.045000000000002</v>
      </c>
    </row>
    <row r="2116" spans="1:20" x14ac:dyDescent="0.3">
      <c r="A2116" s="1">
        <v>44106</v>
      </c>
      <c r="B2116" s="1" t="str">
        <f t="shared" si="33"/>
        <v>Oct</v>
      </c>
      <c r="C2116">
        <v>4137</v>
      </c>
      <c r="D2116" t="s">
        <v>4504</v>
      </c>
      <c r="E2116" t="s">
        <v>20</v>
      </c>
      <c r="F2116" t="s">
        <v>1076</v>
      </c>
      <c r="G2116" t="s">
        <v>41</v>
      </c>
      <c r="H2116" t="s">
        <v>23</v>
      </c>
      <c r="I2116" t="s">
        <v>33</v>
      </c>
      <c r="J2116" t="s">
        <v>34</v>
      </c>
      <c r="K2116">
        <v>90036</v>
      </c>
      <c r="L2116" t="s">
        <v>35</v>
      </c>
      <c r="M2116" t="s">
        <v>1863</v>
      </c>
      <c r="N2116" t="s">
        <v>46</v>
      </c>
      <c r="O2116" t="s">
        <v>54</v>
      </c>
      <c r="P2116" t="s">
        <v>1864</v>
      </c>
      <c r="Q2116">
        <v>1575.14</v>
      </c>
      <c r="R2116">
        <v>7</v>
      </c>
      <c r="S2116">
        <v>0</v>
      </c>
      <c r="T2116">
        <v>204.76820000000001</v>
      </c>
    </row>
    <row r="2117" spans="1:20" x14ac:dyDescent="0.3">
      <c r="A2117" s="1">
        <v>44106</v>
      </c>
      <c r="B2117" s="1" t="str">
        <f t="shared" si="33"/>
        <v>Oct</v>
      </c>
      <c r="C2117">
        <v>5317</v>
      </c>
      <c r="D2117" t="s">
        <v>4507</v>
      </c>
      <c r="E2117" t="s">
        <v>39</v>
      </c>
      <c r="F2117" t="s">
        <v>2810</v>
      </c>
      <c r="G2117" t="s">
        <v>41</v>
      </c>
      <c r="H2117" t="s">
        <v>23</v>
      </c>
      <c r="I2117" t="s">
        <v>1198</v>
      </c>
      <c r="J2117" t="s">
        <v>206</v>
      </c>
      <c r="K2117">
        <v>37918</v>
      </c>
      <c r="L2117" t="s">
        <v>76</v>
      </c>
      <c r="M2117" t="s">
        <v>1301</v>
      </c>
      <c r="N2117" t="s">
        <v>28</v>
      </c>
      <c r="O2117" t="s">
        <v>29</v>
      </c>
      <c r="P2117" t="s">
        <v>1302</v>
      </c>
      <c r="Q2117">
        <v>11.808</v>
      </c>
      <c r="R2117">
        <v>2</v>
      </c>
      <c r="S2117">
        <v>0.2</v>
      </c>
      <c r="T2117">
        <v>1.3284</v>
      </c>
    </row>
    <row r="2118" spans="1:20" x14ac:dyDescent="0.3">
      <c r="A2118" s="1">
        <v>44106</v>
      </c>
      <c r="B2118" s="1" t="str">
        <f t="shared" si="33"/>
        <v>Oct</v>
      </c>
      <c r="C2118">
        <v>5318</v>
      </c>
      <c r="D2118" t="s">
        <v>4507</v>
      </c>
      <c r="E2118" t="s">
        <v>39</v>
      </c>
      <c r="F2118" t="s">
        <v>2810</v>
      </c>
      <c r="G2118" t="s">
        <v>41</v>
      </c>
      <c r="H2118" t="s">
        <v>23</v>
      </c>
      <c r="I2118" t="s">
        <v>1198</v>
      </c>
      <c r="J2118" t="s">
        <v>206</v>
      </c>
      <c r="K2118">
        <v>37918</v>
      </c>
      <c r="L2118" t="s">
        <v>76</v>
      </c>
      <c r="M2118" t="s">
        <v>1885</v>
      </c>
      <c r="N2118" t="s">
        <v>28</v>
      </c>
      <c r="O2118" t="s">
        <v>29</v>
      </c>
      <c r="P2118" t="s">
        <v>1886</v>
      </c>
      <c r="Q2118">
        <v>9.6560000000000006</v>
      </c>
      <c r="R2118">
        <v>1</v>
      </c>
      <c r="S2118">
        <v>0.2</v>
      </c>
      <c r="T2118">
        <v>1.5690999999999999</v>
      </c>
    </row>
    <row r="2119" spans="1:20" x14ac:dyDescent="0.3">
      <c r="A2119" s="1">
        <v>44106</v>
      </c>
      <c r="B2119" s="1" t="str">
        <f t="shared" si="33"/>
        <v>Oct</v>
      </c>
      <c r="C2119">
        <v>5319</v>
      </c>
      <c r="D2119" t="s">
        <v>4507</v>
      </c>
      <c r="E2119" t="s">
        <v>39</v>
      </c>
      <c r="F2119" t="s">
        <v>2810</v>
      </c>
      <c r="G2119" t="s">
        <v>41</v>
      </c>
      <c r="H2119" t="s">
        <v>23</v>
      </c>
      <c r="I2119" t="s">
        <v>1198</v>
      </c>
      <c r="J2119" t="s">
        <v>206</v>
      </c>
      <c r="K2119">
        <v>37918</v>
      </c>
      <c r="L2119" t="s">
        <v>76</v>
      </c>
      <c r="M2119" t="s">
        <v>4090</v>
      </c>
      <c r="N2119" t="s">
        <v>46</v>
      </c>
      <c r="O2119" t="s">
        <v>107</v>
      </c>
      <c r="P2119" t="s">
        <v>4091</v>
      </c>
      <c r="Q2119">
        <v>20.736000000000001</v>
      </c>
      <c r="R2119">
        <v>4</v>
      </c>
      <c r="S2119">
        <v>0.2</v>
      </c>
      <c r="T2119">
        <v>7.2576000000000001</v>
      </c>
    </row>
    <row r="2120" spans="1:20" x14ac:dyDescent="0.3">
      <c r="A2120" s="1">
        <v>44106</v>
      </c>
      <c r="B2120" s="1" t="str">
        <f t="shared" si="33"/>
        <v>Oct</v>
      </c>
      <c r="C2120">
        <v>5320</v>
      </c>
      <c r="D2120" t="s">
        <v>4507</v>
      </c>
      <c r="E2120" t="s">
        <v>39</v>
      </c>
      <c r="F2120" t="s">
        <v>2810</v>
      </c>
      <c r="G2120" t="s">
        <v>41</v>
      </c>
      <c r="H2120" t="s">
        <v>23</v>
      </c>
      <c r="I2120" t="s">
        <v>1198</v>
      </c>
      <c r="J2120" t="s">
        <v>206</v>
      </c>
      <c r="K2120">
        <v>37918</v>
      </c>
      <c r="L2120" t="s">
        <v>76</v>
      </c>
      <c r="M2120" t="s">
        <v>2765</v>
      </c>
      <c r="N2120" t="s">
        <v>46</v>
      </c>
      <c r="O2120" t="s">
        <v>47</v>
      </c>
      <c r="P2120" t="s">
        <v>2766</v>
      </c>
      <c r="Q2120">
        <v>27.36</v>
      </c>
      <c r="R2120">
        <v>3</v>
      </c>
      <c r="S2120">
        <v>0.7</v>
      </c>
      <c r="T2120">
        <v>-21.888000000000002</v>
      </c>
    </row>
    <row r="2121" spans="1:20" x14ac:dyDescent="0.3">
      <c r="A2121" s="1">
        <v>44106</v>
      </c>
      <c r="B2121" s="1" t="str">
        <f t="shared" si="33"/>
        <v>Oct</v>
      </c>
      <c r="C2121">
        <v>5321</v>
      </c>
      <c r="D2121" t="s">
        <v>4507</v>
      </c>
      <c r="E2121" t="s">
        <v>39</v>
      </c>
      <c r="F2121" t="s">
        <v>2810</v>
      </c>
      <c r="G2121" t="s">
        <v>41</v>
      </c>
      <c r="H2121" t="s">
        <v>23</v>
      </c>
      <c r="I2121" t="s">
        <v>1198</v>
      </c>
      <c r="J2121" t="s">
        <v>206</v>
      </c>
      <c r="K2121">
        <v>37918</v>
      </c>
      <c r="L2121" t="s">
        <v>76</v>
      </c>
      <c r="M2121" t="s">
        <v>3912</v>
      </c>
      <c r="N2121" t="s">
        <v>28</v>
      </c>
      <c r="O2121" t="s">
        <v>94</v>
      </c>
      <c r="P2121" t="s">
        <v>3913</v>
      </c>
      <c r="Q2121">
        <v>2314.116</v>
      </c>
      <c r="R2121">
        <v>7</v>
      </c>
      <c r="S2121">
        <v>0.4</v>
      </c>
      <c r="T2121">
        <v>-1002.7836</v>
      </c>
    </row>
    <row r="2122" spans="1:20" x14ac:dyDescent="0.3">
      <c r="A2122" s="1">
        <v>44106</v>
      </c>
      <c r="B2122" s="1" t="str">
        <f t="shared" si="33"/>
        <v>Oct</v>
      </c>
      <c r="C2122">
        <v>5322</v>
      </c>
      <c r="D2122" t="s">
        <v>4507</v>
      </c>
      <c r="E2122" t="s">
        <v>39</v>
      </c>
      <c r="F2122" t="s">
        <v>2810</v>
      </c>
      <c r="G2122" t="s">
        <v>41</v>
      </c>
      <c r="H2122" t="s">
        <v>23</v>
      </c>
      <c r="I2122" t="s">
        <v>1198</v>
      </c>
      <c r="J2122" t="s">
        <v>206</v>
      </c>
      <c r="K2122">
        <v>37918</v>
      </c>
      <c r="L2122" t="s">
        <v>76</v>
      </c>
      <c r="M2122" t="s">
        <v>4508</v>
      </c>
      <c r="N2122" t="s">
        <v>46</v>
      </c>
      <c r="O2122" t="s">
        <v>47</v>
      </c>
      <c r="P2122" t="s">
        <v>4509</v>
      </c>
      <c r="Q2122">
        <v>34.235999999999997</v>
      </c>
      <c r="R2122">
        <v>4</v>
      </c>
      <c r="S2122">
        <v>0.7</v>
      </c>
      <c r="T2122">
        <v>-26.247599999999998</v>
      </c>
    </row>
    <row r="2123" spans="1:20" x14ac:dyDescent="0.3">
      <c r="A2123" s="1">
        <v>44106</v>
      </c>
      <c r="B2123" s="1" t="str">
        <f t="shared" si="33"/>
        <v>Oct</v>
      </c>
      <c r="C2123">
        <v>5323</v>
      </c>
      <c r="D2123" t="s">
        <v>4507</v>
      </c>
      <c r="E2123" t="s">
        <v>39</v>
      </c>
      <c r="F2123" t="s">
        <v>2810</v>
      </c>
      <c r="G2123" t="s">
        <v>41</v>
      </c>
      <c r="H2123" t="s">
        <v>23</v>
      </c>
      <c r="I2123" t="s">
        <v>1198</v>
      </c>
      <c r="J2123" t="s">
        <v>206</v>
      </c>
      <c r="K2123">
        <v>37918</v>
      </c>
      <c r="L2123" t="s">
        <v>76</v>
      </c>
      <c r="M2123" t="s">
        <v>4510</v>
      </c>
      <c r="N2123" t="s">
        <v>28</v>
      </c>
      <c r="O2123" t="s">
        <v>29</v>
      </c>
      <c r="P2123" t="s">
        <v>4511</v>
      </c>
      <c r="Q2123">
        <v>19.760000000000002</v>
      </c>
      <c r="R2123">
        <v>2</v>
      </c>
      <c r="S2123">
        <v>0.2</v>
      </c>
      <c r="T2123">
        <v>5.9279999999999999</v>
      </c>
    </row>
    <row r="2124" spans="1:20" x14ac:dyDescent="0.3">
      <c r="A2124" s="1">
        <v>44106</v>
      </c>
      <c r="B2124" s="1" t="str">
        <f t="shared" si="33"/>
        <v>Oct</v>
      </c>
      <c r="C2124">
        <v>5556</v>
      </c>
      <c r="D2124" t="s">
        <v>4512</v>
      </c>
      <c r="E2124" t="s">
        <v>86</v>
      </c>
      <c r="F2124" t="s">
        <v>4513</v>
      </c>
      <c r="G2124" t="s">
        <v>73</v>
      </c>
      <c r="H2124" t="s">
        <v>23</v>
      </c>
      <c r="I2124" t="s">
        <v>4514</v>
      </c>
      <c r="J2124" t="s">
        <v>118</v>
      </c>
      <c r="K2124">
        <v>36116</v>
      </c>
      <c r="L2124" t="s">
        <v>76</v>
      </c>
      <c r="M2124" t="s">
        <v>4259</v>
      </c>
      <c r="N2124" t="s">
        <v>28</v>
      </c>
      <c r="O2124" t="s">
        <v>29</v>
      </c>
      <c r="P2124" t="s">
        <v>4260</v>
      </c>
      <c r="Q2124">
        <v>10.16</v>
      </c>
      <c r="R2124">
        <v>2</v>
      </c>
      <c r="S2124">
        <v>0</v>
      </c>
      <c r="T2124">
        <v>3.4544000000000001</v>
      </c>
    </row>
    <row r="2125" spans="1:20" x14ac:dyDescent="0.3">
      <c r="A2125" s="1">
        <v>44106</v>
      </c>
      <c r="B2125" s="1" t="str">
        <f t="shared" si="33"/>
        <v>Oct</v>
      </c>
      <c r="C2125">
        <v>5785</v>
      </c>
      <c r="D2125" t="s">
        <v>4515</v>
      </c>
      <c r="E2125" t="s">
        <v>20</v>
      </c>
      <c r="F2125" t="s">
        <v>4516</v>
      </c>
      <c r="G2125" t="s">
        <v>22</v>
      </c>
      <c r="H2125" t="s">
        <v>23</v>
      </c>
      <c r="I2125" t="s">
        <v>177</v>
      </c>
      <c r="J2125" t="s">
        <v>2329</v>
      </c>
      <c r="K2125">
        <v>97477</v>
      </c>
      <c r="L2125" t="s">
        <v>35</v>
      </c>
      <c r="M2125" t="s">
        <v>1890</v>
      </c>
      <c r="N2125" t="s">
        <v>28</v>
      </c>
      <c r="O2125" t="s">
        <v>186</v>
      </c>
      <c r="P2125" t="s">
        <v>1891</v>
      </c>
      <c r="Q2125">
        <v>217.76400000000001</v>
      </c>
      <c r="R2125">
        <v>6</v>
      </c>
      <c r="S2125">
        <v>0.7</v>
      </c>
      <c r="T2125">
        <v>-384.71640000000002</v>
      </c>
    </row>
    <row r="2126" spans="1:20" x14ac:dyDescent="0.3">
      <c r="A2126" s="1">
        <v>44106</v>
      </c>
      <c r="B2126" s="1" t="str">
        <f t="shared" si="33"/>
        <v>Oct</v>
      </c>
      <c r="C2126">
        <v>5786</v>
      </c>
      <c r="D2126" t="s">
        <v>4515</v>
      </c>
      <c r="E2126" t="s">
        <v>20</v>
      </c>
      <c r="F2126" t="s">
        <v>4516</v>
      </c>
      <c r="G2126" t="s">
        <v>22</v>
      </c>
      <c r="H2126" t="s">
        <v>23</v>
      </c>
      <c r="I2126" t="s">
        <v>177</v>
      </c>
      <c r="J2126" t="s">
        <v>2329</v>
      </c>
      <c r="K2126">
        <v>97477</v>
      </c>
      <c r="L2126" t="s">
        <v>35</v>
      </c>
      <c r="M2126" t="s">
        <v>4517</v>
      </c>
      <c r="N2126" t="s">
        <v>46</v>
      </c>
      <c r="O2126" t="s">
        <v>141</v>
      </c>
      <c r="P2126" t="s">
        <v>4518</v>
      </c>
      <c r="Q2126">
        <v>39.072000000000003</v>
      </c>
      <c r="R2126">
        <v>6</v>
      </c>
      <c r="S2126">
        <v>0.2</v>
      </c>
      <c r="T2126">
        <v>4.3956</v>
      </c>
    </row>
    <row r="2127" spans="1:20" x14ac:dyDescent="0.3">
      <c r="A2127" s="1">
        <v>44106</v>
      </c>
      <c r="B2127" s="1" t="str">
        <f t="shared" si="33"/>
        <v>Oct</v>
      </c>
      <c r="C2127">
        <v>5787</v>
      </c>
      <c r="D2127" t="s">
        <v>4515</v>
      </c>
      <c r="E2127" t="s">
        <v>20</v>
      </c>
      <c r="F2127" t="s">
        <v>4516</v>
      </c>
      <c r="G2127" t="s">
        <v>22</v>
      </c>
      <c r="H2127" t="s">
        <v>23</v>
      </c>
      <c r="I2127" t="s">
        <v>177</v>
      </c>
      <c r="J2127" t="s">
        <v>2329</v>
      </c>
      <c r="K2127">
        <v>97477</v>
      </c>
      <c r="L2127" t="s">
        <v>35</v>
      </c>
      <c r="M2127" t="s">
        <v>2584</v>
      </c>
      <c r="N2127" t="s">
        <v>46</v>
      </c>
      <c r="O2127" t="s">
        <v>47</v>
      </c>
      <c r="P2127" t="s">
        <v>2585</v>
      </c>
      <c r="Q2127">
        <v>22.638000000000002</v>
      </c>
      <c r="R2127">
        <v>7</v>
      </c>
      <c r="S2127">
        <v>0.7</v>
      </c>
      <c r="T2127">
        <v>-16.601199999999999</v>
      </c>
    </row>
    <row r="2128" spans="1:20" x14ac:dyDescent="0.3">
      <c r="A2128" s="1">
        <v>44106</v>
      </c>
      <c r="B2128" s="1" t="str">
        <f t="shared" si="33"/>
        <v>Oct</v>
      </c>
      <c r="C2128">
        <v>5788</v>
      </c>
      <c r="D2128" t="s">
        <v>4515</v>
      </c>
      <c r="E2128" t="s">
        <v>20</v>
      </c>
      <c r="F2128" t="s">
        <v>4516</v>
      </c>
      <c r="G2128" t="s">
        <v>22</v>
      </c>
      <c r="H2128" t="s">
        <v>23</v>
      </c>
      <c r="I2128" t="s">
        <v>177</v>
      </c>
      <c r="J2128" t="s">
        <v>2329</v>
      </c>
      <c r="K2128">
        <v>97477</v>
      </c>
      <c r="L2128" t="s">
        <v>35</v>
      </c>
      <c r="M2128" t="s">
        <v>3351</v>
      </c>
      <c r="N2128" t="s">
        <v>46</v>
      </c>
      <c r="O2128" t="s">
        <v>62</v>
      </c>
      <c r="P2128" t="s">
        <v>3352</v>
      </c>
      <c r="Q2128">
        <v>95.144000000000005</v>
      </c>
      <c r="R2128">
        <v>7</v>
      </c>
      <c r="S2128">
        <v>0.2</v>
      </c>
      <c r="T2128">
        <v>10.7037</v>
      </c>
    </row>
    <row r="2129" spans="1:20" x14ac:dyDescent="0.3">
      <c r="A2129" s="1">
        <v>44106</v>
      </c>
      <c r="B2129" s="1" t="str">
        <f t="shared" si="33"/>
        <v>Oct</v>
      </c>
      <c r="C2129">
        <v>7206</v>
      </c>
      <c r="D2129" t="s">
        <v>4519</v>
      </c>
      <c r="E2129" t="s">
        <v>20</v>
      </c>
      <c r="F2129" t="s">
        <v>1477</v>
      </c>
      <c r="G2129" t="s">
        <v>22</v>
      </c>
      <c r="H2129" t="s">
        <v>23</v>
      </c>
      <c r="I2129" t="s">
        <v>111</v>
      </c>
      <c r="J2129" t="s">
        <v>34</v>
      </c>
      <c r="K2129">
        <v>94109</v>
      </c>
      <c r="L2129" t="s">
        <v>35</v>
      </c>
      <c r="M2129" t="s">
        <v>4520</v>
      </c>
      <c r="N2129" t="s">
        <v>28</v>
      </c>
      <c r="O2129" t="s">
        <v>29</v>
      </c>
      <c r="P2129" t="s">
        <v>4521</v>
      </c>
      <c r="Q2129">
        <v>17.46</v>
      </c>
      <c r="R2129">
        <v>2</v>
      </c>
      <c r="S2129">
        <v>0</v>
      </c>
      <c r="T2129">
        <v>5.9363999999999999</v>
      </c>
    </row>
    <row r="2130" spans="1:20" x14ac:dyDescent="0.3">
      <c r="A2130" s="1">
        <v>44106</v>
      </c>
      <c r="B2130" s="1" t="str">
        <f t="shared" si="33"/>
        <v>Oct</v>
      </c>
      <c r="C2130">
        <v>7207</v>
      </c>
      <c r="D2130" t="s">
        <v>4519</v>
      </c>
      <c r="E2130" t="s">
        <v>20</v>
      </c>
      <c r="F2130" t="s">
        <v>1477</v>
      </c>
      <c r="G2130" t="s">
        <v>22</v>
      </c>
      <c r="H2130" t="s">
        <v>23</v>
      </c>
      <c r="I2130" t="s">
        <v>111</v>
      </c>
      <c r="J2130" t="s">
        <v>34</v>
      </c>
      <c r="K2130">
        <v>94109</v>
      </c>
      <c r="L2130" t="s">
        <v>35</v>
      </c>
      <c r="M2130" t="s">
        <v>4135</v>
      </c>
      <c r="N2130" t="s">
        <v>78</v>
      </c>
      <c r="O2130" t="s">
        <v>79</v>
      </c>
      <c r="P2130" t="s">
        <v>4136</v>
      </c>
      <c r="Q2130">
        <v>369.16</v>
      </c>
      <c r="R2130">
        <v>11</v>
      </c>
      <c r="S2130">
        <v>0.2</v>
      </c>
      <c r="T2130">
        <v>32.301499999999997</v>
      </c>
    </row>
    <row r="2131" spans="1:20" x14ac:dyDescent="0.3">
      <c r="A2131" s="1">
        <v>44106</v>
      </c>
      <c r="B2131" s="1" t="str">
        <f t="shared" si="33"/>
        <v>Oct</v>
      </c>
      <c r="C2131">
        <v>9420</v>
      </c>
      <c r="D2131" t="s">
        <v>4522</v>
      </c>
      <c r="E2131" t="s">
        <v>86</v>
      </c>
      <c r="F2131" t="s">
        <v>3563</v>
      </c>
      <c r="G2131" t="s">
        <v>73</v>
      </c>
      <c r="H2131" t="s">
        <v>23</v>
      </c>
      <c r="I2131" t="s">
        <v>441</v>
      </c>
      <c r="J2131" t="s">
        <v>52</v>
      </c>
      <c r="K2131">
        <v>77041</v>
      </c>
      <c r="L2131" t="s">
        <v>44</v>
      </c>
      <c r="M2131" t="s">
        <v>68</v>
      </c>
      <c r="N2131" t="s">
        <v>46</v>
      </c>
      <c r="O2131" t="s">
        <v>69</v>
      </c>
      <c r="P2131" t="s">
        <v>70</v>
      </c>
      <c r="Q2131">
        <v>15.224</v>
      </c>
      <c r="R2131">
        <v>2</v>
      </c>
      <c r="S2131">
        <v>0.8</v>
      </c>
      <c r="T2131">
        <v>-38.821199999999997</v>
      </c>
    </row>
    <row r="2132" spans="1:20" x14ac:dyDescent="0.3">
      <c r="A2132" s="1">
        <v>44106</v>
      </c>
      <c r="B2132" s="1" t="str">
        <f t="shared" si="33"/>
        <v>Oct</v>
      </c>
      <c r="C2132">
        <v>9421</v>
      </c>
      <c r="D2132" t="s">
        <v>4522</v>
      </c>
      <c r="E2132" t="s">
        <v>86</v>
      </c>
      <c r="F2132" t="s">
        <v>3563</v>
      </c>
      <c r="G2132" t="s">
        <v>73</v>
      </c>
      <c r="H2132" t="s">
        <v>23</v>
      </c>
      <c r="I2132" t="s">
        <v>441</v>
      </c>
      <c r="J2132" t="s">
        <v>52</v>
      </c>
      <c r="K2132">
        <v>77041</v>
      </c>
      <c r="L2132" t="s">
        <v>44</v>
      </c>
      <c r="M2132" t="s">
        <v>2450</v>
      </c>
      <c r="N2132" t="s">
        <v>46</v>
      </c>
      <c r="O2132" t="s">
        <v>69</v>
      </c>
      <c r="P2132" t="s">
        <v>2451</v>
      </c>
      <c r="Q2132">
        <v>21.984000000000002</v>
      </c>
      <c r="R2132">
        <v>6</v>
      </c>
      <c r="S2132">
        <v>0.8</v>
      </c>
      <c r="T2132">
        <v>-56.059199999999997</v>
      </c>
    </row>
    <row r="2133" spans="1:20" x14ac:dyDescent="0.3">
      <c r="A2133" s="1">
        <v>44107</v>
      </c>
      <c r="B2133" s="1" t="str">
        <f t="shared" si="33"/>
        <v>Oct</v>
      </c>
      <c r="C2133">
        <v>1897</v>
      </c>
      <c r="D2133" t="s">
        <v>4523</v>
      </c>
      <c r="E2133" t="s">
        <v>39</v>
      </c>
      <c r="F2133" t="s">
        <v>4524</v>
      </c>
      <c r="G2133" t="s">
        <v>22</v>
      </c>
      <c r="H2133" t="s">
        <v>23</v>
      </c>
      <c r="I2133" t="s">
        <v>699</v>
      </c>
      <c r="J2133" t="s">
        <v>700</v>
      </c>
      <c r="K2133">
        <v>55407</v>
      </c>
      <c r="L2133" t="s">
        <v>44</v>
      </c>
      <c r="M2133" t="s">
        <v>1601</v>
      </c>
      <c r="N2133" t="s">
        <v>46</v>
      </c>
      <c r="O2133" t="s">
        <v>47</v>
      </c>
      <c r="P2133" t="s">
        <v>1602</v>
      </c>
      <c r="Q2133">
        <v>1793.98</v>
      </c>
      <c r="R2133">
        <v>2</v>
      </c>
      <c r="S2133">
        <v>0</v>
      </c>
      <c r="T2133">
        <v>843.17060000000004</v>
      </c>
    </row>
    <row r="2134" spans="1:20" x14ac:dyDescent="0.3">
      <c r="A2134" s="1">
        <v>44107</v>
      </c>
      <c r="B2134" s="1" t="str">
        <f t="shared" si="33"/>
        <v>Oct</v>
      </c>
      <c r="C2134">
        <v>2978</v>
      </c>
      <c r="D2134" t="s">
        <v>4525</v>
      </c>
      <c r="E2134" t="s">
        <v>86</v>
      </c>
      <c r="F2134" t="s">
        <v>4526</v>
      </c>
      <c r="G2134" t="s">
        <v>22</v>
      </c>
      <c r="H2134" t="s">
        <v>23</v>
      </c>
      <c r="I2134" t="s">
        <v>604</v>
      </c>
      <c r="J2134" t="s">
        <v>315</v>
      </c>
      <c r="K2134">
        <v>14609</v>
      </c>
      <c r="L2134" t="s">
        <v>26</v>
      </c>
      <c r="M2134" t="s">
        <v>2255</v>
      </c>
      <c r="N2134" t="s">
        <v>46</v>
      </c>
      <c r="O2134" t="s">
        <v>54</v>
      </c>
      <c r="P2134" t="s">
        <v>2256</v>
      </c>
      <c r="Q2134">
        <v>22.58</v>
      </c>
      <c r="R2134">
        <v>2</v>
      </c>
      <c r="S2134">
        <v>0</v>
      </c>
      <c r="T2134">
        <v>5.8708</v>
      </c>
    </row>
    <row r="2135" spans="1:20" x14ac:dyDescent="0.3">
      <c r="A2135" s="1">
        <v>44107</v>
      </c>
      <c r="B2135" s="1" t="str">
        <f t="shared" si="33"/>
        <v>Oct</v>
      </c>
      <c r="C2135">
        <v>3040</v>
      </c>
      <c r="D2135" t="s">
        <v>4527</v>
      </c>
      <c r="E2135" t="s">
        <v>20</v>
      </c>
      <c r="F2135" t="s">
        <v>72</v>
      </c>
      <c r="G2135" t="s">
        <v>73</v>
      </c>
      <c r="H2135" t="s">
        <v>23</v>
      </c>
      <c r="I2135" t="s">
        <v>1671</v>
      </c>
      <c r="J2135" t="s">
        <v>34</v>
      </c>
      <c r="K2135">
        <v>91104</v>
      </c>
      <c r="L2135" t="s">
        <v>35</v>
      </c>
      <c r="M2135" t="s">
        <v>273</v>
      </c>
      <c r="N2135" t="s">
        <v>28</v>
      </c>
      <c r="O2135" t="s">
        <v>94</v>
      </c>
      <c r="P2135" t="s">
        <v>274</v>
      </c>
      <c r="Q2135">
        <v>171.28800000000001</v>
      </c>
      <c r="R2135">
        <v>3</v>
      </c>
      <c r="S2135">
        <v>0.2</v>
      </c>
      <c r="T2135">
        <v>-6.4233000000000002</v>
      </c>
    </row>
    <row r="2136" spans="1:20" x14ac:dyDescent="0.3">
      <c r="A2136" s="1">
        <v>44107</v>
      </c>
      <c r="B2136" s="1" t="str">
        <f t="shared" si="33"/>
        <v>Oct</v>
      </c>
      <c r="C2136">
        <v>4330</v>
      </c>
      <c r="D2136" t="s">
        <v>4528</v>
      </c>
      <c r="E2136" t="s">
        <v>20</v>
      </c>
      <c r="F2136" t="s">
        <v>3145</v>
      </c>
      <c r="G2136" t="s">
        <v>22</v>
      </c>
      <c r="H2136" t="s">
        <v>23</v>
      </c>
      <c r="I2136" t="s">
        <v>4017</v>
      </c>
      <c r="J2136" t="s">
        <v>130</v>
      </c>
      <c r="K2136">
        <v>33012</v>
      </c>
      <c r="L2136" t="s">
        <v>76</v>
      </c>
      <c r="M2136" t="s">
        <v>4529</v>
      </c>
      <c r="N2136" t="s">
        <v>46</v>
      </c>
      <c r="O2136" t="s">
        <v>107</v>
      </c>
      <c r="P2136" t="s">
        <v>4530</v>
      </c>
      <c r="Q2136">
        <v>15.552</v>
      </c>
      <c r="R2136">
        <v>3</v>
      </c>
      <c r="S2136">
        <v>0.2</v>
      </c>
      <c r="T2136">
        <v>5.4432</v>
      </c>
    </row>
    <row r="2137" spans="1:20" x14ac:dyDescent="0.3">
      <c r="A2137" s="1">
        <v>44107</v>
      </c>
      <c r="B2137" s="1" t="str">
        <f t="shared" si="33"/>
        <v>Oct</v>
      </c>
      <c r="C2137">
        <v>4331</v>
      </c>
      <c r="D2137" t="s">
        <v>4528</v>
      </c>
      <c r="E2137" t="s">
        <v>20</v>
      </c>
      <c r="F2137" t="s">
        <v>3145</v>
      </c>
      <c r="G2137" t="s">
        <v>22</v>
      </c>
      <c r="H2137" t="s">
        <v>23</v>
      </c>
      <c r="I2137" t="s">
        <v>4017</v>
      </c>
      <c r="J2137" t="s">
        <v>130</v>
      </c>
      <c r="K2137">
        <v>33012</v>
      </c>
      <c r="L2137" t="s">
        <v>76</v>
      </c>
      <c r="M2137" t="s">
        <v>1204</v>
      </c>
      <c r="N2137" t="s">
        <v>46</v>
      </c>
      <c r="O2137" t="s">
        <v>69</v>
      </c>
      <c r="P2137" t="s">
        <v>1205</v>
      </c>
      <c r="Q2137">
        <v>17.920000000000002</v>
      </c>
      <c r="R2137">
        <v>5</v>
      </c>
      <c r="S2137">
        <v>0.2</v>
      </c>
      <c r="T2137">
        <v>1.1200000000000001</v>
      </c>
    </row>
    <row r="2138" spans="1:20" x14ac:dyDescent="0.3">
      <c r="A2138" s="1">
        <v>44107</v>
      </c>
      <c r="B2138" s="1" t="str">
        <f t="shared" si="33"/>
        <v>Oct</v>
      </c>
      <c r="C2138">
        <v>6372</v>
      </c>
      <c r="D2138" t="s">
        <v>4531</v>
      </c>
      <c r="E2138" t="s">
        <v>86</v>
      </c>
      <c r="F2138" t="s">
        <v>2404</v>
      </c>
      <c r="G2138" t="s">
        <v>41</v>
      </c>
      <c r="H2138" t="s">
        <v>23</v>
      </c>
      <c r="I2138" t="s">
        <v>314</v>
      </c>
      <c r="J2138" t="s">
        <v>315</v>
      </c>
      <c r="K2138">
        <v>10009</v>
      </c>
      <c r="L2138" t="s">
        <v>26</v>
      </c>
      <c r="M2138" t="s">
        <v>4532</v>
      </c>
      <c r="N2138" t="s">
        <v>28</v>
      </c>
      <c r="O2138" t="s">
        <v>29</v>
      </c>
      <c r="P2138" t="s">
        <v>4533</v>
      </c>
      <c r="Q2138">
        <v>83.92</v>
      </c>
      <c r="R2138">
        <v>4</v>
      </c>
      <c r="S2138">
        <v>0</v>
      </c>
      <c r="T2138">
        <v>21.819199999999999</v>
      </c>
    </row>
    <row r="2139" spans="1:20" x14ac:dyDescent="0.3">
      <c r="A2139" s="1">
        <v>44107</v>
      </c>
      <c r="B2139" s="1" t="str">
        <f t="shared" si="33"/>
        <v>Oct</v>
      </c>
      <c r="C2139">
        <v>6373</v>
      </c>
      <c r="D2139" t="s">
        <v>4531</v>
      </c>
      <c r="E2139" t="s">
        <v>86</v>
      </c>
      <c r="F2139" t="s">
        <v>2404</v>
      </c>
      <c r="G2139" t="s">
        <v>41</v>
      </c>
      <c r="H2139" t="s">
        <v>23</v>
      </c>
      <c r="I2139" t="s">
        <v>314</v>
      </c>
      <c r="J2139" t="s">
        <v>315</v>
      </c>
      <c r="K2139">
        <v>10009</v>
      </c>
      <c r="L2139" t="s">
        <v>26</v>
      </c>
      <c r="M2139" t="s">
        <v>3197</v>
      </c>
      <c r="N2139" t="s">
        <v>46</v>
      </c>
      <c r="O2139" t="s">
        <v>62</v>
      </c>
      <c r="P2139" t="s">
        <v>3198</v>
      </c>
      <c r="Q2139">
        <v>6.63</v>
      </c>
      <c r="R2139">
        <v>3</v>
      </c>
      <c r="S2139">
        <v>0</v>
      </c>
      <c r="T2139">
        <v>3.1160999999999999</v>
      </c>
    </row>
    <row r="2140" spans="1:20" x14ac:dyDescent="0.3">
      <c r="A2140" s="1">
        <v>44107</v>
      </c>
      <c r="B2140" s="1" t="str">
        <f t="shared" si="33"/>
        <v>Oct</v>
      </c>
      <c r="C2140">
        <v>6374</v>
      </c>
      <c r="D2140" t="s">
        <v>4531</v>
      </c>
      <c r="E2140" t="s">
        <v>86</v>
      </c>
      <c r="F2140" t="s">
        <v>2404</v>
      </c>
      <c r="G2140" t="s">
        <v>41</v>
      </c>
      <c r="H2140" t="s">
        <v>23</v>
      </c>
      <c r="I2140" t="s">
        <v>314</v>
      </c>
      <c r="J2140" t="s">
        <v>315</v>
      </c>
      <c r="K2140">
        <v>10009</v>
      </c>
      <c r="L2140" t="s">
        <v>26</v>
      </c>
      <c r="M2140" t="s">
        <v>365</v>
      </c>
      <c r="N2140" t="s">
        <v>78</v>
      </c>
      <c r="O2140" t="s">
        <v>101</v>
      </c>
      <c r="P2140" t="s">
        <v>366</v>
      </c>
      <c r="Q2140">
        <v>371.97</v>
      </c>
      <c r="R2140">
        <v>3</v>
      </c>
      <c r="S2140">
        <v>0</v>
      </c>
      <c r="T2140">
        <v>66.954599999999999</v>
      </c>
    </row>
    <row r="2141" spans="1:20" x14ac:dyDescent="0.3">
      <c r="A2141" s="1">
        <v>44107</v>
      </c>
      <c r="B2141" s="1" t="str">
        <f t="shared" si="33"/>
        <v>Oct</v>
      </c>
      <c r="C2141">
        <v>8115</v>
      </c>
      <c r="D2141" t="s">
        <v>4534</v>
      </c>
      <c r="E2141" t="s">
        <v>86</v>
      </c>
      <c r="F2141" t="s">
        <v>4535</v>
      </c>
      <c r="G2141" t="s">
        <v>73</v>
      </c>
      <c r="H2141" t="s">
        <v>23</v>
      </c>
      <c r="I2141" t="s">
        <v>1671</v>
      </c>
      <c r="J2141" t="s">
        <v>52</v>
      </c>
      <c r="K2141">
        <v>77506</v>
      </c>
      <c r="L2141" t="s">
        <v>44</v>
      </c>
      <c r="M2141" t="s">
        <v>4536</v>
      </c>
      <c r="N2141" t="s">
        <v>46</v>
      </c>
      <c r="O2141" t="s">
        <v>62</v>
      </c>
      <c r="P2141" t="s">
        <v>4537</v>
      </c>
      <c r="Q2141">
        <v>20.64</v>
      </c>
      <c r="R2141">
        <v>5</v>
      </c>
      <c r="S2141">
        <v>0.2</v>
      </c>
      <c r="T2141">
        <v>2.3220000000000001</v>
      </c>
    </row>
    <row r="2142" spans="1:20" x14ac:dyDescent="0.3">
      <c r="A2142" s="1">
        <v>44108</v>
      </c>
      <c r="B2142" s="1" t="str">
        <f t="shared" si="33"/>
        <v>Oct</v>
      </c>
      <c r="C2142">
        <v>5582</v>
      </c>
      <c r="D2142" t="s">
        <v>4538</v>
      </c>
      <c r="E2142" t="s">
        <v>20</v>
      </c>
      <c r="F2142" t="s">
        <v>1296</v>
      </c>
      <c r="G2142" t="s">
        <v>41</v>
      </c>
      <c r="H2142" t="s">
        <v>23</v>
      </c>
      <c r="I2142" t="s">
        <v>658</v>
      </c>
      <c r="J2142" t="s">
        <v>659</v>
      </c>
      <c r="K2142">
        <v>20735</v>
      </c>
      <c r="L2142" t="s">
        <v>26</v>
      </c>
      <c r="M2142" t="s">
        <v>2290</v>
      </c>
      <c r="N2142" t="s">
        <v>28</v>
      </c>
      <c r="O2142" t="s">
        <v>29</v>
      </c>
      <c r="P2142" t="s">
        <v>2291</v>
      </c>
      <c r="Q2142">
        <v>19.98</v>
      </c>
      <c r="R2142">
        <v>1</v>
      </c>
      <c r="S2142">
        <v>0</v>
      </c>
      <c r="T2142">
        <v>8.5914000000000001</v>
      </c>
    </row>
    <row r="2143" spans="1:20" x14ac:dyDescent="0.3">
      <c r="A2143" s="1">
        <v>44109</v>
      </c>
      <c r="B2143" s="1" t="str">
        <f t="shared" si="33"/>
        <v>Oct</v>
      </c>
      <c r="C2143">
        <v>975</v>
      </c>
      <c r="D2143" t="s">
        <v>4539</v>
      </c>
      <c r="E2143" t="s">
        <v>86</v>
      </c>
      <c r="F2143" t="s">
        <v>4540</v>
      </c>
      <c r="G2143" t="s">
        <v>41</v>
      </c>
      <c r="H2143" t="s">
        <v>23</v>
      </c>
      <c r="I2143" t="s">
        <v>314</v>
      </c>
      <c r="J2143" t="s">
        <v>315</v>
      </c>
      <c r="K2143">
        <v>10011</v>
      </c>
      <c r="L2143" t="s">
        <v>26</v>
      </c>
      <c r="M2143" t="s">
        <v>2336</v>
      </c>
      <c r="N2143" t="s">
        <v>78</v>
      </c>
      <c r="O2143" t="s">
        <v>193</v>
      </c>
      <c r="P2143" t="s">
        <v>2337</v>
      </c>
      <c r="Q2143">
        <v>160.93</v>
      </c>
      <c r="R2143">
        <v>7</v>
      </c>
      <c r="S2143">
        <v>0</v>
      </c>
      <c r="T2143">
        <v>3.2185999999999999</v>
      </c>
    </row>
    <row r="2144" spans="1:20" x14ac:dyDescent="0.3">
      <c r="A2144" s="1">
        <v>44109</v>
      </c>
      <c r="B2144" s="1" t="str">
        <f t="shared" si="33"/>
        <v>Oct</v>
      </c>
      <c r="C2144">
        <v>976</v>
      </c>
      <c r="D2144" t="s">
        <v>4539</v>
      </c>
      <c r="E2144" t="s">
        <v>86</v>
      </c>
      <c r="F2144" t="s">
        <v>4540</v>
      </c>
      <c r="G2144" t="s">
        <v>41</v>
      </c>
      <c r="H2144" t="s">
        <v>23</v>
      </c>
      <c r="I2144" t="s">
        <v>314</v>
      </c>
      <c r="J2144" t="s">
        <v>315</v>
      </c>
      <c r="K2144">
        <v>10011</v>
      </c>
      <c r="L2144" t="s">
        <v>26</v>
      </c>
      <c r="M2144" t="s">
        <v>1643</v>
      </c>
      <c r="N2144" t="s">
        <v>46</v>
      </c>
      <c r="O2144" t="s">
        <v>47</v>
      </c>
      <c r="P2144" t="s">
        <v>1644</v>
      </c>
      <c r="Q2144">
        <v>75.792000000000002</v>
      </c>
      <c r="R2144">
        <v>3</v>
      </c>
      <c r="S2144">
        <v>0.2</v>
      </c>
      <c r="T2144">
        <v>25.579799999999999</v>
      </c>
    </row>
    <row r="2145" spans="1:20" x14ac:dyDescent="0.3">
      <c r="A2145" s="1">
        <v>44109</v>
      </c>
      <c r="B2145" s="1" t="str">
        <f t="shared" si="33"/>
        <v>Oct</v>
      </c>
      <c r="C2145">
        <v>4835</v>
      </c>
      <c r="D2145" t="s">
        <v>4541</v>
      </c>
      <c r="E2145" t="s">
        <v>20</v>
      </c>
      <c r="F2145" t="s">
        <v>654</v>
      </c>
      <c r="G2145" t="s">
        <v>41</v>
      </c>
      <c r="H2145" t="s">
        <v>23</v>
      </c>
      <c r="I2145" t="s">
        <v>111</v>
      </c>
      <c r="J2145" t="s">
        <v>34</v>
      </c>
      <c r="K2145">
        <v>94110</v>
      </c>
      <c r="L2145" t="s">
        <v>35</v>
      </c>
      <c r="M2145" t="s">
        <v>2313</v>
      </c>
      <c r="N2145" t="s">
        <v>46</v>
      </c>
      <c r="O2145" t="s">
        <v>47</v>
      </c>
      <c r="P2145" t="s">
        <v>2314</v>
      </c>
      <c r="Q2145">
        <v>39.92</v>
      </c>
      <c r="R2145">
        <v>5</v>
      </c>
      <c r="S2145">
        <v>0.2</v>
      </c>
      <c r="T2145">
        <v>13.473000000000001</v>
      </c>
    </row>
    <row r="2146" spans="1:20" x14ac:dyDescent="0.3">
      <c r="A2146" s="1">
        <v>44109</v>
      </c>
      <c r="B2146" s="1" t="str">
        <f t="shared" si="33"/>
        <v>Oct</v>
      </c>
      <c r="C2146">
        <v>4836</v>
      </c>
      <c r="D2146" t="s">
        <v>4541</v>
      </c>
      <c r="E2146" t="s">
        <v>20</v>
      </c>
      <c r="F2146" t="s">
        <v>654</v>
      </c>
      <c r="G2146" t="s">
        <v>41</v>
      </c>
      <c r="H2146" t="s">
        <v>23</v>
      </c>
      <c r="I2146" t="s">
        <v>111</v>
      </c>
      <c r="J2146" t="s">
        <v>34</v>
      </c>
      <c r="K2146">
        <v>94110</v>
      </c>
      <c r="L2146" t="s">
        <v>35</v>
      </c>
      <c r="M2146" t="s">
        <v>1400</v>
      </c>
      <c r="N2146" t="s">
        <v>46</v>
      </c>
      <c r="O2146" t="s">
        <v>107</v>
      </c>
      <c r="P2146" t="s">
        <v>1401</v>
      </c>
      <c r="Q2146">
        <v>61.96</v>
      </c>
      <c r="R2146">
        <v>2</v>
      </c>
      <c r="S2146">
        <v>0</v>
      </c>
      <c r="T2146">
        <v>27.882000000000001</v>
      </c>
    </row>
    <row r="2147" spans="1:20" x14ac:dyDescent="0.3">
      <c r="A2147" s="1">
        <v>44109</v>
      </c>
      <c r="B2147" s="1" t="str">
        <f t="shared" si="33"/>
        <v>Oct</v>
      </c>
      <c r="C2147">
        <v>4837</v>
      </c>
      <c r="D2147" t="s">
        <v>4541</v>
      </c>
      <c r="E2147" t="s">
        <v>20</v>
      </c>
      <c r="F2147" t="s">
        <v>654</v>
      </c>
      <c r="G2147" t="s">
        <v>41</v>
      </c>
      <c r="H2147" t="s">
        <v>23</v>
      </c>
      <c r="I2147" t="s">
        <v>111</v>
      </c>
      <c r="J2147" t="s">
        <v>34</v>
      </c>
      <c r="K2147">
        <v>94110</v>
      </c>
      <c r="L2147" t="s">
        <v>35</v>
      </c>
      <c r="M2147" t="s">
        <v>963</v>
      </c>
      <c r="N2147" t="s">
        <v>46</v>
      </c>
      <c r="O2147" t="s">
        <v>47</v>
      </c>
      <c r="P2147" t="s">
        <v>964</v>
      </c>
      <c r="Q2147">
        <v>19.936</v>
      </c>
      <c r="R2147">
        <v>4</v>
      </c>
      <c r="S2147">
        <v>0.2</v>
      </c>
      <c r="T2147">
        <v>7.2267999999999999</v>
      </c>
    </row>
    <row r="2148" spans="1:20" x14ac:dyDescent="0.3">
      <c r="A2148" s="1">
        <v>44109</v>
      </c>
      <c r="B2148" s="1" t="str">
        <f t="shared" si="33"/>
        <v>Oct</v>
      </c>
      <c r="C2148">
        <v>6339</v>
      </c>
      <c r="D2148" t="s">
        <v>4542</v>
      </c>
      <c r="E2148" t="s">
        <v>20</v>
      </c>
      <c r="F2148" t="s">
        <v>2191</v>
      </c>
      <c r="G2148" t="s">
        <v>73</v>
      </c>
      <c r="H2148" t="s">
        <v>23</v>
      </c>
      <c r="I2148" t="s">
        <v>314</v>
      </c>
      <c r="J2148" t="s">
        <v>315</v>
      </c>
      <c r="K2148">
        <v>10035</v>
      </c>
      <c r="L2148" t="s">
        <v>26</v>
      </c>
      <c r="M2148" t="s">
        <v>4543</v>
      </c>
      <c r="N2148" t="s">
        <v>78</v>
      </c>
      <c r="O2148" t="s">
        <v>193</v>
      </c>
      <c r="P2148" t="s">
        <v>4544</v>
      </c>
      <c r="Q2148">
        <v>87.8</v>
      </c>
      <c r="R2148">
        <v>4</v>
      </c>
      <c r="S2148">
        <v>0</v>
      </c>
      <c r="T2148">
        <v>43.9</v>
      </c>
    </row>
    <row r="2149" spans="1:20" x14ac:dyDescent="0.3">
      <c r="A2149" s="1">
        <v>44109</v>
      </c>
      <c r="B2149" s="1" t="str">
        <f t="shared" si="33"/>
        <v>Oct</v>
      </c>
      <c r="C2149">
        <v>6340</v>
      </c>
      <c r="D2149" t="s">
        <v>4542</v>
      </c>
      <c r="E2149" t="s">
        <v>20</v>
      </c>
      <c r="F2149" t="s">
        <v>2191</v>
      </c>
      <c r="G2149" t="s">
        <v>73</v>
      </c>
      <c r="H2149" t="s">
        <v>23</v>
      </c>
      <c r="I2149" t="s">
        <v>314</v>
      </c>
      <c r="J2149" t="s">
        <v>315</v>
      </c>
      <c r="K2149">
        <v>10035</v>
      </c>
      <c r="L2149" t="s">
        <v>26</v>
      </c>
      <c r="M2149" t="s">
        <v>848</v>
      </c>
      <c r="N2149" t="s">
        <v>28</v>
      </c>
      <c r="O2149" t="s">
        <v>59</v>
      </c>
      <c r="P2149" t="s">
        <v>849</v>
      </c>
      <c r="Q2149">
        <v>221.38200000000001</v>
      </c>
      <c r="R2149">
        <v>2</v>
      </c>
      <c r="S2149">
        <v>0.1</v>
      </c>
      <c r="T2149">
        <v>2.4598</v>
      </c>
    </row>
    <row r="2150" spans="1:20" x14ac:dyDescent="0.3">
      <c r="A2150" s="1">
        <v>44109</v>
      </c>
      <c r="B2150" s="1" t="str">
        <f t="shared" si="33"/>
        <v>Oct</v>
      </c>
      <c r="C2150">
        <v>6341</v>
      </c>
      <c r="D2150" t="s">
        <v>4542</v>
      </c>
      <c r="E2150" t="s">
        <v>20</v>
      </c>
      <c r="F2150" t="s">
        <v>2191</v>
      </c>
      <c r="G2150" t="s">
        <v>73</v>
      </c>
      <c r="H2150" t="s">
        <v>23</v>
      </c>
      <c r="I2150" t="s">
        <v>314</v>
      </c>
      <c r="J2150" t="s">
        <v>315</v>
      </c>
      <c r="K2150">
        <v>10035</v>
      </c>
      <c r="L2150" t="s">
        <v>26</v>
      </c>
      <c r="M2150" t="s">
        <v>4545</v>
      </c>
      <c r="N2150" t="s">
        <v>78</v>
      </c>
      <c r="O2150" t="s">
        <v>79</v>
      </c>
      <c r="P2150" t="s">
        <v>4546</v>
      </c>
      <c r="Q2150">
        <v>5199.96</v>
      </c>
      <c r="R2150">
        <v>4</v>
      </c>
      <c r="S2150">
        <v>0</v>
      </c>
      <c r="T2150">
        <v>1351.9896000000001</v>
      </c>
    </row>
    <row r="2151" spans="1:20" x14ac:dyDescent="0.3">
      <c r="A2151" s="1">
        <v>44109</v>
      </c>
      <c r="B2151" s="1" t="str">
        <f t="shared" si="33"/>
        <v>Oct</v>
      </c>
      <c r="C2151">
        <v>7564</v>
      </c>
      <c r="D2151" t="s">
        <v>4547</v>
      </c>
      <c r="E2151" t="s">
        <v>39</v>
      </c>
      <c r="F2151" t="s">
        <v>2226</v>
      </c>
      <c r="G2151" t="s">
        <v>41</v>
      </c>
      <c r="H2151" t="s">
        <v>23</v>
      </c>
      <c r="I2151" t="s">
        <v>1113</v>
      </c>
      <c r="J2151" t="s">
        <v>198</v>
      </c>
      <c r="K2151">
        <v>80219</v>
      </c>
      <c r="L2151" t="s">
        <v>35</v>
      </c>
      <c r="M2151" t="s">
        <v>1655</v>
      </c>
      <c r="N2151" t="s">
        <v>78</v>
      </c>
      <c r="O2151" t="s">
        <v>101</v>
      </c>
      <c r="P2151" t="s">
        <v>1656</v>
      </c>
      <c r="Q2151">
        <v>63.823999999999998</v>
      </c>
      <c r="R2151">
        <v>2</v>
      </c>
      <c r="S2151">
        <v>0.2</v>
      </c>
      <c r="T2151">
        <v>13.5626</v>
      </c>
    </row>
    <row r="2152" spans="1:20" x14ac:dyDescent="0.3">
      <c r="A2152" s="1">
        <v>44109</v>
      </c>
      <c r="B2152" s="1" t="str">
        <f t="shared" si="33"/>
        <v>Oct</v>
      </c>
      <c r="C2152">
        <v>7956</v>
      </c>
      <c r="D2152" t="s">
        <v>4548</v>
      </c>
      <c r="E2152" t="s">
        <v>20</v>
      </c>
      <c r="F2152" t="s">
        <v>1879</v>
      </c>
      <c r="G2152" t="s">
        <v>73</v>
      </c>
      <c r="H2152" t="s">
        <v>23</v>
      </c>
      <c r="I2152" t="s">
        <v>4549</v>
      </c>
      <c r="J2152" t="s">
        <v>34</v>
      </c>
      <c r="K2152">
        <v>95928</v>
      </c>
      <c r="L2152" t="s">
        <v>35</v>
      </c>
      <c r="M2152" t="s">
        <v>4550</v>
      </c>
      <c r="N2152" t="s">
        <v>28</v>
      </c>
      <c r="O2152" t="s">
        <v>59</v>
      </c>
      <c r="P2152" t="s">
        <v>4551</v>
      </c>
      <c r="Q2152">
        <v>435.16800000000001</v>
      </c>
      <c r="R2152">
        <v>4</v>
      </c>
      <c r="S2152">
        <v>0.2</v>
      </c>
      <c r="T2152">
        <v>-59.835599999999999</v>
      </c>
    </row>
    <row r="2153" spans="1:20" x14ac:dyDescent="0.3">
      <c r="A2153" s="1">
        <v>44109</v>
      </c>
      <c r="B2153" s="1" t="str">
        <f t="shared" si="33"/>
        <v>Oct</v>
      </c>
      <c r="C2153">
        <v>7957</v>
      </c>
      <c r="D2153" t="s">
        <v>4548</v>
      </c>
      <c r="E2153" t="s">
        <v>20</v>
      </c>
      <c r="F2153" t="s">
        <v>1879</v>
      </c>
      <c r="G2153" t="s">
        <v>73</v>
      </c>
      <c r="H2153" t="s">
        <v>23</v>
      </c>
      <c r="I2153" t="s">
        <v>4549</v>
      </c>
      <c r="J2153" t="s">
        <v>34</v>
      </c>
      <c r="K2153">
        <v>95928</v>
      </c>
      <c r="L2153" t="s">
        <v>35</v>
      </c>
      <c r="M2153" t="s">
        <v>562</v>
      </c>
      <c r="N2153" t="s">
        <v>46</v>
      </c>
      <c r="O2153" t="s">
        <v>144</v>
      </c>
      <c r="P2153" t="s">
        <v>145</v>
      </c>
      <c r="Q2153">
        <v>14.9</v>
      </c>
      <c r="R2153">
        <v>5</v>
      </c>
      <c r="S2153">
        <v>0</v>
      </c>
      <c r="T2153">
        <v>6.8540000000000001</v>
      </c>
    </row>
    <row r="2154" spans="1:20" x14ac:dyDescent="0.3">
      <c r="A2154" s="1">
        <v>44109</v>
      </c>
      <c r="B2154" s="1" t="str">
        <f t="shared" si="33"/>
        <v>Oct</v>
      </c>
      <c r="C2154">
        <v>7958</v>
      </c>
      <c r="D2154" t="s">
        <v>4548</v>
      </c>
      <c r="E2154" t="s">
        <v>20</v>
      </c>
      <c r="F2154" t="s">
        <v>1879</v>
      </c>
      <c r="G2154" t="s">
        <v>73</v>
      </c>
      <c r="H2154" t="s">
        <v>23</v>
      </c>
      <c r="I2154" t="s">
        <v>4549</v>
      </c>
      <c r="J2154" t="s">
        <v>34</v>
      </c>
      <c r="K2154">
        <v>95928</v>
      </c>
      <c r="L2154" t="s">
        <v>35</v>
      </c>
      <c r="M2154" t="s">
        <v>4552</v>
      </c>
      <c r="N2154" t="s">
        <v>46</v>
      </c>
      <c r="O2154" t="s">
        <v>69</v>
      </c>
      <c r="P2154" t="s">
        <v>4553</v>
      </c>
      <c r="Q2154">
        <v>15.8</v>
      </c>
      <c r="R2154">
        <v>4</v>
      </c>
      <c r="S2154">
        <v>0</v>
      </c>
      <c r="T2154">
        <v>4.1079999999999997</v>
      </c>
    </row>
    <row r="2155" spans="1:20" x14ac:dyDescent="0.3">
      <c r="A2155" s="1">
        <v>44109</v>
      </c>
      <c r="B2155" s="1" t="str">
        <f t="shared" si="33"/>
        <v>Oct</v>
      </c>
      <c r="C2155">
        <v>7959</v>
      </c>
      <c r="D2155" t="s">
        <v>4548</v>
      </c>
      <c r="E2155" t="s">
        <v>20</v>
      </c>
      <c r="F2155" t="s">
        <v>1879</v>
      </c>
      <c r="G2155" t="s">
        <v>73</v>
      </c>
      <c r="H2155" t="s">
        <v>23</v>
      </c>
      <c r="I2155" t="s">
        <v>4549</v>
      </c>
      <c r="J2155" t="s">
        <v>34</v>
      </c>
      <c r="K2155">
        <v>95928</v>
      </c>
      <c r="L2155" t="s">
        <v>35</v>
      </c>
      <c r="M2155" t="s">
        <v>4554</v>
      </c>
      <c r="N2155" t="s">
        <v>28</v>
      </c>
      <c r="O2155" t="s">
        <v>29</v>
      </c>
      <c r="P2155" t="s">
        <v>4555</v>
      </c>
      <c r="Q2155">
        <v>72.900000000000006</v>
      </c>
      <c r="R2155">
        <v>5</v>
      </c>
      <c r="S2155">
        <v>0</v>
      </c>
      <c r="T2155">
        <v>26.972999999999999</v>
      </c>
    </row>
    <row r="2156" spans="1:20" x14ac:dyDescent="0.3">
      <c r="A2156" s="1">
        <v>44109</v>
      </c>
      <c r="B2156" s="1" t="str">
        <f t="shared" si="33"/>
        <v>Oct</v>
      </c>
      <c r="C2156">
        <v>7960</v>
      </c>
      <c r="D2156" t="s">
        <v>4548</v>
      </c>
      <c r="E2156" t="s">
        <v>20</v>
      </c>
      <c r="F2156" t="s">
        <v>1879</v>
      </c>
      <c r="G2156" t="s">
        <v>73</v>
      </c>
      <c r="H2156" t="s">
        <v>23</v>
      </c>
      <c r="I2156" t="s">
        <v>4549</v>
      </c>
      <c r="J2156" t="s">
        <v>34</v>
      </c>
      <c r="K2156">
        <v>95928</v>
      </c>
      <c r="L2156" t="s">
        <v>35</v>
      </c>
      <c r="M2156" t="s">
        <v>1072</v>
      </c>
      <c r="N2156" t="s">
        <v>28</v>
      </c>
      <c r="O2156" t="s">
        <v>94</v>
      </c>
      <c r="P2156" t="s">
        <v>816</v>
      </c>
      <c r="Q2156">
        <v>206.352</v>
      </c>
      <c r="R2156">
        <v>3</v>
      </c>
      <c r="S2156">
        <v>0.2</v>
      </c>
      <c r="T2156">
        <v>5.1588000000000003</v>
      </c>
    </row>
    <row r="2157" spans="1:20" x14ac:dyDescent="0.3">
      <c r="A2157" s="1">
        <v>44109</v>
      </c>
      <c r="B2157" s="1" t="str">
        <f t="shared" si="33"/>
        <v>Oct</v>
      </c>
      <c r="C2157">
        <v>7961</v>
      </c>
      <c r="D2157" t="s">
        <v>4548</v>
      </c>
      <c r="E2157" t="s">
        <v>20</v>
      </c>
      <c r="F2157" t="s">
        <v>1879</v>
      </c>
      <c r="G2157" t="s">
        <v>73</v>
      </c>
      <c r="H2157" t="s">
        <v>23</v>
      </c>
      <c r="I2157" t="s">
        <v>4549</v>
      </c>
      <c r="J2157" t="s">
        <v>34</v>
      </c>
      <c r="K2157">
        <v>95928</v>
      </c>
      <c r="L2157" t="s">
        <v>35</v>
      </c>
      <c r="M2157" t="s">
        <v>3121</v>
      </c>
      <c r="N2157" t="s">
        <v>78</v>
      </c>
      <c r="O2157" t="s">
        <v>193</v>
      </c>
      <c r="P2157" t="s">
        <v>3122</v>
      </c>
      <c r="Q2157">
        <v>7.992</v>
      </c>
      <c r="R2157">
        <v>1</v>
      </c>
      <c r="S2157">
        <v>0.2</v>
      </c>
      <c r="T2157">
        <v>2.6972999999999998</v>
      </c>
    </row>
    <row r="2158" spans="1:20" x14ac:dyDescent="0.3">
      <c r="A2158" s="1">
        <v>44110</v>
      </c>
      <c r="B2158" s="1" t="str">
        <f t="shared" si="33"/>
        <v>Oct</v>
      </c>
      <c r="C2158">
        <v>3051</v>
      </c>
      <c r="D2158" t="s">
        <v>4556</v>
      </c>
      <c r="E2158" t="s">
        <v>20</v>
      </c>
      <c r="F2158" t="s">
        <v>2013</v>
      </c>
      <c r="G2158" t="s">
        <v>41</v>
      </c>
      <c r="H2158" t="s">
        <v>23</v>
      </c>
      <c r="I2158" t="s">
        <v>4557</v>
      </c>
      <c r="J2158" t="s">
        <v>2494</v>
      </c>
      <c r="K2158">
        <v>83642</v>
      </c>
      <c r="L2158" t="s">
        <v>35</v>
      </c>
      <c r="M2158" t="s">
        <v>3188</v>
      </c>
      <c r="N2158" t="s">
        <v>28</v>
      </c>
      <c r="O2158" t="s">
        <v>29</v>
      </c>
      <c r="P2158" t="s">
        <v>3189</v>
      </c>
      <c r="Q2158">
        <v>41.96</v>
      </c>
      <c r="R2158">
        <v>2</v>
      </c>
      <c r="S2158">
        <v>0</v>
      </c>
      <c r="T2158">
        <v>2.9371999999999998</v>
      </c>
    </row>
    <row r="2159" spans="1:20" x14ac:dyDescent="0.3">
      <c r="A2159" s="1">
        <v>44110</v>
      </c>
      <c r="B2159" s="1" t="str">
        <f t="shared" si="33"/>
        <v>Oct</v>
      </c>
      <c r="C2159">
        <v>3052</v>
      </c>
      <c r="D2159" t="s">
        <v>4556</v>
      </c>
      <c r="E2159" t="s">
        <v>20</v>
      </c>
      <c r="F2159" t="s">
        <v>2013</v>
      </c>
      <c r="G2159" t="s">
        <v>41</v>
      </c>
      <c r="H2159" t="s">
        <v>23</v>
      </c>
      <c r="I2159" t="s">
        <v>4557</v>
      </c>
      <c r="J2159" t="s">
        <v>2494</v>
      </c>
      <c r="K2159">
        <v>83642</v>
      </c>
      <c r="L2159" t="s">
        <v>35</v>
      </c>
      <c r="M2159" t="s">
        <v>4558</v>
      </c>
      <c r="N2159" t="s">
        <v>46</v>
      </c>
      <c r="O2159" t="s">
        <v>69</v>
      </c>
      <c r="P2159" t="s">
        <v>4559</v>
      </c>
      <c r="Q2159">
        <v>227.84</v>
      </c>
      <c r="R2159">
        <v>4</v>
      </c>
      <c r="S2159">
        <v>0</v>
      </c>
      <c r="T2159">
        <v>66.073599999999999</v>
      </c>
    </row>
    <row r="2160" spans="1:20" x14ac:dyDescent="0.3">
      <c r="A2160" s="1">
        <v>44110</v>
      </c>
      <c r="B2160" s="1" t="str">
        <f t="shared" si="33"/>
        <v>Oct</v>
      </c>
      <c r="C2160">
        <v>3053</v>
      </c>
      <c r="D2160" t="s">
        <v>4556</v>
      </c>
      <c r="E2160" t="s">
        <v>20</v>
      </c>
      <c r="F2160" t="s">
        <v>2013</v>
      </c>
      <c r="G2160" t="s">
        <v>41</v>
      </c>
      <c r="H2160" t="s">
        <v>23</v>
      </c>
      <c r="I2160" t="s">
        <v>4557</v>
      </c>
      <c r="J2160" t="s">
        <v>2494</v>
      </c>
      <c r="K2160">
        <v>83642</v>
      </c>
      <c r="L2160" t="s">
        <v>35</v>
      </c>
      <c r="M2160" t="s">
        <v>4560</v>
      </c>
      <c r="N2160" t="s">
        <v>46</v>
      </c>
      <c r="O2160" t="s">
        <v>107</v>
      </c>
      <c r="P2160" t="s">
        <v>4561</v>
      </c>
      <c r="Q2160">
        <v>37.94</v>
      </c>
      <c r="R2160">
        <v>2</v>
      </c>
      <c r="S2160">
        <v>0</v>
      </c>
      <c r="T2160">
        <v>18.211200000000002</v>
      </c>
    </row>
    <row r="2161" spans="1:20" x14ac:dyDescent="0.3">
      <c r="A2161" s="1">
        <v>44110</v>
      </c>
      <c r="B2161" s="1" t="str">
        <f t="shared" si="33"/>
        <v>Oct</v>
      </c>
      <c r="C2161">
        <v>4182</v>
      </c>
      <c r="D2161" t="s">
        <v>4562</v>
      </c>
      <c r="E2161" t="s">
        <v>20</v>
      </c>
      <c r="F2161" t="s">
        <v>746</v>
      </c>
      <c r="G2161" t="s">
        <v>41</v>
      </c>
      <c r="H2161" t="s">
        <v>23</v>
      </c>
      <c r="I2161" t="s">
        <v>314</v>
      </c>
      <c r="J2161" t="s">
        <v>315</v>
      </c>
      <c r="K2161">
        <v>10035</v>
      </c>
      <c r="L2161" t="s">
        <v>26</v>
      </c>
      <c r="M2161" t="s">
        <v>4563</v>
      </c>
      <c r="N2161" t="s">
        <v>78</v>
      </c>
      <c r="O2161" t="s">
        <v>101</v>
      </c>
      <c r="P2161" t="s">
        <v>4564</v>
      </c>
      <c r="Q2161">
        <v>319.95999999999998</v>
      </c>
      <c r="R2161">
        <v>4</v>
      </c>
      <c r="S2161">
        <v>0</v>
      </c>
      <c r="T2161">
        <v>115.18559999999999</v>
      </c>
    </row>
    <row r="2162" spans="1:20" x14ac:dyDescent="0.3">
      <c r="A2162" s="1">
        <v>44110</v>
      </c>
      <c r="B2162" s="1" t="str">
        <f t="shared" si="33"/>
        <v>Oct</v>
      </c>
      <c r="C2162">
        <v>4183</v>
      </c>
      <c r="D2162" t="s">
        <v>4562</v>
      </c>
      <c r="E2162" t="s">
        <v>20</v>
      </c>
      <c r="F2162" t="s">
        <v>746</v>
      </c>
      <c r="G2162" t="s">
        <v>41</v>
      </c>
      <c r="H2162" t="s">
        <v>23</v>
      </c>
      <c r="I2162" t="s">
        <v>314</v>
      </c>
      <c r="J2162" t="s">
        <v>315</v>
      </c>
      <c r="K2162">
        <v>10035</v>
      </c>
      <c r="L2162" t="s">
        <v>26</v>
      </c>
      <c r="M2162" t="s">
        <v>560</v>
      </c>
      <c r="N2162" t="s">
        <v>46</v>
      </c>
      <c r="O2162" t="s">
        <v>107</v>
      </c>
      <c r="P2162" t="s">
        <v>2704</v>
      </c>
      <c r="Q2162">
        <v>17.04</v>
      </c>
      <c r="R2162">
        <v>3</v>
      </c>
      <c r="S2162">
        <v>0</v>
      </c>
      <c r="T2162">
        <v>7.6680000000000001</v>
      </c>
    </row>
    <row r="2163" spans="1:20" x14ac:dyDescent="0.3">
      <c r="A2163" s="1">
        <v>44110</v>
      </c>
      <c r="B2163" s="1" t="str">
        <f t="shared" si="33"/>
        <v>Oct</v>
      </c>
      <c r="C2163">
        <v>4184</v>
      </c>
      <c r="D2163" t="s">
        <v>4562</v>
      </c>
      <c r="E2163" t="s">
        <v>20</v>
      </c>
      <c r="F2163" t="s">
        <v>746</v>
      </c>
      <c r="G2163" t="s">
        <v>41</v>
      </c>
      <c r="H2163" t="s">
        <v>23</v>
      </c>
      <c r="I2163" t="s">
        <v>314</v>
      </c>
      <c r="J2163" t="s">
        <v>315</v>
      </c>
      <c r="K2163">
        <v>10035</v>
      </c>
      <c r="L2163" t="s">
        <v>26</v>
      </c>
      <c r="M2163" t="s">
        <v>4565</v>
      </c>
      <c r="N2163" t="s">
        <v>46</v>
      </c>
      <c r="O2163" t="s">
        <v>54</v>
      </c>
      <c r="P2163" t="s">
        <v>4566</v>
      </c>
      <c r="Q2163">
        <v>344.91</v>
      </c>
      <c r="R2163">
        <v>3</v>
      </c>
      <c r="S2163">
        <v>0</v>
      </c>
      <c r="T2163">
        <v>10.347300000000001</v>
      </c>
    </row>
    <row r="2164" spans="1:20" x14ac:dyDescent="0.3">
      <c r="A2164" s="1">
        <v>44110</v>
      </c>
      <c r="B2164" s="1" t="str">
        <f t="shared" si="33"/>
        <v>Oct</v>
      </c>
      <c r="C2164">
        <v>5653</v>
      </c>
      <c r="D2164" t="s">
        <v>4567</v>
      </c>
      <c r="E2164" t="s">
        <v>20</v>
      </c>
      <c r="F2164" t="s">
        <v>2741</v>
      </c>
      <c r="G2164" t="s">
        <v>73</v>
      </c>
      <c r="H2164" t="s">
        <v>23</v>
      </c>
      <c r="I2164" t="s">
        <v>314</v>
      </c>
      <c r="J2164" t="s">
        <v>315</v>
      </c>
      <c r="K2164">
        <v>10009</v>
      </c>
      <c r="L2164" t="s">
        <v>26</v>
      </c>
      <c r="M2164" t="s">
        <v>596</v>
      </c>
      <c r="N2164" t="s">
        <v>46</v>
      </c>
      <c r="O2164" t="s">
        <v>107</v>
      </c>
      <c r="P2164" t="s">
        <v>597</v>
      </c>
      <c r="Q2164">
        <v>40.99</v>
      </c>
      <c r="R2164">
        <v>1</v>
      </c>
      <c r="S2164">
        <v>0</v>
      </c>
      <c r="T2164">
        <v>20.085100000000001</v>
      </c>
    </row>
    <row r="2165" spans="1:20" x14ac:dyDescent="0.3">
      <c r="A2165" s="1">
        <v>44110</v>
      </c>
      <c r="B2165" s="1" t="str">
        <f t="shared" si="33"/>
        <v>Oct</v>
      </c>
      <c r="C2165">
        <v>8329</v>
      </c>
      <c r="D2165" t="s">
        <v>4568</v>
      </c>
      <c r="E2165" t="s">
        <v>20</v>
      </c>
      <c r="F2165" t="s">
        <v>4569</v>
      </c>
      <c r="G2165" t="s">
        <v>22</v>
      </c>
      <c r="H2165" t="s">
        <v>23</v>
      </c>
      <c r="I2165" t="s">
        <v>2921</v>
      </c>
      <c r="J2165" t="s">
        <v>740</v>
      </c>
      <c r="K2165">
        <v>7109</v>
      </c>
      <c r="L2165" t="s">
        <v>26</v>
      </c>
      <c r="M2165" t="s">
        <v>4570</v>
      </c>
      <c r="N2165" t="s">
        <v>46</v>
      </c>
      <c r="O2165" t="s">
        <v>107</v>
      </c>
      <c r="P2165" t="s">
        <v>4571</v>
      </c>
      <c r="Q2165">
        <v>143.69999999999999</v>
      </c>
      <c r="R2165">
        <v>3</v>
      </c>
      <c r="S2165">
        <v>0</v>
      </c>
      <c r="T2165">
        <v>68.975999999999999</v>
      </c>
    </row>
    <row r="2166" spans="1:20" x14ac:dyDescent="0.3">
      <c r="A2166" s="1">
        <v>44110</v>
      </c>
      <c r="B2166" s="1" t="str">
        <f t="shared" si="33"/>
        <v>Oct</v>
      </c>
      <c r="C2166">
        <v>8330</v>
      </c>
      <c r="D2166" t="s">
        <v>4568</v>
      </c>
      <c r="E2166" t="s">
        <v>20</v>
      </c>
      <c r="F2166" t="s">
        <v>4569</v>
      </c>
      <c r="G2166" t="s">
        <v>22</v>
      </c>
      <c r="H2166" t="s">
        <v>23</v>
      </c>
      <c r="I2166" t="s">
        <v>2921</v>
      </c>
      <c r="J2166" t="s">
        <v>740</v>
      </c>
      <c r="K2166">
        <v>7109</v>
      </c>
      <c r="L2166" t="s">
        <v>26</v>
      </c>
      <c r="M2166" t="s">
        <v>3771</v>
      </c>
      <c r="N2166" t="s">
        <v>46</v>
      </c>
      <c r="O2166" t="s">
        <v>107</v>
      </c>
      <c r="P2166" t="s">
        <v>3772</v>
      </c>
      <c r="Q2166">
        <v>6.48</v>
      </c>
      <c r="R2166">
        <v>1</v>
      </c>
      <c r="S2166">
        <v>0</v>
      </c>
      <c r="T2166">
        <v>3.1103999999999998</v>
      </c>
    </row>
    <row r="2167" spans="1:20" x14ac:dyDescent="0.3">
      <c r="A2167" s="1">
        <v>44110</v>
      </c>
      <c r="B2167" s="1" t="str">
        <f t="shared" si="33"/>
        <v>Oct</v>
      </c>
      <c r="C2167">
        <v>9872</v>
      </c>
      <c r="D2167" t="s">
        <v>4572</v>
      </c>
      <c r="E2167" t="s">
        <v>269</v>
      </c>
      <c r="F2167" t="s">
        <v>698</v>
      </c>
      <c r="G2167" t="s">
        <v>22</v>
      </c>
      <c r="H2167" t="s">
        <v>23</v>
      </c>
      <c r="I2167" t="s">
        <v>336</v>
      </c>
      <c r="J2167" t="s">
        <v>337</v>
      </c>
      <c r="K2167">
        <v>60623</v>
      </c>
      <c r="L2167" t="s">
        <v>44</v>
      </c>
      <c r="M2167" t="s">
        <v>1279</v>
      </c>
      <c r="N2167" t="s">
        <v>46</v>
      </c>
      <c r="O2167" t="s">
        <v>54</v>
      </c>
      <c r="P2167" t="s">
        <v>1280</v>
      </c>
      <c r="Q2167">
        <v>290.33600000000001</v>
      </c>
      <c r="R2167">
        <v>2</v>
      </c>
      <c r="S2167">
        <v>0.2</v>
      </c>
      <c r="T2167">
        <v>32.662799999999997</v>
      </c>
    </row>
    <row r="2168" spans="1:20" x14ac:dyDescent="0.3">
      <c r="A2168" s="1">
        <v>44110</v>
      </c>
      <c r="B2168" s="1" t="str">
        <f t="shared" si="33"/>
        <v>Oct</v>
      </c>
      <c r="C2168">
        <v>9873</v>
      </c>
      <c r="D2168" t="s">
        <v>4572</v>
      </c>
      <c r="E2168" t="s">
        <v>269</v>
      </c>
      <c r="F2168" t="s">
        <v>698</v>
      </c>
      <c r="G2168" t="s">
        <v>22</v>
      </c>
      <c r="H2168" t="s">
        <v>23</v>
      </c>
      <c r="I2168" t="s">
        <v>336</v>
      </c>
      <c r="J2168" t="s">
        <v>337</v>
      </c>
      <c r="K2168">
        <v>60623</v>
      </c>
      <c r="L2168" t="s">
        <v>44</v>
      </c>
      <c r="M2168" t="s">
        <v>4573</v>
      </c>
      <c r="N2168" t="s">
        <v>46</v>
      </c>
      <c r="O2168" t="s">
        <v>62</v>
      </c>
      <c r="P2168" t="s">
        <v>325</v>
      </c>
      <c r="Q2168">
        <v>19.152000000000001</v>
      </c>
      <c r="R2168">
        <v>2</v>
      </c>
      <c r="S2168">
        <v>0.2</v>
      </c>
      <c r="T2168">
        <v>1.1970000000000001</v>
      </c>
    </row>
    <row r="2169" spans="1:20" x14ac:dyDescent="0.3">
      <c r="A2169" s="1">
        <v>44110</v>
      </c>
      <c r="B2169" s="1" t="str">
        <f t="shared" si="33"/>
        <v>Oct</v>
      </c>
      <c r="C2169">
        <v>9960</v>
      </c>
      <c r="D2169" t="s">
        <v>4574</v>
      </c>
      <c r="E2169" t="s">
        <v>20</v>
      </c>
      <c r="F2169" t="s">
        <v>3806</v>
      </c>
      <c r="G2169" t="s">
        <v>22</v>
      </c>
      <c r="H2169" t="s">
        <v>23</v>
      </c>
      <c r="I2169" t="s">
        <v>1934</v>
      </c>
      <c r="J2169" t="s">
        <v>412</v>
      </c>
      <c r="K2169">
        <v>85224</v>
      </c>
      <c r="L2169" t="s">
        <v>35</v>
      </c>
      <c r="M2169" t="s">
        <v>4575</v>
      </c>
      <c r="N2169" t="s">
        <v>46</v>
      </c>
      <c r="O2169" t="s">
        <v>62</v>
      </c>
      <c r="P2169" t="s">
        <v>4576</v>
      </c>
      <c r="Q2169">
        <v>9.3439999999999994</v>
      </c>
      <c r="R2169">
        <v>2</v>
      </c>
      <c r="S2169">
        <v>0.2</v>
      </c>
      <c r="T2169">
        <v>1.8688</v>
      </c>
    </row>
    <row r="2170" spans="1:20" x14ac:dyDescent="0.3">
      <c r="A2170" s="1">
        <v>44111</v>
      </c>
      <c r="B2170" s="1" t="str">
        <f t="shared" si="33"/>
        <v>Oct</v>
      </c>
      <c r="C2170">
        <v>1715</v>
      </c>
      <c r="D2170" t="s">
        <v>4577</v>
      </c>
      <c r="E2170" t="s">
        <v>20</v>
      </c>
      <c r="F2170" t="s">
        <v>4578</v>
      </c>
      <c r="G2170" t="s">
        <v>22</v>
      </c>
      <c r="H2170" t="s">
        <v>23</v>
      </c>
      <c r="I2170" t="s">
        <v>111</v>
      </c>
      <c r="J2170" t="s">
        <v>34</v>
      </c>
      <c r="K2170">
        <v>94110</v>
      </c>
      <c r="L2170" t="s">
        <v>35</v>
      </c>
      <c r="M2170" t="s">
        <v>4579</v>
      </c>
      <c r="N2170" t="s">
        <v>28</v>
      </c>
      <c r="O2170" t="s">
        <v>186</v>
      </c>
      <c r="P2170" t="s">
        <v>4580</v>
      </c>
      <c r="Q2170">
        <v>307.666</v>
      </c>
      <c r="R2170">
        <v>2</v>
      </c>
      <c r="S2170">
        <v>0.15</v>
      </c>
      <c r="T2170">
        <v>-14.478400000000001</v>
      </c>
    </row>
    <row r="2171" spans="1:20" x14ac:dyDescent="0.3">
      <c r="A2171" s="1">
        <v>44111</v>
      </c>
      <c r="B2171" s="1" t="str">
        <f t="shared" si="33"/>
        <v>Oct</v>
      </c>
      <c r="C2171">
        <v>2405</v>
      </c>
      <c r="D2171" t="s">
        <v>4581</v>
      </c>
      <c r="E2171" t="s">
        <v>20</v>
      </c>
      <c r="F2171" t="s">
        <v>3422</v>
      </c>
      <c r="G2171" t="s">
        <v>22</v>
      </c>
      <c r="H2171" t="s">
        <v>23</v>
      </c>
      <c r="I2171" t="s">
        <v>33</v>
      </c>
      <c r="J2171" t="s">
        <v>34</v>
      </c>
      <c r="K2171">
        <v>90045</v>
      </c>
      <c r="L2171" t="s">
        <v>35</v>
      </c>
      <c r="M2171" t="s">
        <v>365</v>
      </c>
      <c r="N2171" t="s">
        <v>78</v>
      </c>
      <c r="O2171" t="s">
        <v>101</v>
      </c>
      <c r="P2171" t="s">
        <v>366</v>
      </c>
      <c r="Q2171">
        <v>1115.9100000000001</v>
      </c>
      <c r="R2171">
        <v>9</v>
      </c>
      <c r="S2171">
        <v>0</v>
      </c>
      <c r="T2171">
        <v>200.8638</v>
      </c>
    </row>
    <row r="2172" spans="1:20" x14ac:dyDescent="0.3">
      <c r="A2172" s="1">
        <v>44111</v>
      </c>
      <c r="B2172" s="1" t="str">
        <f t="shared" si="33"/>
        <v>Oct</v>
      </c>
      <c r="C2172">
        <v>2406</v>
      </c>
      <c r="D2172" t="s">
        <v>4581</v>
      </c>
      <c r="E2172" t="s">
        <v>20</v>
      </c>
      <c r="F2172" t="s">
        <v>3422</v>
      </c>
      <c r="G2172" t="s">
        <v>22</v>
      </c>
      <c r="H2172" t="s">
        <v>23</v>
      </c>
      <c r="I2172" t="s">
        <v>33</v>
      </c>
      <c r="J2172" t="s">
        <v>34</v>
      </c>
      <c r="K2172">
        <v>90045</v>
      </c>
      <c r="L2172" t="s">
        <v>35</v>
      </c>
      <c r="M2172" t="s">
        <v>2336</v>
      </c>
      <c r="N2172" t="s">
        <v>78</v>
      </c>
      <c r="O2172" t="s">
        <v>193</v>
      </c>
      <c r="P2172" t="s">
        <v>2337</v>
      </c>
      <c r="Q2172">
        <v>128.744</v>
      </c>
      <c r="R2172">
        <v>7</v>
      </c>
      <c r="S2172">
        <v>0.2</v>
      </c>
      <c r="T2172">
        <v>-28.967400000000001</v>
      </c>
    </row>
    <row r="2173" spans="1:20" x14ac:dyDescent="0.3">
      <c r="A2173" s="1">
        <v>44111</v>
      </c>
      <c r="B2173" s="1" t="str">
        <f t="shared" si="33"/>
        <v>Oct</v>
      </c>
      <c r="C2173">
        <v>2407</v>
      </c>
      <c r="D2173" t="s">
        <v>4581</v>
      </c>
      <c r="E2173" t="s">
        <v>20</v>
      </c>
      <c r="F2173" t="s">
        <v>3422</v>
      </c>
      <c r="G2173" t="s">
        <v>22</v>
      </c>
      <c r="H2173" t="s">
        <v>23</v>
      </c>
      <c r="I2173" t="s">
        <v>33</v>
      </c>
      <c r="J2173" t="s">
        <v>34</v>
      </c>
      <c r="K2173">
        <v>90045</v>
      </c>
      <c r="L2173" t="s">
        <v>35</v>
      </c>
      <c r="M2173" t="s">
        <v>3121</v>
      </c>
      <c r="N2173" t="s">
        <v>78</v>
      </c>
      <c r="O2173" t="s">
        <v>193</v>
      </c>
      <c r="P2173" t="s">
        <v>3122</v>
      </c>
      <c r="Q2173">
        <v>79.92</v>
      </c>
      <c r="R2173">
        <v>10</v>
      </c>
      <c r="S2173">
        <v>0.2</v>
      </c>
      <c r="T2173">
        <v>26.972999999999999</v>
      </c>
    </row>
    <row r="2174" spans="1:20" x14ac:dyDescent="0.3">
      <c r="A2174" s="1">
        <v>44111</v>
      </c>
      <c r="B2174" s="1" t="str">
        <f t="shared" si="33"/>
        <v>Oct</v>
      </c>
      <c r="C2174">
        <v>3386</v>
      </c>
      <c r="D2174" t="s">
        <v>4582</v>
      </c>
      <c r="E2174" t="s">
        <v>20</v>
      </c>
      <c r="F2174" t="s">
        <v>2810</v>
      </c>
      <c r="G2174" t="s">
        <v>41</v>
      </c>
      <c r="H2174" t="s">
        <v>23</v>
      </c>
      <c r="I2174" t="s">
        <v>356</v>
      </c>
      <c r="J2174" t="s">
        <v>75</v>
      </c>
      <c r="K2174">
        <v>28205</v>
      </c>
      <c r="L2174" t="s">
        <v>76</v>
      </c>
      <c r="M2174" t="s">
        <v>1279</v>
      </c>
      <c r="N2174" t="s">
        <v>46</v>
      </c>
      <c r="O2174" t="s">
        <v>54</v>
      </c>
      <c r="P2174" t="s">
        <v>1280</v>
      </c>
      <c r="Q2174">
        <v>580.67200000000003</v>
      </c>
      <c r="R2174">
        <v>4</v>
      </c>
      <c r="S2174">
        <v>0.2</v>
      </c>
      <c r="T2174">
        <v>65.325599999999994</v>
      </c>
    </row>
    <row r="2175" spans="1:20" x14ac:dyDescent="0.3">
      <c r="A2175" s="1">
        <v>44111</v>
      </c>
      <c r="B2175" s="1" t="str">
        <f t="shared" si="33"/>
        <v>Oct</v>
      </c>
      <c r="C2175">
        <v>3387</v>
      </c>
      <c r="D2175" t="s">
        <v>4582</v>
      </c>
      <c r="E2175" t="s">
        <v>20</v>
      </c>
      <c r="F2175" t="s">
        <v>2810</v>
      </c>
      <c r="G2175" t="s">
        <v>41</v>
      </c>
      <c r="H2175" t="s">
        <v>23</v>
      </c>
      <c r="I2175" t="s">
        <v>356</v>
      </c>
      <c r="J2175" t="s">
        <v>75</v>
      </c>
      <c r="K2175">
        <v>28205</v>
      </c>
      <c r="L2175" t="s">
        <v>76</v>
      </c>
      <c r="M2175" t="s">
        <v>143</v>
      </c>
      <c r="N2175" t="s">
        <v>46</v>
      </c>
      <c r="O2175" t="s">
        <v>144</v>
      </c>
      <c r="P2175" t="s">
        <v>145</v>
      </c>
      <c r="Q2175">
        <v>18.936</v>
      </c>
      <c r="R2175">
        <v>3</v>
      </c>
      <c r="S2175">
        <v>0.2</v>
      </c>
      <c r="T2175">
        <v>5.9175000000000004</v>
      </c>
    </row>
    <row r="2176" spans="1:20" x14ac:dyDescent="0.3">
      <c r="A2176" s="1">
        <v>44111</v>
      </c>
      <c r="B2176" s="1" t="str">
        <f t="shared" si="33"/>
        <v>Oct</v>
      </c>
      <c r="C2176">
        <v>3388</v>
      </c>
      <c r="D2176" t="s">
        <v>4582</v>
      </c>
      <c r="E2176" t="s">
        <v>20</v>
      </c>
      <c r="F2176" t="s">
        <v>2810</v>
      </c>
      <c r="G2176" t="s">
        <v>41</v>
      </c>
      <c r="H2176" t="s">
        <v>23</v>
      </c>
      <c r="I2176" t="s">
        <v>356</v>
      </c>
      <c r="J2176" t="s">
        <v>75</v>
      </c>
      <c r="K2176">
        <v>28205</v>
      </c>
      <c r="L2176" t="s">
        <v>76</v>
      </c>
      <c r="M2176" t="s">
        <v>805</v>
      </c>
      <c r="N2176" t="s">
        <v>78</v>
      </c>
      <c r="O2176" t="s">
        <v>193</v>
      </c>
      <c r="P2176" t="s">
        <v>806</v>
      </c>
      <c r="Q2176">
        <v>222.38399999999999</v>
      </c>
      <c r="R2176">
        <v>2</v>
      </c>
      <c r="S2176">
        <v>0.2</v>
      </c>
      <c r="T2176">
        <v>16.678799999999999</v>
      </c>
    </row>
    <row r="2177" spans="1:20" x14ac:dyDescent="0.3">
      <c r="A2177" s="1">
        <v>44111</v>
      </c>
      <c r="B2177" s="1" t="str">
        <f t="shared" si="33"/>
        <v>Oct</v>
      </c>
      <c r="C2177">
        <v>3389</v>
      </c>
      <c r="D2177" t="s">
        <v>4582</v>
      </c>
      <c r="E2177" t="s">
        <v>20</v>
      </c>
      <c r="F2177" t="s">
        <v>2810</v>
      </c>
      <c r="G2177" t="s">
        <v>41</v>
      </c>
      <c r="H2177" t="s">
        <v>23</v>
      </c>
      <c r="I2177" t="s">
        <v>356</v>
      </c>
      <c r="J2177" t="s">
        <v>75</v>
      </c>
      <c r="K2177">
        <v>28205</v>
      </c>
      <c r="L2177" t="s">
        <v>76</v>
      </c>
      <c r="M2177" t="s">
        <v>4505</v>
      </c>
      <c r="N2177" t="s">
        <v>46</v>
      </c>
      <c r="O2177" t="s">
        <v>47</v>
      </c>
      <c r="P2177" t="s">
        <v>4506</v>
      </c>
      <c r="Q2177">
        <v>50.454000000000001</v>
      </c>
      <c r="R2177">
        <v>6</v>
      </c>
      <c r="S2177">
        <v>0.7</v>
      </c>
      <c r="T2177">
        <v>-33.636000000000003</v>
      </c>
    </row>
    <row r="2178" spans="1:20" x14ac:dyDescent="0.3">
      <c r="A2178" s="1">
        <v>44111</v>
      </c>
      <c r="B2178" s="1" t="str">
        <f t="shared" si="33"/>
        <v>Oct</v>
      </c>
      <c r="C2178">
        <v>3390</v>
      </c>
      <c r="D2178" t="s">
        <v>4582</v>
      </c>
      <c r="E2178" t="s">
        <v>20</v>
      </c>
      <c r="F2178" t="s">
        <v>2810</v>
      </c>
      <c r="G2178" t="s">
        <v>41</v>
      </c>
      <c r="H2178" t="s">
        <v>23</v>
      </c>
      <c r="I2178" t="s">
        <v>356</v>
      </c>
      <c r="J2178" t="s">
        <v>75</v>
      </c>
      <c r="K2178">
        <v>28205</v>
      </c>
      <c r="L2178" t="s">
        <v>76</v>
      </c>
      <c r="M2178" t="s">
        <v>815</v>
      </c>
      <c r="N2178" t="s">
        <v>28</v>
      </c>
      <c r="O2178" t="s">
        <v>94</v>
      </c>
      <c r="P2178" t="s">
        <v>816</v>
      </c>
      <c r="Q2178">
        <v>154.76400000000001</v>
      </c>
      <c r="R2178">
        <v>3</v>
      </c>
      <c r="S2178">
        <v>0.4</v>
      </c>
      <c r="T2178">
        <v>-36.111600000000003</v>
      </c>
    </row>
    <row r="2179" spans="1:20" x14ac:dyDescent="0.3">
      <c r="A2179" s="1">
        <v>44111</v>
      </c>
      <c r="B2179" s="1" t="str">
        <f t="shared" ref="B2179:B2242" si="34">TEXT(A2179,"mmm")</f>
        <v>Oct</v>
      </c>
      <c r="C2179">
        <v>4181</v>
      </c>
      <c r="D2179" t="s">
        <v>4583</v>
      </c>
      <c r="E2179" t="s">
        <v>20</v>
      </c>
      <c r="F2179" t="s">
        <v>2950</v>
      </c>
      <c r="G2179" t="s">
        <v>22</v>
      </c>
      <c r="H2179" t="s">
        <v>23</v>
      </c>
      <c r="I2179" t="s">
        <v>441</v>
      </c>
      <c r="J2179" t="s">
        <v>52</v>
      </c>
      <c r="K2179">
        <v>77036</v>
      </c>
      <c r="L2179" t="s">
        <v>44</v>
      </c>
      <c r="M2179" t="s">
        <v>2854</v>
      </c>
      <c r="N2179" t="s">
        <v>46</v>
      </c>
      <c r="O2179" t="s">
        <v>47</v>
      </c>
      <c r="P2179" t="s">
        <v>2855</v>
      </c>
      <c r="Q2179">
        <v>4.24</v>
      </c>
      <c r="R2179">
        <v>5</v>
      </c>
      <c r="S2179">
        <v>0.8</v>
      </c>
      <c r="T2179">
        <v>-6.36</v>
      </c>
    </row>
    <row r="2180" spans="1:20" x14ac:dyDescent="0.3">
      <c r="A2180" s="1">
        <v>44111</v>
      </c>
      <c r="B2180" s="1" t="str">
        <f t="shared" si="34"/>
        <v>Oct</v>
      </c>
      <c r="C2180">
        <v>5281</v>
      </c>
      <c r="D2180" t="s">
        <v>4584</v>
      </c>
      <c r="E2180" t="s">
        <v>20</v>
      </c>
      <c r="F2180" t="s">
        <v>4585</v>
      </c>
      <c r="G2180" t="s">
        <v>22</v>
      </c>
      <c r="H2180" t="s">
        <v>23</v>
      </c>
      <c r="I2180" t="s">
        <v>123</v>
      </c>
      <c r="J2180" t="s">
        <v>124</v>
      </c>
      <c r="K2180">
        <v>48234</v>
      </c>
      <c r="L2180" t="s">
        <v>44</v>
      </c>
      <c r="M2180" t="s">
        <v>3251</v>
      </c>
      <c r="N2180" t="s">
        <v>46</v>
      </c>
      <c r="O2180" t="s">
        <v>54</v>
      </c>
      <c r="P2180" t="s">
        <v>3252</v>
      </c>
      <c r="Q2180">
        <v>85.52</v>
      </c>
      <c r="R2180">
        <v>2</v>
      </c>
      <c r="S2180">
        <v>0</v>
      </c>
      <c r="T2180">
        <v>22.235199999999999</v>
      </c>
    </row>
    <row r="2181" spans="1:20" x14ac:dyDescent="0.3">
      <c r="A2181" s="1">
        <v>44112</v>
      </c>
      <c r="B2181" s="1" t="str">
        <f t="shared" si="34"/>
        <v>Oct</v>
      </c>
      <c r="C2181">
        <v>5481</v>
      </c>
      <c r="D2181" t="s">
        <v>4586</v>
      </c>
      <c r="E2181" t="s">
        <v>20</v>
      </c>
      <c r="F2181" t="s">
        <v>400</v>
      </c>
      <c r="G2181" t="s">
        <v>73</v>
      </c>
      <c r="H2181" t="s">
        <v>23</v>
      </c>
      <c r="I2181" t="s">
        <v>573</v>
      </c>
      <c r="J2181" t="s">
        <v>34</v>
      </c>
      <c r="K2181">
        <v>92105</v>
      </c>
      <c r="L2181" t="s">
        <v>35</v>
      </c>
      <c r="M2181" t="s">
        <v>995</v>
      </c>
      <c r="N2181" t="s">
        <v>78</v>
      </c>
      <c r="O2181" t="s">
        <v>193</v>
      </c>
      <c r="P2181" t="s">
        <v>996</v>
      </c>
      <c r="Q2181">
        <v>103.19199999999999</v>
      </c>
      <c r="R2181">
        <v>1</v>
      </c>
      <c r="S2181">
        <v>0.2</v>
      </c>
      <c r="T2181">
        <v>11.6091</v>
      </c>
    </row>
    <row r="2182" spans="1:20" x14ac:dyDescent="0.3">
      <c r="A2182" s="1">
        <v>44112</v>
      </c>
      <c r="B2182" s="1" t="str">
        <f t="shared" si="34"/>
        <v>Oct</v>
      </c>
      <c r="C2182">
        <v>5482</v>
      </c>
      <c r="D2182" t="s">
        <v>4586</v>
      </c>
      <c r="E2182" t="s">
        <v>20</v>
      </c>
      <c r="F2182" t="s">
        <v>400</v>
      </c>
      <c r="G2182" t="s">
        <v>73</v>
      </c>
      <c r="H2182" t="s">
        <v>23</v>
      </c>
      <c r="I2182" t="s">
        <v>573</v>
      </c>
      <c r="J2182" t="s">
        <v>34</v>
      </c>
      <c r="K2182">
        <v>92105</v>
      </c>
      <c r="L2182" t="s">
        <v>35</v>
      </c>
      <c r="M2182" t="s">
        <v>4212</v>
      </c>
      <c r="N2182" t="s">
        <v>78</v>
      </c>
      <c r="O2182" t="s">
        <v>101</v>
      </c>
      <c r="P2182" t="s">
        <v>4213</v>
      </c>
      <c r="Q2182">
        <v>36</v>
      </c>
      <c r="R2182">
        <v>2</v>
      </c>
      <c r="S2182">
        <v>0</v>
      </c>
      <c r="T2182">
        <v>6.48</v>
      </c>
    </row>
    <row r="2183" spans="1:20" x14ac:dyDescent="0.3">
      <c r="A2183" s="1">
        <v>44112</v>
      </c>
      <c r="B2183" s="1" t="str">
        <f t="shared" si="34"/>
        <v>Oct</v>
      </c>
      <c r="C2183">
        <v>5483</v>
      </c>
      <c r="D2183" t="s">
        <v>4586</v>
      </c>
      <c r="E2183" t="s">
        <v>20</v>
      </c>
      <c r="F2183" t="s">
        <v>400</v>
      </c>
      <c r="G2183" t="s">
        <v>73</v>
      </c>
      <c r="H2183" t="s">
        <v>23</v>
      </c>
      <c r="I2183" t="s">
        <v>573</v>
      </c>
      <c r="J2183" t="s">
        <v>34</v>
      </c>
      <c r="K2183">
        <v>92105</v>
      </c>
      <c r="L2183" t="s">
        <v>35</v>
      </c>
      <c r="M2183" t="s">
        <v>344</v>
      </c>
      <c r="N2183" t="s">
        <v>78</v>
      </c>
      <c r="O2183" t="s">
        <v>101</v>
      </c>
      <c r="P2183" t="s">
        <v>345</v>
      </c>
      <c r="Q2183">
        <v>239.96</v>
      </c>
      <c r="R2183">
        <v>4</v>
      </c>
      <c r="S2183">
        <v>0</v>
      </c>
      <c r="T2183">
        <v>115.1808</v>
      </c>
    </row>
    <row r="2184" spans="1:20" x14ac:dyDescent="0.3">
      <c r="A2184" s="1">
        <v>44112</v>
      </c>
      <c r="B2184" s="1" t="str">
        <f t="shared" si="34"/>
        <v>Oct</v>
      </c>
      <c r="C2184">
        <v>5484</v>
      </c>
      <c r="D2184" t="s">
        <v>4586</v>
      </c>
      <c r="E2184" t="s">
        <v>20</v>
      </c>
      <c r="F2184" t="s">
        <v>400</v>
      </c>
      <c r="G2184" t="s">
        <v>73</v>
      </c>
      <c r="H2184" t="s">
        <v>23</v>
      </c>
      <c r="I2184" t="s">
        <v>573</v>
      </c>
      <c r="J2184" t="s">
        <v>34</v>
      </c>
      <c r="K2184">
        <v>92105</v>
      </c>
      <c r="L2184" t="s">
        <v>35</v>
      </c>
      <c r="M2184" t="s">
        <v>138</v>
      </c>
      <c r="N2184" t="s">
        <v>46</v>
      </c>
      <c r="O2184" t="s">
        <v>54</v>
      </c>
      <c r="P2184" t="s">
        <v>139</v>
      </c>
      <c r="Q2184">
        <v>40.68</v>
      </c>
      <c r="R2184">
        <v>2</v>
      </c>
      <c r="S2184">
        <v>0</v>
      </c>
      <c r="T2184">
        <v>0.40679999999999999</v>
      </c>
    </row>
    <row r="2185" spans="1:20" x14ac:dyDescent="0.3">
      <c r="A2185" s="1">
        <v>44112</v>
      </c>
      <c r="B2185" s="1" t="str">
        <f t="shared" si="34"/>
        <v>Oct</v>
      </c>
      <c r="C2185">
        <v>5888</v>
      </c>
      <c r="D2185" t="s">
        <v>4587</v>
      </c>
      <c r="E2185" t="s">
        <v>39</v>
      </c>
      <c r="F2185" t="s">
        <v>1223</v>
      </c>
      <c r="G2185" t="s">
        <v>73</v>
      </c>
      <c r="H2185" t="s">
        <v>23</v>
      </c>
      <c r="I2185" t="s">
        <v>2979</v>
      </c>
      <c r="J2185" t="s">
        <v>1696</v>
      </c>
      <c r="K2185">
        <v>2920</v>
      </c>
      <c r="L2185" t="s">
        <v>26</v>
      </c>
      <c r="M2185" t="s">
        <v>3251</v>
      </c>
      <c r="N2185" t="s">
        <v>46</v>
      </c>
      <c r="O2185" t="s">
        <v>54</v>
      </c>
      <c r="P2185" t="s">
        <v>3252</v>
      </c>
      <c r="Q2185">
        <v>42.76</v>
      </c>
      <c r="R2185">
        <v>1</v>
      </c>
      <c r="S2185">
        <v>0</v>
      </c>
      <c r="T2185">
        <v>11.117599999999999</v>
      </c>
    </row>
    <row r="2186" spans="1:20" x14ac:dyDescent="0.3">
      <c r="A2186" s="1">
        <v>44112</v>
      </c>
      <c r="B2186" s="1" t="str">
        <f t="shared" si="34"/>
        <v>Oct</v>
      </c>
      <c r="C2186">
        <v>7171</v>
      </c>
      <c r="D2186" t="s">
        <v>4588</v>
      </c>
      <c r="E2186" t="s">
        <v>20</v>
      </c>
      <c r="F2186" t="s">
        <v>1376</v>
      </c>
      <c r="G2186" t="s">
        <v>22</v>
      </c>
      <c r="H2186" t="s">
        <v>23</v>
      </c>
      <c r="I2186" t="s">
        <v>314</v>
      </c>
      <c r="J2186" t="s">
        <v>315</v>
      </c>
      <c r="K2186">
        <v>10009</v>
      </c>
      <c r="L2186" t="s">
        <v>26</v>
      </c>
      <c r="M2186" t="s">
        <v>4137</v>
      </c>
      <c r="N2186" t="s">
        <v>28</v>
      </c>
      <c r="O2186" t="s">
        <v>59</v>
      </c>
      <c r="P2186" t="s">
        <v>4138</v>
      </c>
      <c r="Q2186">
        <v>145.76400000000001</v>
      </c>
      <c r="R2186">
        <v>2</v>
      </c>
      <c r="S2186">
        <v>0.1</v>
      </c>
      <c r="T2186">
        <v>3.2391999999999999</v>
      </c>
    </row>
    <row r="2187" spans="1:20" x14ac:dyDescent="0.3">
      <c r="A2187" s="1">
        <v>44113</v>
      </c>
      <c r="B2187" s="1" t="str">
        <f t="shared" si="34"/>
        <v>Oct</v>
      </c>
      <c r="C2187">
        <v>1324</v>
      </c>
      <c r="D2187" t="s">
        <v>4589</v>
      </c>
      <c r="E2187" t="s">
        <v>39</v>
      </c>
      <c r="F2187" t="s">
        <v>4590</v>
      </c>
      <c r="G2187" t="s">
        <v>22</v>
      </c>
      <c r="H2187" t="s">
        <v>23</v>
      </c>
      <c r="I2187" t="s">
        <v>1966</v>
      </c>
      <c r="J2187" t="s">
        <v>75</v>
      </c>
      <c r="K2187">
        <v>28403</v>
      </c>
      <c r="L2187" t="s">
        <v>76</v>
      </c>
      <c r="M2187" t="s">
        <v>4000</v>
      </c>
      <c r="N2187" t="s">
        <v>46</v>
      </c>
      <c r="O2187" t="s">
        <v>107</v>
      </c>
      <c r="P2187" t="s">
        <v>4001</v>
      </c>
      <c r="Q2187">
        <v>10.816000000000001</v>
      </c>
      <c r="R2187">
        <v>4</v>
      </c>
      <c r="S2187">
        <v>0.2</v>
      </c>
      <c r="T2187">
        <v>3.5152000000000001</v>
      </c>
    </row>
    <row r="2188" spans="1:20" x14ac:dyDescent="0.3">
      <c r="A2188" s="1">
        <v>44113</v>
      </c>
      <c r="B2188" s="1" t="str">
        <f t="shared" si="34"/>
        <v>Oct</v>
      </c>
      <c r="C2188">
        <v>1395</v>
      </c>
      <c r="D2188" t="s">
        <v>4591</v>
      </c>
      <c r="E2188" t="s">
        <v>20</v>
      </c>
      <c r="F2188" t="s">
        <v>1434</v>
      </c>
      <c r="G2188" t="s">
        <v>73</v>
      </c>
      <c r="H2188" t="s">
        <v>23</v>
      </c>
      <c r="I2188" t="s">
        <v>197</v>
      </c>
      <c r="J2188" t="s">
        <v>337</v>
      </c>
      <c r="K2188">
        <v>60505</v>
      </c>
      <c r="L2188" t="s">
        <v>44</v>
      </c>
      <c r="M2188" t="s">
        <v>93</v>
      </c>
      <c r="N2188" t="s">
        <v>28</v>
      </c>
      <c r="O2188" t="s">
        <v>94</v>
      </c>
      <c r="P2188" t="s">
        <v>95</v>
      </c>
      <c r="Q2188">
        <v>652.45000000000005</v>
      </c>
      <c r="R2188">
        <v>5</v>
      </c>
      <c r="S2188">
        <v>0.5</v>
      </c>
      <c r="T2188">
        <v>-430.61700000000002</v>
      </c>
    </row>
    <row r="2189" spans="1:20" x14ac:dyDescent="0.3">
      <c r="A2189" s="1">
        <v>44113</v>
      </c>
      <c r="B2189" s="1" t="str">
        <f t="shared" si="34"/>
        <v>Oct</v>
      </c>
      <c r="C2189">
        <v>1396</v>
      </c>
      <c r="D2189" t="s">
        <v>4591</v>
      </c>
      <c r="E2189" t="s">
        <v>20</v>
      </c>
      <c r="F2189" t="s">
        <v>1434</v>
      </c>
      <c r="G2189" t="s">
        <v>73</v>
      </c>
      <c r="H2189" t="s">
        <v>23</v>
      </c>
      <c r="I2189" t="s">
        <v>197</v>
      </c>
      <c r="J2189" t="s">
        <v>337</v>
      </c>
      <c r="K2189">
        <v>60505</v>
      </c>
      <c r="L2189" t="s">
        <v>44</v>
      </c>
      <c r="M2189" t="s">
        <v>3369</v>
      </c>
      <c r="N2189" t="s">
        <v>28</v>
      </c>
      <c r="O2189" t="s">
        <v>94</v>
      </c>
      <c r="P2189" t="s">
        <v>3370</v>
      </c>
      <c r="Q2189">
        <v>66.644999999999996</v>
      </c>
      <c r="R2189">
        <v>3</v>
      </c>
      <c r="S2189">
        <v>0.5</v>
      </c>
      <c r="T2189">
        <v>-42.652799999999999</v>
      </c>
    </row>
    <row r="2190" spans="1:20" x14ac:dyDescent="0.3">
      <c r="A2190" s="1">
        <v>44113</v>
      </c>
      <c r="B2190" s="1" t="str">
        <f t="shared" si="34"/>
        <v>Oct</v>
      </c>
      <c r="C2190">
        <v>2712</v>
      </c>
      <c r="D2190" t="s">
        <v>4592</v>
      </c>
      <c r="E2190" t="s">
        <v>39</v>
      </c>
      <c r="F2190" t="s">
        <v>176</v>
      </c>
      <c r="G2190" t="s">
        <v>73</v>
      </c>
      <c r="H2190" t="s">
        <v>23</v>
      </c>
      <c r="I2190" t="s">
        <v>1155</v>
      </c>
      <c r="J2190" t="s">
        <v>25</v>
      </c>
      <c r="K2190">
        <v>44107</v>
      </c>
      <c r="L2190" t="s">
        <v>26</v>
      </c>
      <c r="M2190" t="s">
        <v>4497</v>
      </c>
      <c r="N2190" t="s">
        <v>28</v>
      </c>
      <c r="O2190" t="s">
        <v>29</v>
      </c>
      <c r="P2190" t="s">
        <v>4498</v>
      </c>
      <c r="Q2190">
        <v>45.887999999999998</v>
      </c>
      <c r="R2190">
        <v>4</v>
      </c>
      <c r="S2190">
        <v>0.2</v>
      </c>
      <c r="T2190">
        <v>9.1776</v>
      </c>
    </row>
    <row r="2191" spans="1:20" x14ac:dyDescent="0.3">
      <c r="A2191" s="1">
        <v>44113</v>
      </c>
      <c r="B2191" s="1" t="str">
        <f t="shared" si="34"/>
        <v>Oct</v>
      </c>
      <c r="C2191">
        <v>3820</v>
      </c>
      <c r="D2191" t="s">
        <v>4593</v>
      </c>
      <c r="E2191" t="s">
        <v>20</v>
      </c>
      <c r="F2191" t="s">
        <v>1269</v>
      </c>
      <c r="G2191" t="s">
        <v>22</v>
      </c>
      <c r="H2191" t="s">
        <v>23</v>
      </c>
      <c r="I2191" t="s">
        <v>314</v>
      </c>
      <c r="J2191" t="s">
        <v>315</v>
      </c>
      <c r="K2191">
        <v>10024</v>
      </c>
      <c r="L2191" t="s">
        <v>26</v>
      </c>
      <c r="M2191" t="s">
        <v>1283</v>
      </c>
      <c r="N2191" t="s">
        <v>46</v>
      </c>
      <c r="O2191" t="s">
        <v>47</v>
      </c>
      <c r="P2191" t="s">
        <v>1284</v>
      </c>
      <c r="Q2191">
        <v>12.816000000000001</v>
      </c>
      <c r="R2191">
        <v>3</v>
      </c>
      <c r="S2191">
        <v>0.2</v>
      </c>
      <c r="T2191">
        <v>4.3254000000000001</v>
      </c>
    </row>
    <row r="2192" spans="1:20" x14ac:dyDescent="0.3">
      <c r="A2192" s="1">
        <v>44113</v>
      </c>
      <c r="B2192" s="1" t="str">
        <f t="shared" si="34"/>
        <v>Oct</v>
      </c>
      <c r="C2192">
        <v>3821</v>
      </c>
      <c r="D2192" t="s">
        <v>4593</v>
      </c>
      <c r="E2192" t="s">
        <v>20</v>
      </c>
      <c r="F2192" t="s">
        <v>1269</v>
      </c>
      <c r="G2192" t="s">
        <v>22</v>
      </c>
      <c r="H2192" t="s">
        <v>23</v>
      </c>
      <c r="I2192" t="s">
        <v>314</v>
      </c>
      <c r="J2192" t="s">
        <v>315</v>
      </c>
      <c r="K2192">
        <v>10024</v>
      </c>
      <c r="L2192" t="s">
        <v>26</v>
      </c>
      <c r="M2192" t="s">
        <v>3501</v>
      </c>
      <c r="N2192" t="s">
        <v>28</v>
      </c>
      <c r="O2192" t="s">
        <v>186</v>
      </c>
      <c r="P2192" t="s">
        <v>3502</v>
      </c>
      <c r="Q2192">
        <v>314.35199999999998</v>
      </c>
      <c r="R2192">
        <v>3</v>
      </c>
      <c r="S2192">
        <v>0.2</v>
      </c>
      <c r="T2192">
        <v>-15.717599999999999</v>
      </c>
    </row>
    <row r="2193" spans="1:20" x14ac:dyDescent="0.3">
      <c r="A2193" s="1">
        <v>44113</v>
      </c>
      <c r="B2193" s="1" t="str">
        <f t="shared" si="34"/>
        <v>Oct</v>
      </c>
      <c r="C2193">
        <v>3822</v>
      </c>
      <c r="D2193" t="s">
        <v>4593</v>
      </c>
      <c r="E2193" t="s">
        <v>20</v>
      </c>
      <c r="F2193" t="s">
        <v>1269</v>
      </c>
      <c r="G2193" t="s">
        <v>22</v>
      </c>
      <c r="H2193" t="s">
        <v>23</v>
      </c>
      <c r="I2193" t="s">
        <v>314</v>
      </c>
      <c r="J2193" t="s">
        <v>315</v>
      </c>
      <c r="K2193">
        <v>10024</v>
      </c>
      <c r="L2193" t="s">
        <v>26</v>
      </c>
      <c r="M2193" t="s">
        <v>4594</v>
      </c>
      <c r="N2193" t="s">
        <v>46</v>
      </c>
      <c r="O2193" t="s">
        <v>107</v>
      </c>
      <c r="P2193" t="s">
        <v>4595</v>
      </c>
      <c r="Q2193">
        <v>18.98</v>
      </c>
      <c r="R2193">
        <v>2</v>
      </c>
      <c r="S2193">
        <v>0</v>
      </c>
      <c r="T2193">
        <v>8.9206000000000003</v>
      </c>
    </row>
    <row r="2194" spans="1:20" x14ac:dyDescent="0.3">
      <c r="A2194" s="1">
        <v>44113</v>
      </c>
      <c r="B2194" s="1" t="str">
        <f t="shared" si="34"/>
        <v>Oct</v>
      </c>
      <c r="C2194">
        <v>3823</v>
      </c>
      <c r="D2194" t="s">
        <v>4593</v>
      </c>
      <c r="E2194" t="s">
        <v>20</v>
      </c>
      <c r="F2194" t="s">
        <v>1269</v>
      </c>
      <c r="G2194" t="s">
        <v>22</v>
      </c>
      <c r="H2194" t="s">
        <v>23</v>
      </c>
      <c r="I2194" t="s">
        <v>314</v>
      </c>
      <c r="J2194" t="s">
        <v>315</v>
      </c>
      <c r="K2194">
        <v>10024</v>
      </c>
      <c r="L2194" t="s">
        <v>26</v>
      </c>
      <c r="M2194" t="s">
        <v>4596</v>
      </c>
      <c r="N2194" t="s">
        <v>46</v>
      </c>
      <c r="O2194" t="s">
        <v>47</v>
      </c>
      <c r="P2194" t="s">
        <v>4597</v>
      </c>
      <c r="Q2194">
        <v>18.239999999999998</v>
      </c>
      <c r="R2194">
        <v>6</v>
      </c>
      <c r="S2194">
        <v>0.2</v>
      </c>
      <c r="T2194">
        <v>6.1559999999999997</v>
      </c>
    </row>
    <row r="2195" spans="1:20" x14ac:dyDescent="0.3">
      <c r="A2195" s="1">
        <v>44113</v>
      </c>
      <c r="B2195" s="1" t="str">
        <f t="shared" si="34"/>
        <v>Oct</v>
      </c>
      <c r="C2195">
        <v>4917</v>
      </c>
      <c r="D2195" t="s">
        <v>4598</v>
      </c>
      <c r="E2195" t="s">
        <v>86</v>
      </c>
      <c r="F2195" t="s">
        <v>2956</v>
      </c>
      <c r="G2195" t="s">
        <v>22</v>
      </c>
      <c r="H2195" t="s">
        <v>23</v>
      </c>
      <c r="I2195" t="s">
        <v>4599</v>
      </c>
      <c r="J2195" t="s">
        <v>52</v>
      </c>
      <c r="K2195">
        <v>77573</v>
      </c>
      <c r="L2195" t="s">
        <v>44</v>
      </c>
      <c r="M2195" t="s">
        <v>1625</v>
      </c>
      <c r="N2195" t="s">
        <v>46</v>
      </c>
      <c r="O2195" t="s">
        <v>62</v>
      </c>
      <c r="P2195" t="s">
        <v>1626</v>
      </c>
      <c r="Q2195">
        <v>67.144000000000005</v>
      </c>
      <c r="R2195">
        <v>7</v>
      </c>
      <c r="S2195">
        <v>0.2</v>
      </c>
      <c r="T2195">
        <v>5.8750999999999998</v>
      </c>
    </row>
    <row r="2196" spans="1:20" x14ac:dyDescent="0.3">
      <c r="A2196" s="1">
        <v>44113</v>
      </c>
      <c r="B2196" s="1" t="str">
        <f t="shared" si="34"/>
        <v>Oct</v>
      </c>
      <c r="C2196">
        <v>4918</v>
      </c>
      <c r="D2196" t="s">
        <v>4598</v>
      </c>
      <c r="E2196" t="s">
        <v>86</v>
      </c>
      <c r="F2196" t="s">
        <v>2956</v>
      </c>
      <c r="G2196" t="s">
        <v>22</v>
      </c>
      <c r="H2196" t="s">
        <v>23</v>
      </c>
      <c r="I2196" t="s">
        <v>4599</v>
      </c>
      <c r="J2196" t="s">
        <v>52</v>
      </c>
      <c r="K2196">
        <v>77573</v>
      </c>
      <c r="L2196" t="s">
        <v>44</v>
      </c>
      <c r="M2196" t="s">
        <v>4600</v>
      </c>
      <c r="N2196" t="s">
        <v>28</v>
      </c>
      <c r="O2196" t="s">
        <v>59</v>
      </c>
      <c r="P2196" t="s">
        <v>4601</v>
      </c>
      <c r="Q2196">
        <v>254.05799999999999</v>
      </c>
      <c r="R2196">
        <v>3</v>
      </c>
      <c r="S2196">
        <v>0.3</v>
      </c>
      <c r="T2196">
        <v>-32.6646</v>
      </c>
    </row>
    <row r="2197" spans="1:20" x14ac:dyDescent="0.3">
      <c r="A2197" s="1">
        <v>44113</v>
      </c>
      <c r="B2197" s="1" t="str">
        <f t="shared" si="34"/>
        <v>Oct</v>
      </c>
      <c r="C2197">
        <v>5259</v>
      </c>
      <c r="D2197" t="s">
        <v>4602</v>
      </c>
      <c r="E2197" t="s">
        <v>39</v>
      </c>
      <c r="F2197" t="s">
        <v>4569</v>
      </c>
      <c r="G2197" t="s">
        <v>22</v>
      </c>
      <c r="H2197" t="s">
        <v>23</v>
      </c>
      <c r="I2197" t="s">
        <v>33</v>
      </c>
      <c r="J2197" t="s">
        <v>34</v>
      </c>
      <c r="K2197">
        <v>90032</v>
      </c>
      <c r="L2197" t="s">
        <v>35</v>
      </c>
      <c r="M2197" t="s">
        <v>4603</v>
      </c>
      <c r="N2197" t="s">
        <v>46</v>
      </c>
      <c r="O2197" t="s">
        <v>107</v>
      </c>
      <c r="P2197" t="s">
        <v>4604</v>
      </c>
      <c r="Q2197">
        <v>35.200000000000003</v>
      </c>
      <c r="R2197">
        <v>5</v>
      </c>
      <c r="S2197">
        <v>0</v>
      </c>
      <c r="T2197">
        <v>16.544</v>
      </c>
    </row>
    <row r="2198" spans="1:20" x14ac:dyDescent="0.3">
      <c r="A2198" s="1">
        <v>44114</v>
      </c>
      <c r="B2198" s="1" t="str">
        <f t="shared" si="34"/>
        <v>Oct</v>
      </c>
      <c r="C2198">
        <v>8944</v>
      </c>
      <c r="D2198" t="s">
        <v>4605</v>
      </c>
      <c r="E2198" t="s">
        <v>20</v>
      </c>
      <c r="F2198" t="s">
        <v>846</v>
      </c>
      <c r="G2198" t="s">
        <v>22</v>
      </c>
      <c r="H2198" t="s">
        <v>23</v>
      </c>
      <c r="I2198" t="s">
        <v>197</v>
      </c>
      <c r="J2198" t="s">
        <v>337</v>
      </c>
      <c r="K2198">
        <v>60505</v>
      </c>
      <c r="L2198" t="s">
        <v>44</v>
      </c>
      <c r="M2198" t="s">
        <v>3016</v>
      </c>
      <c r="N2198" t="s">
        <v>28</v>
      </c>
      <c r="O2198" t="s">
        <v>59</v>
      </c>
      <c r="P2198" t="s">
        <v>3017</v>
      </c>
      <c r="Q2198">
        <v>239.358</v>
      </c>
      <c r="R2198">
        <v>3</v>
      </c>
      <c r="S2198">
        <v>0.3</v>
      </c>
      <c r="T2198">
        <v>-47.871600000000001</v>
      </c>
    </row>
    <row r="2199" spans="1:20" x14ac:dyDescent="0.3">
      <c r="A2199" s="1">
        <v>44116</v>
      </c>
      <c r="B2199" s="1" t="str">
        <f t="shared" si="34"/>
        <v>Oct</v>
      </c>
      <c r="C2199">
        <v>1046</v>
      </c>
      <c r="D2199" t="s">
        <v>4606</v>
      </c>
      <c r="E2199" t="s">
        <v>20</v>
      </c>
      <c r="F2199" t="s">
        <v>4607</v>
      </c>
      <c r="G2199" t="s">
        <v>41</v>
      </c>
      <c r="H2199" t="s">
        <v>23</v>
      </c>
      <c r="I2199" t="s">
        <v>2373</v>
      </c>
      <c r="J2199" t="s">
        <v>337</v>
      </c>
      <c r="K2199">
        <v>61107</v>
      </c>
      <c r="L2199" t="s">
        <v>44</v>
      </c>
      <c r="M2199" t="s">
        <v>4608</v>
      </c>
      <c r="N2199" t="s">
        <v>28</v>
      </c>
      <c r="O2199" t="s">
        <v>59</v>
      </c>
      <c r="P2199" t="s">
        <v>4609</v>
      </c>
      <c r="Q2199">
        <v>254.60400000000001</v>
      </c>
      <c r="R2199">
        <v>14</v>
      </c>
      <c r="S2199">
        <v>0.3</v>
      </c>
      <c r="T2199">
        <v>-18.186</v>
      </c>
    </row>
    <row r="2200" spans="1:20" x14ac:dyDescent="0.3">
      <c r="A2200" s="1">
        <v>44116</v>
      </c>
      <c r="B2200" s="1" t="str">
        <f t="shared" si="34"/>
        <v>Oct</v>
      </c>
      <c r="C2200">
        <v>2267</v>
      </c>
      <c r="D2200" t="s">
        <v>4610</v>
      </c>
      <c r="E2200" t="s">
        <v>269</v>
      </c>
      <c r="F2200" t="s">
        <v>3201</v>
      </c>
      <c r="G2200" t="s">
        <v>41</v>
      </c>
      <c r="H2200" t="s">
        <v>23</v>
      </c>
      <c r="I2200" t="s">
        <v>2636</v>
      </c>
      <c r="J2200" t="s">
        <v>75</v>
      </c>
      <c r="K2200">
        <v>28110</v>
      </c>
      <c r="L2200" t="s">
        <v>76</v>
      </c>
      <c r="M2200" t="s">
        <v>4611</v>
      </c>
      <c r="N2200" t="s">
        <v>46</v>
      </c>
      <c r="O2200" t="s">
        <v>107</v>
      </c>
      <c r="P2200" t="s">
        <v>4612</v>
      </c>
      <c r="Q2200">
        <v>7.968</v>
      </c>
      <c r="R2200">
        <v>2</v>
      </c>
      <c r="S2200">
        <v>0.2</v>
      </c>
      <c r="T2200">
        <v>2.6892</v>
      </c>
    </row>
    <row r="2201" spans="1:20" x14ac:dyDescent="0.3">
      <c r="A2201" s="1">
        <v>44116</v>
      </c>
      <c r="B2201" s="1" t="str">
        <f t="shared" si="34"/>
        <v>Oct</v>
      </c>
      <c r="C2201">
        <v>2417</v>
      </c>
      <c r="D2201" t="s">
        <v>4613</v>
      </c>
      <c r="E2201" t="s">
        <v>20</v>
      </c>
      <c r="F2201" t="s">
        <v>1384</v>
      </c>
      <c r="G2201" t="s">
        <v>73</v>
      </c>
      <c r="H2201" t="s">
        <v>23</v>
      </c>
      <c r="I2201" t="s">
        <v>1101</v>
      </c>
      <c r="J2201" t="s">
        <v>1102</v>
      </c>
      <c r="K2201">
        <v>87105</v>
      </c>
      <c r="L2201" t="s">
        <v>35</v>
      </c>
      <c r="M2201" t="s">
        <v>1266</v>
      </c>
      <c r="N2201" t="s">
        <v>78</v>
      </c>
      <c r="O2201" t="s">
        <v>101</v>
      </c>
      <c r="P2201" t="s">
        <v>1267</v>
      </c>
      <c r="Q2201">
        <v>595</v>
      </c>
      <c r="R2201">
        <v>5</v>
      </c>
      <c r="S2201">
        <v>0</v>
      </c>
      <c r="T2201">
        <v>95.2</v>
      </c>
    </row>
    <row r="2202" spans="1:20" x14ac:dyDescent="0.3">
      <c r="A2202" s="1">
        <v>44116</v>
      </c>
      <c r="B2202" s="1" t="str">
        <f t="shared" si="34"/>
        <v>Oct</v>
      </c>
      <c r="C2202">
        <v>2418</v>
      </c>
      <c r="D2202" t="s">
        <v>4613</v>
      </c>
      <c r="E2202" t="s">
        <v>20</v>
      </c>
      <c r="F2202" t="s">
        <v>1384</v>
      </c>
      <c r="G2202" t="s">
        <v>73</v>
      </c>
      <c r="H2202" t="s">
        <v>23</v>
      </c>
      <c r="I2202" t="s">
        <v>1101</v>
      </c>
      <c r="J2202" t="s">
        <v>1102</v>
      </c>
      <c r="K2202">
        <v>87105</v>
      </c>
      <c r="L2202" t="s">
        <v>35</v>
      </c>
      <c r="M2202" t="s">
        <v>2238</v>
      </c>
      <c r="N2202" t="s">
        <v>46</v>
      </c>
      <c r="O2202" t="s">
        <v>47</v>
      </c>
      <c r="P2202" t="s">
        <v>2239</v>
      </c>
      <c r="Q2202">
        <v>79.872</v>
      </c>
      <c r="R2202">
        <v>3</v>
      </c>
      <c r="S2202">
        <v>0.2</v>
      </c>
      <c r="T2202">
        <v>29.952000000000002</v>
      </c>
    </row>
    <row r="2203" spans="1:20" x14ac:dyDescent="0.3">
      <c r="A2203" s="1">
        <v>44116</v>
      </c>
      <c r="B2203" s="1" t="str">
        <f t="shared" si="34"/>
        <v>Oct</v>
      </c>
      <c r="C2203">
        <v>2762</v>
      </c>
      <c r="D2203" t="s">
        <v>4614</v>
      </c>
      <c r="E2203" t="s">
        <v>39</v>
      </c>
      <c r="F2203" t="s">
        <v>2884</v>
      </c>
      <c r="G2203" t="s">
        <v>41</v>
      </c>
      <c r="H2203" t="s">
        <v>23</v>
      </c>
      <c r="I2203" t="s">
        <v>111</v>
      </c>
      <c r="J2203" t="s">
        <v>34</v>
      </c>
      <c r="K2203">
        <v>94110</v>
      </c>
      <c r="L2203" t="s">
        <v>35</v>
      </c>
      <c r="M2203" t="s">
        <v>3600</v>
      </c>
      <c r="N2203" t="s">
        <v>78</v>
      </c>
      <c r="O2203" t="s">
        <v>101</v>
      </c>
      <c r="P2203" t="s">
        <v>3601</v>
      </c>
      <c r="Q2203">
        <v>0.99</v>
      </c>
      <c r="R2203">
        <v>1</v>
      </c>
      <c r="S2203">
        <v>0</v>
      </c>
      <c r="T2203">
        <v>0.43559999999999999</v>
      </c>
    </row>
    <row r="2204" spans="1:20" x14ac:dyDescent="0.3">
      <c r="A2204" s="1">
        <v>44116</v>
      </c>
      <c r="B2204" s="1" t="str">
        <f t="shared" si="34"/>
        <v>Oct</v>
      </c>
      <c r="C2204">
        <v>2763</v>
      </c>
      <c r="D2204" t="s">
        <v>4614</v>
      </c>
      <c r="E2204" t="s">
        <v>39</v>
      </c>
      <c r="F2204" t="s">
        <v>2884</v>
      </c>
      <c r="G2204" t="s">
        <v>41</v>
      </c>
      <c r="H2204" t="s">
        <v>23</v>
      </c>
      <c r="I2204" t="s">
        <v>111</v>
      </c>
      <c r="J2204" t="s">
        <v>34</v>
      </c>
      <c r="K2204">
        <v>94110</v>
      </c>
      <c r="L2204" t="s">
        <v>35</v>
      </c>
      <c r="M2204" t="s">
        <v>1435</v>
      </c>
      <c r="N2204" t="s">
        <v>46</v>
      </c>
      <c r="O2204" t="s">
        <v>47</v>
      </c>
      <c r="P2204" t="s">
        <v>1436</v>
      </c>
      <c r="Q2204">
        <v>101.84</v>
      </c>
      <c r="R2204">
        <v>5</v>
      </c>
      <c r="S2204">
        <v>0.2</v>
      </c>
      <c r="T2204">
        <v>36.917000000000002</v>
      </c>
    </row>
    <row r="2205" spans="1:20" x14ac:dyDescent="0.3">
      <c r="A2205" s="1">
        <v>44116</v>
      </c>
      <c r="B2205" s="1" t="str">
        <f t="shared" si="34"/>
        <v>Oct</v>
      </c>
      <c r="C2205">
        <v>5941</v>
      </c>
      <c r="D2205" t="s">
        <v>4615</v>
      </c>
      <c r="E2205" t="s">
        <v>86</v>
      </c>
      <c r="F2205" t="s">
        <v>242</v>
      </c>
      <c r="G2205" t="s">
        <v>22</v>
      </c>
      <c r="H2205" t="s">
        <v>23</v>
      </c>
      <c r="I2205" t="s">
        <v>33</v>
      </c>
      <c r="J2205" t="s">
        <v>34</v>
      </c>
      <c r="K2205">
        <v>90049</v>
      </c>
      <c r="L2205" t="s">
        <v>35</v>
      </c>
      <c r="M2205" t="s">
        <v>2366</v>
      </c>
      <c r="N2205" t="s">
        <v>78</v>
      </c>
      <c r="O2205" t="s">
        <v>101</v>
      </c>
      <c r="P2205" t="s">
        <v>2367</v>
      </c>
      <c r="Q2205">
        <v>435.84</v>
      </c>
      <c r="R2205">
        <v>12</v>
      </c>
      <c r="S2205">
        <v>0</v>
      </c>
      <c r="T2205">
        <v>130.75200000000001</v>
      </c>
    </row>
    <row r="2206" spans="1:20" x14ac:dyDescent="0.3">
      <c r="A2206" s="1">
        <v>44116</v>
      </c>
      <c r="B2206" s="1" t="str">
        <f t="shared" si="34"/>
        <v>Oct</v>
      </c>
      <c r="C2206">
        <v>5942</v>
      </c>
      <c r="D2206" t="s">
        <v>4615</v>
      </c>
      <c r="E2206" t="s">
        <v>86</v>
      </c>
      <c r="F2206" t="s">
        <v>242</v>
      </c>
      <c r="G2206" t="s">
        <v>22</v>
      </c>
      <c r="H2206" t="s">
        <v>23</v>
      </c>
      <c r="I2206" t="s">
        <v>33</v>
      </c>
      <c r="J2206" t="s">
        <v>34</v>
      </c>
      <c r="K2206">
        <v>90049</v>
      </c>
      <c r="L2206" t="s">
        <v>35</v>
      </c>
      <c r="M2206" t="s">
        <v>4238</v>
      </c>
      <c r="N2206" t="s">
        <v>46</v>
      </c>
      <c r="O2206" t="s">
        <v>62</v>
      </c>
      <c r="P2206" t="s">
        <v>4239</v>
      </c>
      <c r="Q2206">
        <v>5.88</v>
      </c>
      <c r="R2206">
        <v>2</v>
      </c>
      <c r="S2206">
        <v>0</v>
      </c>
      <c r="T2206">
        <v>1.5875999999999999</v>
      </c>
    </row>
    <row r="2207" spans="1:20" x14ac:dyDescent="0.3">
      <c r="A2207" s="1">
        <v>44116</v>
      </c>
      <c r="B2207" s="1" t="str">
        <f t="shared" si="34"/>
        <v>Oct</v>
      </c>
      <c r="C2207">
        <v>7793</v>
      </c>
      <c r="D2207" t="s">
        <v>4616</v>
      </c>
      <c r="E2207" t="s">
        <v>39</v>
      </c>
      <c r="F2207" t="s">
        <v>936</v>
      </c>
      <c r="G2207" t="s">
        <v>73</v>
      </c>
      <c r="H2207" t="s">
        <v>23</v>
      </c>
      <c r="I2207" t="s">
        <v>172</v>
      </c>
      <c r="J2207" t="s">
        <v>52</v>
      </c>
      <c r="K2207">
        <v>75217</v>
      </c>
      <c r="L2207" t="s">
        <v>44</v>
      </c>
      <c r="M2207" t="s">
        <v>1798</v>
      </c>
      <c r="N2207" t="s">
        <v>78</v>
      </c>
      <c r="O2207" t="s">
        <v>101</v>
      </c>
      <c r="P2207" t="s">
        <v>1799</v>
      </c>
      <c r="Q2207">
        <v>39.984000000000002</v>
      </c>
      <c r="R2207">
        <v>2</v>
      </c>
      <c r="S2207">
        <v>0.2</v>
      </c>
      <c r="T2207">
        <v>-1.4994000000000001</v>
      </c>
    </row>
    <row r="2208" spans="1:20" x14ac:dyDescent="0.3">
      <c r="A2208" s="1">
        <v>44116</v>
      </c>
      <c r="B2208" s="1" t="str">
        <f t="shared" si="34"/>
        <v>Oct</v>
      </c>
      <c r="C2208">
        <v>8422</v>
      </c>
      <c r="D2208" t="s">
        <v>4617</v>
      </c>
      <c r="E2208" t="s">
        <v>20</v>
      </c>
      <c r="F2208" t="s">
        <v>4618</v>
      </c>
      <c r="G2208" t="s">
        <v>22</v>
      </c>
      <c r="H2208" t="s">
        <v>23</v>
      </c>
      <c r="I2208" t="s">
        <v>1155</v>
      </c>
      <c r="J2208" t="s">
        <v>740</v>
      </c>
      <c r="K2208">
        <v>8701</v>
      </c>
      <c r="L2208" t="s">
        <v>26</v>
      </c>
      <c r="M2208" t="s">
        <v>2460</v>
      </c>
      <c r="N2208" t="s">
        <v>78</v>
      </c>
      <c r="O2208" t="s">
        <v>101</v>
      </c>
      <c r="P2208" t="s">
        <v>2461</v>
      </c>
      <c r="Q2208">
        <v>45</v>
      </c>
      <c r="R2208">
        <v>3</v>
      </c>
      <c r="S2208">
        <v>0</v>
      </c>
      <c r="T2208">
        <v>4.95</v>
      </c>
    </row>
    <row r="2209" spans="1:20" x14ac:dyDescent="0.3">
      <c r="A2209" s="1">
        <v>44116</v>
      </c>
      <c r="B2209" s="1" t="str">
        <f t="shared" si="34"/>
        <v>Oct</v>
      </c>
      <c r="C2209">
        <v>8423</v>
      </c>
      <c r="D2209" t="s">
        <v>4617</v>
      </c>
      <c r="E2209" t="s">
        <v>20</v>
      </c>
      <c r="F2209" t="s">
        <v>4618</v>
      </c>
      <c r="G2209" t="s">
        <v>22</v>
      </c>
      <c r="H2209" t="s">
        <v>23</v>
      </c>
      <c r="I2209" t="s">
        <v>1155</v>
      </c>
      <c r="J2209" t="s">
        <v>740</v>
      </c>
      <c r="K2209">
        <v>8701</v>
      </c>
      <c r="L2209" t="s">
        <v>26</v>
      </c>
      <c r="M2209" t="s">
        <v>4209</v>
      </c>
      <c r="N2209" t="s">
        <v>46</v>
      </c>
      <c r="O2209" t="s">
        <v>144</v>
      </c>
      <c r="P2209" t="s">
        <v>4210</v>
      </c>
      <c r="Q2209">
        <v>17.899999999999999</v>
      </c>
      <c r="R2209">
        <v>5</v>
      </c>
      <c r="S2209">
        <v>0</v>
      </c>
      <c r="T2209">
        <v>8.7710000000000008</v>
      </c>
    </row>
    <row r="2210" spans="1:20" x14ac:dyDescent="0.3">
      <c r="A2210" s="1">
        <v>44116</v>
      </c>
      <c r="B2210" s="1" t="str">
        <f t="shared" si="34"/>
        <v>Oct</v>
      </c>
      <c r="C2210">
        <v>8424</v>
      </c>
      <c r="D2210" t="s">
        <v>4617</v>
      </c>
      <c r="E2210" t="s">
        <v>20</v>
      </c>
      <c r="F2210" t="s">
        <v>4618</v>
      </c>
      <c r="G2210" t="s">
        <v>22</v>
      </c>
      <c r="H2210" t="s">
        <v>23</v>
      </c>
      <c r="I2210" t="s">
        <v>1155</v>
      </c>
      <c r="J2210" t="s">
        <v>740</v>
      </c>
      <c r="K2210">
        <v>8701</v>
      </c>
      <c r="L2210" t="s">
        <v>26</v>
      </c>
      <c r="M2210" t="s">
        <v>3994</v>
      </c>
      <c r="N2210" t="s">
        <v>28</v>
      </c>
      <c r="O2210" t="s">
        <v>29</v>
      </c>
      <c r="P2210" t="s">
        <v>3995</v>
      </c>
      <c r="Q2210">
        <v>40.479999999999997</v>
      </c>
      <c r="R2210">
        <v>2</v>
      </c>
      <c r="S2210">
        <v>0</v>
      </c>
      <c r="T2210">
        <v>17.406400000000001</v>
      </c>
    </row>
    <row r="2211" spans="1:20" x14ac:dyDescent="0.3">
      <c r="A2211" s="1">
        <v>44116</v>
      </c>
      <c r="B2211" s="1" t="str">
        <f t="shared" si="34"/>
        <v>Oct</v>
      </c>
      <c r="C2211">
        <v>8425</v>
      </c>
      <c r="D2211" t="s">
        <v>4617</v>
      </c>
      <c r="E2211" t="s">
        <v>20</v>
      </c>
      <c r="F2211" t="s">
        <v>4618</v>
      </c>
      <c r="G2211" t="s">
        <v>22</v>
      </c>
      <c r="H2211" t="s">
        <v>23</v>
      </c>
      <c r="I2211" t="s">
        <v>1155</v>
      </c>
      <c r="J2211" t="s">
        <v>740</v>
      </c>
      <c r="K2211">
        <v>8701</v>
      </c>
      <c r="L2211" t="s">
        <v>26</v>
      </c>
      <c r="M2211" t="s">
        <v>4223</v>
      </c>
      <c r="N2211" t="s">
        <v>28</v>
      </c>
      <c r="O2211" t="s">
        <v>186</v>
      </c>
      <c r="P2211" t="s">
        <v>4224</v>
      </c>
      <c r="Q2211">
        <v>2154.9</v>
      </c>
      <c r="R2211">
        <v>5</v>
      </c>
      <c r="S2211">
        <v>0</v>
      </c>
      <c r="T2211">
        <v>129.29400000000001</v>
      </c>
    </row>
    <row r="2212" spans="1:20" x14ac:dyDescent="0.3">
      <c r="A2212" s="1">
        <v>44116</v>
      </c>
      <c r="B2212" s="1" t="str">
        <f t="shared" si="34"/>
        <v>Oct</v>
      </c>
      <c r="C2212">
        <v>9099</v>
      </c>
      <c r="D2212" t="s">
        <v>4619</v>
      </c>
      <c r="E2212" t="s">
        <v>20</v>
      </c>
      <c r="F2212" t="s">
        <v>1154</v>
      </c>
      <c r="G2212" t="s">
        <v>41</v>
      </c>
      <c r="H2212" t="s">
        <v>23</v>
      </c>
      <c r="I2212" t="s">
        <v>172</v>
      </c>
      <c r="J2212" t="s">
        <v>52</v>
      </c>
      <c r="K2212">
        <v>75081</v>
      </c>
      <c r="L2212" t="s">
        <v>44</v>
      </c>
      <c r="M2212" t="s">
        <v>2841</v>
      </c>
      <c r="N2212" t="s">
        <v>78</v>
      </c>
      <c r="O2212" t="s">
        <v>193</v>
      </c>
      <c r="P2212" t="s">
        <v>2842</v>
      </c>
      <c r="Q2212">
        <v>369.54399999999998</v>
      </c>
      <c r="R2212">
        <v>7</v>
      </c>
      <c r="S2212">
        <v>0.2</v>
      </c>
      <c r="T2212">
        <v>27.715800000000002</v>
      </c>
    </row>
    <row r="2213" spans="1:20" x14ac:dyDescent="0.3">
      <c r="A2213" s="1">
        <v>44116</v>
      </c>
      <c r="B2213" s="1" t="str">
        <f t="shared" si="34"/>
        <v>Oct</v>
      </c>
      <c r="C2213">
        <v>9100</v>
      </c>
      <c r="D2213" t="s">
        <v>4619</v>
      </c>
      <c r="E2213" t="s">
        <v>20</v>
      </c>
      <c r="F2213" t="s">
        <v>1154</v>
      </c>
      <c r="G2213" t="s">
        <v>41</v>
      </c>
      <c r="H2213" t="s">
        <v>23</v>
      </c>
      <c r="I2213" t="s">
        <v>172</v>
      </c>
      <c r="J2213" t="s">
        <v>52</v>
      </c>
      <c r="K2213">
        <v>75081</v>
      </c>
      <c r="L2213" t="s">
        <v>44</v>
      </c>
      <c r="M2213" t="s">
        <v>1124</v>
      </c>
      <c r="N2213" t="s">
        <v>46</v>
      </c>
      <c r="O2213" t="s">
        <v>107</v>
      </c>
      <c r="P2213" t="s">
        <v>1125</v>
      </c>
      <c r="Q2213">
        <v>10.368</v>
      </c>
      <c r="R2213">
        <v>2</v>
      </c>
      <c r="S2213">
        <v>0.2</v>
      </c>
      <c r="T2213">
        <v>3.7584</v>
      </c>
    </row>
    <row r="2214" spans="1:20" x14ac:dyDescent="0.3">
      <c r="A2214" s="1">
        <v>44116</v>
      </c>
      <c r="B2214" s="1" t="str">
        <f t="shared" si="34"/>
        <v>Oct</v>
      </c>
      <c r="C2214">
        <v>9101</v>
      </c>
      <c r="D2214" t="s">
        <v>4619</v>
      </c>
      <c r="E2214" t="s">
        <v>20</v>
      </c>
      <c r="F2214" t="s">
        <v>1154</v>
      </c>
      <c r="G2214" t="s">
        <v>41</v>
      </c>
      <c r="H2214" t="s">
        <v>23</v>
      </c>
      <c r="I2214" t="s">
        <v>172</v>
      </c>
      <c r="J2214" t="s">
        <v>52</v>
      </c>
      <c r="K2214">
        <v>75081</v>
      </c>
      <c r="L2214" t="s">
        <v>44</v>
      </c>
      <c r="M2214" t="s">
        <v>839</v>
      </c>
      <c r="N2214" t="s">
        <v>78</v>
      </c>
      <c r="O2214" t="s">
        <v>101</v>
      </c>
      <c r="P2214" t="s">
        <v>840</v>
      </c>
      <c r="Q2214">
        <v>791.88</v>
      </c>
      <c r="R2214">
        <v>3</v>
      </c>
      <c r="S2214">
        <v>0.2</v>
      </c>
      <c r="T2214">
        <v>128.68049999999999</v>
      </c>
    </row>
    <row r="2215" spans="1:20" x14ac:dyDescent="0.3">
      <c r="A2215" s="1">
        <v>44116</v>
      </c>
      <c r="B2215" s="1" t="str">
        <f t="shared" si="34"/>
        <v>Oct</v>
      </c>
      <c r="C2215">
        <v>9487</v>
      </c>
      <c r="D2215" t="s">
        <v>4620</v>
      </c>
      <c r="E2215" t="s">
        <v>269</v>
      </c>
      <c r="F2215" t="s">
        <v>3284</v>
      </c>
      <c r="G2215" t="s">
        <v>22</v>
      </c>
      <c r="H2215" t="s">
        <v>23</v>
      </c>
      <c r="I2215" t="s">
        <v>2943</v>
      </c>
      <c r="J2215" t="s">
        <v>2944</v>
      </c>
      <c r="K2215">
        <v>26003</v>
      </c>
      <c r="L2215" t="s">
        <v>26</v>
      </c>
      <c r="M2215" t="s">
        <v>727</v>
      </c>
      <c r="N2215" t="s">
        <v>28</v>
      </c>
      <c r="O2215" t="s">
        <v>94</v>
      </c>
      <c r="P2215" t="s">
        <v>728</v>
      </c>
      <c r="Q2215">
        <v>673.34400000000005</v>
      </c>
      <c r="R2215">
        <v>3</v>
      </c>
      <c r="S2215">
        <v>0.3</v>
      </c>
      <c r="T2215">
        <v>-76.953599999999994</v>
      </c>
    </row>
    <row r="2216" spans="1:20" x14ac:dyDescent="0.3">
      <c r="A2216" s="1">
        <v>44116</v>
      </c>
      <c r="B2216" s="1" t="str">
        <f t="shared" si="34"/>
        <v>Oct</v>
      </c>
      <c r="C2216">
        <v>9888</v>
      </c>
      <c r="D2216" t="s">
        <v>4621</v>
      </c>
      <c r="E2216" t="s">
        <v>39</v>
      </c>
      <c r="F2216" t="s">
        <v>3105</v>
      </c>
      <c r="G2216" t="s">
        <v>22</v>
      </c>
      <c r="H2216" t="s">
        <v>23</v>
      </c>
      <c r="I2216" t="s">
        <v>314</v>
      </c>
      <c r="J2216" t="s">
        <v>315</v>
      </c>
      <c r="K2216">
        <v>10024</v>
      </c>
      <c r="L2216" t="s">
        <v>26</v>
      </c>
      <c r="M2216" t="s">
        <v>4622</v>
      </c>
      <c r="N2216" t="s">
        <v>46</v>
      </c>
      <c r="O2216" t="s">
        <v>107</v>
      </c>
      <c r="P2216" t="s">
        <v>4623</v>
      </c>
      <c r="Q2216">
        <v>9.9600000000000009</v>
      </c>
      <c r="R2216">
        <v>2</v>
      </c>
      <c r="S2216">
        <v>0</v>
      </c>
      <c r="T2216">
        <v>4.6811999999999996</v>
      </c>
    </row>
    <row r="2217" spans="1:20" x14ac:dyDescent="0.3">
      <c r="A2217" s="1">
        <v>44117</v>
      </c>
      <c r="B2217" s="1" t="str">
        <f t="shared" si="34"/>
        <v>Oct</v>
      </c>
      <c r="C2217">
        <v>277</v>
      </c>
      <c r="D2217" t="s">
        <v>4624</v>
      </c>
      <c r="E2217" t="s">
        <v>20</v>
      </c>
      <c r="F2217" t="s">
        <v>4625</v>
      </c>
      <c r="G2217" t="s">
        <v>73</v>
      </c>
      <c r="H2217" t="s">
        <v>23</v>
      </c>
      <c r="I2217" t="s">
        <v>154</v>
      </c>
      <c r="J2217" t="s">
        <v>155</v>
      </c>
      <c r="K2217">
        <v>19140</v>
      </c>
      <c r="L2217" t="s">
        <v>26</v>
      </c>
      <c r="M2217" t="s">
        <v>4257</v>
      </c>
      <c r="N2217" t="s">
        <v>46</v>
      </c>
      <c r="O2217" t="s">
        <v>107</v>
      </c>
      <c r="P2217" t="s">
        <v>4258</v>
      </c>
      <c r="Q2217">
        <v>11.648</v>
      </c>
      <c r="R2217">
        <v>2</v>
      </c>
      <c r="S2217">
        <v>0.2</v>
      </c>
      <c r="T2217">
        <v>4.0768000000000004</v>
      </c>
    </row>
    <row r="2218" spans="1:20" x14ac:dyDescent="0.3">
      <c r="A2218" s="1">
        <v>44117</v>
      </c>
      <c r="B2218" s="1" t="str">
        <f t="shared" si="34"/>
        <v>Oct</v>
      </c>
      <c r="C2218">
        <v>278</v>
      </c>
      <c r="D2218" t="s">
        <v>4624</v>
      </c>
      <c r="E2218" t="s">
        <v>20</v>
      </c>
      <c r="F2218" t="s">
        <v>4625</v>
      </c>
      <c r="G2218" t="s">
        <v>73</v>
      </c>
      <c r="H2218" t="s">
        <v>23</v>
      </c>
      <c r="I2218" t="s">
        <v>154</v>
      </c>
      <c r="J2218" t="s">
        <v>155</v>
      </c>
      <c r="K2218">
        <v>19140</v>
      </c>
      <c r="L2218" t="s">
        <v>26</v>
      </c>
      <c r="M2218" t="s">
        <v>4626</v>
      </c>
      <c r="N2218" t="s">
        <v>46</v>
      </c>
      <c r="O2218" t="s">
        <v>107</v>
      </c>
      <c r="P2218" t="s">
        <v>4627</v>
      </c>
      <c r="Q2218">
        <v>18.175999999999998</v>
      </c>
      <c r="R2218">
        <v>4</v>
      </c>
      <c r="S2218">
        <v>0.2</v>
      </c>
      <c r="T2218">
        <v>5.9071999999999996</v>
      </c>
    </row>
    <row r="2219" spans="1:20" x14ac:dyDescent="0.3">
      <c r="A2219" s="1">
        <v>44117</v>
      </c>
      <c r="B2219" s="1" t="str">
        <f t="shared" si="34"/>
        <v>Oct</v>
      </c>
      <c r="C2219">
        <v>279</v>
      </c>
      <c r="D2219" t="s">
        <v>4624</v>
      </c>
      <c r="E2219" t="s">
        <v>20</v>
      </c>
      <c r="F2219" t="s">
        <v>4625</v>
      </c>
      <c r="G2219" t="s">
        <v>73</v>
      </c>
      <c r="H2219" t="s">
        <v>23</v>
      </c>
      <c r="I2219" t="s">
        <v>154</v>
      </c>
      <c r="J2219" t="s">
        <v>155</v>
      </c>
      <c r="K2219">
        <v>19140</v>
      </c>
      <c r="L2219" t="s">
        <v>26</v>
      </c>
      <c r="M2219" t="s">
        <v>4628</v>
      </c>
      <c r="N2219" t="s">
        <v>46</v>
      </c>
      <c r="O2219" t="s">
        <v>54</v>
      </c>
      <c r="P2219" t="s">
        <v>4629</v>
      </c>
      <c r="Q2219">
        <v>59.712000000000003</v>
      </c>
      <c r="R2219">
        <v>6</v>
      </c>
      <c r="S2219">
        <v>0.2</v>
      </c>
      <c r="T2219">
        <v>5.9711999999999996</v>
      </c>
    </row>
    <row r="2220" spans="1:20" x14ac:dyDescent="0.3">
      <c r="A2220" s="1">
        <v>44117</v>
      </c>
      <c r="B2220" s="1" t="str">
        <f t="shared" si="34"/>
        <v>Oct</v>
      </c>
      <c r="C2220">
        <v>280</v>
      </c>
      <c r="D2220" t="s">
        <v>4624</v>
      </c>
      <c r="E2220" t="s">
        <v>20</v>
      </c>
      <c r="F2220" t="s">
        <v>4625</v>
      </c>
      <c r="G2220" t="s">
        <v>73</v>
      </c>
      <c r="H2220" t="s">
        <v>23</v>
      </c>
      <c r="I2220" t="s">
        <v>154</v>
      </c>
      <c r="J2220" t="s">
        <v>155</v>
      </c>
      <c r="K2220">
        <v>19140</v>
      </c>
      <c r="L2220" t="s">
        <v>26</v>
      </c>
      <c r="M2220" t="s">
        <v>4630</v>
      </c>
      <c r="N2220" t="s">
        <v>46</v>
      </c>
      <c r="O2220" t="s">
        <v>288</v>
      </c>
      <c r="P2220" t="s">
        <v>4631</v>
      </c>
      <c r="Q2220">
        <v>24.84</v>
      </c>
      <c r="R2220">
        <v>3</v>
      </c>
      <c r="S2220">
        <v>0.2</v>
      </c>
      <c r="T2220">
        <v>8.6940000000000008</v>
      </c>
    </row>
    <row r="2221" spans="1:20" x14ac:dyDescent="0.3">
      <c r="A2221" s="1">
        <v>44117</v>
      </c>
      <c r="B2221" s="1" t="str">
        <f t="shared" si="34"/>
        <v>Oct</v>
      </c>
      <c r="C2221">
        <v>3007</v>
      </c>
      <c r="D2221" t="s">
        <v>4632</v>
      </c>
      <c r="E2221" t="s">
        <v>39</v>
      </c>
      <c r="F2221" t="s">
        <v>4633</v>
      </c>
      <c r="G2221" t="s">
        <v>22</v>
      </c>
      <c r="H2221" t="s">
        <v>23</v>
      </c>
      <c r="I2221" t="s">
        <v>314</v>
      </c>
      <c r="J2221" t="s">
        <v>315</v>
      </c>
      <c r="K2221">
        <v>10009</v>
      </c>
      <c r="L2221" t="s">
        <v>26</v>
      </c>
      <c r="M2221" t="s">
        <v>308</v>
      </c>
      <c r="N2221" t="s">
        <v>46</v>
      </c>
      <c r="O2221" t="s">
        <v>69</v>
      </c>
      <c r="P2221" t="s">
        <v>309</v>
      </c>
      <c r="Q2221">
        <v>904.9</v>
      </c>
      <c r="R2221">
        <v>5</v>
      </c>
      <c r="S2221">
        <v>0</v>
      </c>
      <c r="T2221">
        <v>253.37200000000001</v>
      </c>
    </row>
    <row r="2222" spans="1:20" x14ac:dyDescent="0.3">
      <c r="A2222" s="1">
        <v>44117</v>
      </c>
      <c r="B2222" s="1" t="str">
        <f t="shared" si="34"/>
        <v>Oct</v>
      </c>
      <c r="C2222">
        <v>4255</v>
      </c>
      <c r="D2222" t="s">
        <v>4634</v>
      </c>
      <c r="E2222" t="s">
        <v>39</v>
      </c>
      <c r="F2222" t="s">
        <v>2790</v>
      </c>
      <c r="G2222" t="s">
        <v>22</v>
      </c>
      <c r="H2222" t="s">
        <v>23</v>
      </c>
      <c r="I2222" t="s">
        <v>4635</v>
      </c>
      <c r="J2222" t="s">
        <v>337</v>
      </c>
      <c r="K2222">
        <v>61032</v>
      </c>
      <c r="L2222" t="s">
        <v>44</v>
      </c>
      <c r="M2222" t="s">
        <v>3194</v>
      </c>
      <c r="N2222" t="s">
        <v>46</v>
      </c>
      <c r="O2222" t="s">
        <v>107</v>
      </c>
      <c r="P2222" t="s">
        <v>897</v>
      </c>
      <c r="Q2222">
        <v>63.311999999999998</v>
      </c>
      <c r="R2222">
        <v>3</v>
      </c>
      <c r="S2222">
        <v>0.2</v>
      </c>
      <c r="T2222">
        <v>20.5764</v>
      </c>
    </row>
    <row r="2223" spans="1:20" x14ac:dyDescent="0.3">
      <c r="A2223" s="1">
        <v>44117</v>
      </c>
      <c r="B2223" s="1" t="str">
        <f t="shared" si="34"/>
        <v>Oct</v>
      </c>
      <c r="C2223">
        <v>4256</v>
      </c>
      <c r="D2223" t="s">
        <v>4634</v>
      </c>
      <c r="E2223" t="s">
        <v>39</v>
      </c>
      <c r="F2223" t="s">
        <v>2790</v>
      </c>
      <c r="G2223" t="s">
        <v>22</v>
      </c>
      <c r="H2223" t="s">
        <v>23</v>
      </c>
      <c r="I2223" t="s">
        <v>4635</v>
      </c>
      <c r="J2223" t="s">
        <v>337</v>
      </c>
      <c r="K2223">
        <v>61032</v>
      </c>
      <c r="L2223" t="s">
        <v>44</v>
      </c>
      <c r="M2223" t="s">
        <v>2699</v>
      </c>
      <c r="N2223" t="s">
        <v>46</v>
      </c>
      <c r="O2223" t="s">
        <v>47</v>
      </c>
      <c r="P2223" t="s">
        <v>2700</v>
      </c>
      <c r="Q2223">
        <v>96.784000000000006</v>
      </c>
      <c r="R2223">
        <v>4</v>
      </c>
      <c r="S2223">
        <v>0.8</v>
      </c>
      <c r="T2223">
        <v>-145.17599999999999</v>
      </c>
    </row>
    <row r="2224" spans="1:20" x14ac:dyDescent="0.3">
      <c r="A2224" s="1">
        <v>44117</v>
      </c>
      <c r="B2224" s="1" t="str">
        <f t="shared" si="34"/>
        <v>Oct</v>
      </c>
      <c r="C2224">
        <v>4257</v>
      </c>
      <c r="D2224" t="s">
        <v>4634</v>
      </c>
      <c r="E2224" t="s">
        <v>39</v>
      </c>
      <c r="F2224" t="s">
        <v>2790</v>
      </c>
      <c r="G2224" t="s">
        <v>22</v>
      </c>
      <c r="H2224" t="s">
        <v>23</v>
      </c>
      <c r="I2224" t="s">
        <v>4635</v>
      </c>
      <c r="J2224" t="s">
        <v>337</v>
      </c>
      <c r="K2224">
        <v>61032</v>
      </c>
      <c r="L2224" t="s">
        <v>44</v>
      </c>
      <c r="M2224" t="s">
        <v>4520</v>
      </c>
      <c r="N2224" t="s">
        <v>28</v>
      </c>
      <c r="O2224" t="s">
        <v>29</v>
      </c>
      <c r="P2224" t="s">
        <v>4521</v>
      </c>
      <c r="Q2224">
        <v>10.476000000000001</v>
      </c>
      <c r="R2224">
        <v>3</v>
      </c>
      <c r="S2224">
        <v>0.6</v>
      </c>
      <c r="T2224">
        <v>-6.8094000000000001</v>
      </c>
    </row>
    <row r="2225" spans="1:20" x14ac:dyDescent="0.3">
      <c r="A2225" s="1">
        <v>44117</v>
      </c>
      <c r="B2225" s="1" t="str">
        <f t="shared" si="34"/>
        <v>Oct</v>
      </c>
      <c r="C2225">
        <v>8857</v>
      </c>
      <c r="D2225" t="s">
        <v>4636</v>
      </c>
      <c r="E2225" t="s">
        <v>20</v>
      </c>
      <c r="F2225" t="s">
        <v>4513</v>
      </c>
      <c r="G2225" t="s">
        <v>73</v>
      </c>
      <c r="H2225" t="s">
        <v>23</v>
      </c>
      <c r="I2225" t="s">
        <v>4637</v>
      </c>
      <c r="J2225" t="s">
        <v>34</v>
      </c>
      <c r="K2225">
        <v>95823</v>
      </c>
      <c r="L2225" t="s">
        <v>35</v>
      </c>
      <c r="M2225" t="s">
        <v>4638</v>
      </c>
      <c r="N2225" t="s">
        <v>78</v>
      </c>
      <c r="O2225" t="s">
        <v>101</v>
      </c>
      <c r="P2225" t="s">
        <v>4639</v>
      </c>
      <c r="Q2225">
        <v>209.94</v>
      </c>
      <c r="R2225">
        <v>6</v>
      </c>
      <c r="S2225">
        <v>0</v>
      </c>
      <c r="T2225">
        <v>39.888599999999997</v>
      </c>
    </row>
    <row r="2226" spans="1:20" x14ac:dyDescent="0.3">
      <c r="A2226" s="1">
        <v>44117</v>
      </c>
      <c r="B2226" s="1" t="str">
        <f t="shared" si="34"/>
        <v>Oct</v>
      </c>
      <c r="C2226">
        <v>8858</v>
      </c>
      <c r="D2226" t="s">
        <v>4636</v>
      </c>
      <c r="E2226" t="s">
        <v>20</v>
      </c>
      <c r="F2226" t="s">
        <v>4513</v>
      </c>
      <c r="G2226" t="s">
        <v>73</v>
      </c>
      <c r="H2226" t="s">
        <v>23</v>
      </c>
      <c r="I2226" t="s">
        <v>4637</v>
      </c>
      <c r="J2226" t="s">
        <v>34</v>
      </c>
      <c r="K2226">
        <v>95823</v>
      </c>
      <c r="L2226" t="s">
        <v>35</v>
      </c>
      <c r="M2226" t="s">
        <v>4640</v>
      </c>
      <c r="N2226" t="s">
        <v>78</v>
      </c>
      <c r="O2226" t="s">
        <v>193</v>
      </c>
      <c r="P2226" t="s">
        <v>4641</v>
      </c>
      <c r="Q2226">
        <v>31.984000000000002</v>
      </c>
      <c r="R2226">
        <v>2</v>
      </c>
      <c r="S2226">
        <v>0.2</v>
      </c>
      <c r="T2226">
        <v>-7.9960000000000004</v>
      </c>
    </row>
    <row r="2227" spans="1:20" x14ac:dyDescent="0.3">
      <c r="A2227" s="1">
        <v>44117</v>
      </c>
      <c r="B2227" s="1" t="str">
        <f t="shared" si="34"/>
        <v>Oct</v>
      </c>
      <c r="C2227">
        <v>8859</v>
      </c>
      <c r="D2227" t="s">
        <v>4636</v>
      </c>
      <c r="E2227" t="s">
        <v>20</v>
      </c>
      <c r="F2227" t="s">
        <v>4513</v>
      </c>
      <c r="G2227" t="s">
        <v>73</v>
      </c>
      <c r="H2227" t="s">
        <v>23</v>
      </c>
      <c r="I2227" t="s">
        <v>4637</v>
      </c>
      <c r="J2227" t="s">
        <v>34</v>
      </c>
      <c r="K2227">
        <v>95823</v>
      </c>
      <c r="L2227" t="s">
        <v>35</v>
      </c>
      <c r="M2227" t="s">
        <v>4068</v>
      </c>
      <c r="N2227" t="s">
        <v>46</v>
      </c>
      <c r="O2227" t="s">
        <v>47</v>
      </c>
      <c r="P2227" t="s">
        <v>4069</v>
      </c>
      <c r="Q2227">
        <v>5083.96</v>
      </c>
      <c r="R2227">
        <v>5</v>
      </c>
      <c r="S2227">
        <v>0.2</v>
      </c>
      <c r="T2227">
        <v>1906.4849999999999</v>
      </c>
    </row>
    <row r="2228" spans="1:20" x14ac:dyDescent="0.3">
      <c r="A2228" s="1">
        <v>44117</v>
      </c>
      <c r="B2228" s="1" t="str">
        <f t="shared" si="34"/>
        <v>Oct</v>
      </c>
      <c r="C2228">
        <v>9091</v>
      </c>
      <c r="D2228" t="s">
        <v>4642</v>
      </c>
      <c r="E2228" t="s">
        <v>39</v>
      </c>
      <c r="F2228" t="s">
        <v>1020</v>
      </c>
      <c r="G2228" t="s">
        <v>22</v>
      </c>
      <c r="H2228" t="s">
        <v>23</v>
      </c>
      <c r="I2228" t="s">
        <v>800</v>
      </c>
      <c r="J2228" t="s">
        <v>913</v>
      </c>
      <c r="K2228">
        <v>40214</v>
      </c>
      <c r="L2228" t="s">
        <v>76</v>
      </c>
      <c r="M2228" t="s">
        <v>3046</v>
      </c>
      <c r="N2228" t="s">
        <v>46</v>
      </c>
      <c r="O2228" t="s">
        <v>54</v>
      </c>
      <c r="P2228" t="s">
        <v>3047</v>
      </c>
      <c r="Q2228">
        <v>348.56</v>
      </c>
      <c r="R2228">
        <v>8</v>
      </c>
      <c r="S2228">
        <v>0</v>
      </c>
      <c r="T2228">
        <v>104.568</v>
      </c>
    </row>
    <row r="2229" spans="1:20" x14ac:dyDescent="0.3">
      <c r="A2229" s="1">
        <v>44117</v>
      </c>
      <c r="B2229" s="1" t="str">
        <f t="shared" si="34"/>
        <v>Oct</v>
      </c>
      <c r="C2229">
        <v>9221</v>
      </c>
      <c r="D2229" t="s">
        <v>4643</v>
      </c>
      <c r="E2229" t="s">
        <v>39</v>
      </c>
      <c r="F2229" t="s">
        <v>842</v>
      </c>
      <c r="G2229" t="s">
        <v>22</v>
      </c>
      <c r="H2229" t="s">
        <v>23</v>
      </c>
      <c r="I2229" t="s">
        <v>733</v>
      </c>
      <c r="J2229" t="s">
        <v>734</v>
      </c>
      <c r="K2229">
        <v>70506</v>
      </c>
      <c r="L2229" t="s">
        <v>76</v>
      </c>
      <c r="M2229" t="s">
        <v>4644</v>
      </c>
      <c r="N2229" t="s">
        <v>46</v>
      </c>
      <c r="O2229" t="s">
        <v>288</v>
      </c>
      <c r="P2229" t="s">
        <v>4645</v>
      </c>
      <c r="Q2229">
        <v>11.07</v>
      </c>
      <c r="R2229">
        <v>3</v>
      </c>
      <c r="S2229">
        <v>0</v>
      </c>
      <c r="T2229">
        <v>5.2028999999999996</v>
      </c>
    </row>
    <row r="2230" spans="1:20" x14ac:dyDescent="0.3">
      <c r="A2230" s="1">
        <v>44117</v>
      </c>
      <c r="B2230" s="1" t="str">
        <f t="shared" si="34"/>
        <v>Oct</v>
      </c>
      <c r="C2230">
        <v>9222</v>
      </c>
      <c r="D2230" t="s">
        <v>4643</v>
      </c>
      <c r="E2230" t="s">
        <v>39</v>
      </c>
      <c r="F2230" t="s">
        <v>842</v>
      </c>
      <c r="G2230" t="s">
        <v>22</v>
      </c>
      <c r="H2230" t="s">
        <v>23</v>
      </c>
      <c r="I2230" t="s">
        <v>733</v>
      </c>
      <c r="J2230" t="s">
        <v>734</v>
      </c>
      <c r="K2230">
        <v>70506</v>
      </c>
      <c r="L2230" t="s">
        <v>76</v>
      </c>
      <c r="M2230" t="s">
        <v>1590</v>
      </c>
      <c r="N2230" t="s">
        <v>28</v>
      </c>
      <c r="O2230" t="s">
        <v>94</v>
      </c>
      <c r="P2230" t="s">
        <v>1591</v>
      </c>
      <c r="Q2230">
        <v>1504.52</v>
      </c>
      <c r="R2230">
        <v>4</v>
      </c>
      <c r="S2230">
        <v>0</v>
      </c>
      <c r="T2230">
        <v>346.03960000000001</v>
      </c>
    </row>
    <row r="2231" spans="1:20" x14ac:dyDescent="0.3">
      <c r="A2231" s="1">
        <v>44117</v>
      </c>
      <c r="B2231" s="1" t="str">
        <f t="shared" si="34"/>
        <v>Oct</v>
      </c>
      <c r="C2231">
        <v>9223</v>
      </c>
      <c r="D2231" t="s">
        <v>4643</v>
      </c>
      <c r="E2231" t="s">
        <v>39</v>
      </c>
      <c r="F2231" t="s">
        <v>842</v>
      </c>
      <c r="G2231" t="s">
        <v>22</v>
      </c>
      <c r="H2231" t="s">
        <v>23</v>
      </c>
      <c r="I2231" t="s">
        <v>733</v>
      </c>
      <c r="J2231" t="s">
        <v>734</v>
      </c>
      <c r="K2231">
        <v>70506</v>
      </c>
      <c r="L2231" t="s">
        <v>76</v>
      </c>
      <c r="M2231" t="s">
        <v>4201</v>
      </c>
      <c r="N2231" t="s">
        <v>46</v>
      </c>
      <c r="O2231" t="s">
        <v>107</v>
      </c>
      <c r="P2231" t="s">
        <v>4202</v>
      </c>
      <c r="Q2231">
        <v>25.92</v>
      </c>
      <c r="R2231">
        <v>4</v>
      </c>
      <c r="S2231">
        <v>0</v>
      </c>
      <c r="T2231">
        <v>12.441599999999999</v>
      </c>
    </row>
    <row r="2232" spans="1:20" x14ac:dyDescent="0.3">
      <c r="A2232" s="1">
        <v>44118</v>
      </c>
      <c r="B2232" s="1" t="str">
        <f t="shared" si="34"/>
        <v>Oct</v>
      </c>
      <c r="C2232">
        <v>888</v>
      </c>
      <c r="D2232" t="s">
        <v>4646</v>
      </c>
      <c r="E2232" t="s">
        <v>20</v>
      </c>
      <c r="F2232" t="s">
        <v>4647</v>
      </c>
      <c r="G2232" t="s">
        <v>41</v>
      </c>
      <c r="H2232" t="s">
        <v>23</v>
      </c>
      <c r="I2232" t="s">
        <v>1133</v>
      </c>
      <c r="J2232" t="s">
        <v>659</v>
      </c>
      <c r="K2232">
        <v>21044</v>
      </c>
      <c r="L2232" t="s">
        <v>26</v>
      </c>
      <c r="M2232" t="s">
        <v>4648</v>
      </c>
      <c r="N2232" t="s">
        <v>46</v>
      </c>
      <c r="O2232" t="s">
        <v>47</v>
      </c>
      <c r="P2232" t="s">
        <v>4649</v>
      </c>
      <c r="Q2232">
        <v>37.659999999999997</v>
      </c>
      <c r="R2232">
        <v>7</v>
      </c>
      <c r="S2232">
        <v>0</v>
      </c>
      <c r="T2232">
        <v>18.453399999999998</v>
      </c>
    </row>
    <row r="2233" spans="1:20" x14ac:dyDescent="0.3">
      <c r="A2233" s="1">
        <v>44118</v>
      </c>
      <c r="B2233" s="1" t="str">
        <f t="shared" si="34"/>
        <v>Oct</v>
      </c>
      <c r="C2233">
        <v>1752</v>
      </c>
      <c r="D2233" t="s">
        <v>4650</v>
      </c>
      <c r="E2233" t="s">
        <v>39</v>
      </c>
      <c r="F2233" t="s">
        <v>1842</v>
      </c>
      <c r="G2233" t="s">
        <v>22</v>
      </c>
      <c r="H2233" t="s">
        <v>23</v>
      </c>
      <c r="I2233" t="s">
        <v>3691</v>
      </c>
      <c r="J2233" t="s">
        <v>34</v>
      </c>
      <c r="K2233">
        <v>94601</v>
      </c>
      <c r="L2233" t="s">
        <v>35</v>
      </c>
      <c r="M2233" t="s">
        <v>2341</v>
      </c>
      <c r="N2233" t="s">
        <v>28</v>
      </c>
      <c r="O2233" t="s">
        <v>29</v>
      </c>
      <c r="P2233" t="s">
        <v>2342</v>
      </c>
      <c r="Q2233">
        <v>9.4600000000000009</v>
      </c>
      <c r="R2233">
        <v>2</v>
      </c>
      <c r="S2233">
        <v>0</v>
      </c>
      <c r="T2233">
        <v>3.6894</v>
      </c>
    </row>
    <row r="2234" spans="1:20" x14ac:dyDescent="0.3">
      <c r="A2234" s="1">
        <v>44118</v>
      </c>
      <c r="B2234" s="1" t="str">
        <f t="shared" si="34"/>
        <v>Oct</v>
      </c>
      <c r="C2234">
        <v>5697</v>
      </c>
      <c r="D2234" t="s">
        <v>4651</v>
      </c>
      <c r="E2234" t="s">
        <v>20</v>
      </c>
      <c r="F2234" t="s">
        <v>4652</v>
      </c>
      <c r="G2234" t="s">
        <v>41</v>
      </c>
      <c r="H2234" t="s">
        <v>23</v>
      </c>
      <c r="I2234" t="s">
        <v>336</v>
      </c>
      <c r="J2234" t="s">
        <v>337</v>
      </c>
      <c r="K2234">
        <v>60623</v>
      </c>
      <c r="L2234" t="s">
        <v>44</v>
      </c>
      <c r="M2234" t="s">
        <v>2684</v>
      </c>
      <c r="N2234" t="s">
        <v>46</v>
      </c>
      <c r="O2234" t="s">
        <v>47</v>
      </c>
      <c r="P2234" t="s">
        <v>2685</v>
      </c>
      <c r="Q2234">
        <v>27.396000000000001</v>
      </c>
      <c r="R2234">
        <v>9</v>
      </c>
      <c r="S2234">
        <v>0.8</v>
      </c>
      <c r="T2234">
        <v>-42.463799999999999</v>
      </c>
    </row>
    <row r="2235" spans="1:20" x14ac:dyDescent="0.3">
      <c r="A2235" s="1">
        <v>44118</v>
      </c>
      <c r="B2235" s="1" t="str">
        <f t="shared" si="34"/>
        <v>Oct</v>
      </c>
      <c r="C2235">
        <v>5698</v>
      </c>
      <c r="D2235" t="s">
        <v>4651</v>
      </c>
      <c r="E2235" t="s">
        <v>20</v>
      </c>
      <c r="F2235" t="s">
        <v>4652</v>
      </c>
      <c r="G2235" t="s">
        <v>41</v>
      </c>
      <c r="H2235" t="s">
        <v>23</v>
      </c>
      <c r="I2235" t="s">
        <v>336</v>
      </c>
      <c r="J2235" t="s">
        <v>337</v>
      </c>
      <c r="K2235">
        <v>60623</v>
      </c>
      <c r="L2235" t="s">
        <v>44</v>
      </c>
      <c r="M2235" t="s">
        <v>905</v>
      </c>
      <c r="N2235" t="s">
        <v>46</v>
      </c>
      <c r="O2235" t="s">
        <v>47</v>
      </c>
      <c r="P2235" t="s">
        <v>906</v>
      </c>
      <c r="Q2235">
        <v>13.456</v>
      </c>
      <c r="R2235">
        <v>1</v>
      </c>
      <c r="S2235">
        <v>0.8</v>
      </c>
      <c r="T2235">
        <v>-23.547999999999998</v>
      </c>
    </row>
    <row r="2236" spans="1:20" x14ac:dyDescent="0.3">
      <c r="A2236" s="1">
        <v>44118</v>
      </c>
      <c r="B2236" s="1" t="str">
        <f t="shared" si="34"/>
        <v>Oct</v>
      </c>
      <c r="C2236">
        <v>7286</v>
      </c>
      <c r="D2236" t="s">
        <v>4653</v>
      </c>
      <c r="E2236" t="s">
        <v>20</v>
      </c>
      <c r="F2236" t="s">
        <v>4345</v>
      </c>
      <c r="G2236" t="s">
        <v>22</v>
      </c>
      <c r="H2236" t="s">
        <v>23</v>
      </c>
      <c r="I2236" t="s">
        <v>111</v>
      </c>
      <c r="J2236" t="s">
        <v>34</v>
      </c>
      <c r="K2236">
        <v>94110</v>
      </c>
      <c r="L2236" t="s">
        <v>35</v>
      </c>
      <c r="M2236" t="s">
        <v>1206</v>
      </c>
      <c r="N2236" t="s">
        <v>78</v>
      </c>
      <c r="O2236" t="s">
        <v>101</v>
      </c>
      <c r="P2236" t="s">
        <v>1207</v>
      </c>
      <c r="Q2236">
        <v>46.36</v>
      </c>
      <c r="R2236">
        <v>4</v>
      </c>
      <c r="S2236">
        <v>0</v>
      </c>
      <c r="T2236">
        <v>15.2988</v>
      </c>
    </row>
    <row r="2237" spans="1:20" x14ac:dyDescent="0.3">
      <c r="A2237" s="1">
        <v>44119</v>
      </c>
      <c r="B2237" s="1" t="str">
        <f t="shared" si="34"/>
        <v>Oct</v>
      </c>
      <c r="C2237">
        <v>1329</v>
      </c>
      <c r="D2237" t="s">
        <v>4654</v>
      </c>
      <c r="E2237" t="s">
        <v>86</v>
      </c>
      <c r="F2237" t="s">
        <v>3213</v>
      </c>
      <c r="G2237" t="s">
        <v>41</v>
      </c>
      <c r="H2237" t="s">
        <v>23</v>
      </c>
      <c r="I2237" t="s">
        <v>111</v>
      </c>
      <c r="J2237" t="s">
        <v>34</v>
      </c>
      <c r="K2237">
        <v>94110</v>
      </c>
      <c r="L2237" t="s">
        <v>35</v>
      </c>
      <c r="M2237" t="s">
        <v>4655</v>
      </c>
      <c r="N2237" t="s">
        <v>46</v>
      </c>
      <c r="O2237" t="s">
        <v>62</v>
      </c>
      <c r="P2237" t="s">
        <v>4656</v>
      </c>
      <c r="Q2237">
        <v>87.92</v>
      </c>
      <c r="R2237">
        <v>4</v>
      </c>
      <c r="S2237">
        <v>0</v>
      </c>
      <c r="T2237">
        <v>26.376000000000001</v>
      </c>
    </row>
    <row r="2238" spans="1:20" x14ac:dyDescent="0.3">
      <c r="A2238" s="1">
        <v>44119</v>
      </c>
      <c r="B2238" s="1" t="str">
        <f t="shared" si="34"/>
        <v>Oct</v>
      </c>
      <c r="C2238">
        <v>3711</v>
      </c>
      <c r="D2238" t="s">
        <v>4657</v>
      </c>
      <c r="E2238" t="s">
        <v>39</v>
      </c>
      <c r="F2238" t="s">
        <v>908</v>
      </c>
      <c r="G2238" t="s">
        <v>73</v>
      </c>
      <c r="H2238" t="s">
        <v>23</v>
      </c>
      <c r="I2238" t="s">
        <v>33</v>
      </c>
      <c r="J2238" t="s">
        <v>34</v>
      </c>
      <c r="K2238">
        <v>90045</v>
      </c>
      <c r="L2238" t="s">
        <v>35</v>
      </c>
      <c r="M2238" t="s">
        <v>1588</v>
      </c>
      <c r="N2238" t="s">
        <v>28</v>
      </c>
      <c r="O2238" t="s">
        <v>94</v>
      </c>
      <c r="P2238" t="s">
        <v>1589</v>
      </c>
      <c r="Q2238">
        <v>510.24</v>
      </c>
      <c r="R2238">
        <v>3</v>
      </c>
      <c r="S2238">
        <v>0.2</v>
      </c>
      <c r="T2238">
        <v>6.3780000000000001</v>
      </c>
    </row>
    <row r="2239" spans="1:20" x14ac:dyDescent="0.3">
      <c r="A2239" s="1">
        <v>44119</v>
      </c>
      <c r="B2239" s="1" t="str">
        <f t="shared" si="34"/>
        <v>Oct</v>
      </c>
      <c r="C2239">
        <v>3712</v>
      </c>
      <c r="D2239" t="s">
        <v>4657</v>
      </c>
      <c r="E2239" t="s">
        <v>39</v>
      </c>
      <c r="F2239" t="s">
        <v>908</v>
      </c>
      <c r="G2239" t="s">
        <v>73</v>
      </c>
      <c r="H2239" t="s">
        <v>23</v>
      </c>
      <c r="I2239" t="s">
        <v>33</v>
      </c>
      <c r="J2239" t="s">
        <v>34</v>
      </c>
      <c r="K2239">
        <v>90045</v>
      </c>
      <c r="L2239" t="s">
        <v>35</v>
      </c>
      <c r="M2239" t="s">
        <v>2005</v>
      </c>
      <c r="N2239" t="s">
        <v>46</v>
      </c>
      <c r="O2239" t="s">
        <v>107</v>
      </c>
      <c r="P2239" t="s">
        <v>2006</v>
      </c>
      <c r="Q2239">
        <v>204.95</v>
      </c>
      <c r="R2239">
        <v>5</v>
      </c>
      <c r="S2239">
        <v>0</v>
      </c>
      <c r="T2239">
        <v>100.4255</v>
      </c>
    </row>
    <row r="2240" spans="1:20" x14ac:dyDescent="0.3">
      <c r="A2240" s="1">
        <v>44119</v>
      </c>
      <c r="B2240" s="1" t="str">
        <f t="shared" si="34"/>
        <v>Oct</v>
      </c>
      <c r="C2240">
        <v>4261</v>
      </c>
      <c r="D2240" t="s">
        <v>4658</v>
      </c>
      <c r="E2240" t="s">
        <v>86</v>
      </c>
      <c r="F2240" t="s">
        <v>147</v>
      </c>
      <c r="G2240" t="s">
        <v>73</v>
      </c>
      <c r="H2240" t="s">
        <v>23</v>
      </c>
      <c r="I2240" t="s">
        <v>709</v>
      </c>
      <c r="J2240" t="s">
        <v>331</v>
      </c>
      <c r="K2240">
        <v>6824</v>
      </c>
      <c r="L2240" t="s">
        <v>26</v>
      </c>
      <c r="M2240" t="s">
        <v>497</v>
      </c>
      <c r="N2240" t="s">
        <v>46</v>
      </c>
      <c r="O2240" t="s">
        <v>288</v>
      </c>
      <c r="P2240" t="s">
        <v>498</v>
      </c>
      <c r="Q2240">
        <v>13.05</v>
      </c>
      <c r="R2240">
        <v>5</v>
      </c>
      <c r="S2240">
        <v>0</v>
      </c>
      <c r="T2240">
        <v>6.0030000000000001</v>
      </c>
    </row>
    <row r="2241" spans="1:20" x14ac:dyDescent="0.3">
      <c r="A2241" s="1">
        <v>44119</v>
      </c>
      <c r="B2241" s="1" t="str">
        <f t="shared" si="34"/>
        <v>Oct</v>
      </c>
      <c r="C2241">
        <v>6836</v>
      </c>
      <c r="D2241" t="s">
        <v>4659</v>
      </c>
      <c r="E2241" t="s">
        <v>20</v>
      </c>
      <c r="F2241" t="s">
        <v>1978</v>
      </c>
      <c r="G2241" t="s">
        <v>73</v>
      </c>
      <c r="H2241" t="s">
        <v>23</v>
      </c>
      <c r="I2241" t="s">
        <v>2737</v>
      </c>
      <c r="J2241" t="s">
        <v>34</v>
      </c>
      <c r="K2241">
        <v>91360</v>
      </c>
      <c r="L2241" t="s">
        <v>35</v>
      </c>
      <c r="M2241" t="s">
        <v>1011</v>
      </c>
      <c r="N2241" t="s">
        <v>46</v>
      </c>
      <c r="O2241" t="s">
        <v>288</v>
      </c>
      <c r="P2241" t="s">
        <v>1012</v>
      </c>
      <c r="Q2241">
        <v>152.65</v>
      </c>
      <c r="R2241">
        <v>5</v>
      </c>
      <c r="S2241">
        <v>0</v>
      </c>
      <c r="T2241">
        <v>70.218999999999994</v>
      </c>
    </row>
    <row r="2242" spans="1:20" x14ac:dyDescent="0.3">
      <c r="A2242" s="1">
        <v>44119</v>
      </c>
      <c r="B2242" s="1" t="str">
        <f t="shared" si="34"/>
        <v>Oct</v>
      </c>
      <c r="C2242">
        <v>6837</v>
      </c>
      <c r="D2242" t="s">
        <v>4659</v>
      </c>
      <c r="E2242" t="s">
        <v>20</v>
      </c>
      <c r="F2242" t="s">
        <v>1978</v>
      </c>
      <c r="G2242" t="s">
        <v>73</v>
      </c>
      <c r="H2242" t="s">
        <v>23</v>
      </c>
      <c r="I2242" t="s">
        <v>2737</v>
      </c>
      <c r="J2242" t="s">
        <v>34</v>
      </c>
      <c r="K2242">
        <v>91360</v>
      </c>
      <c r="L2242" t="s">
        <v>35</v>
      </c>
      <c r="M2242" t="s">
        <v>4660</v>
      </c>
      <c r="N2242" t="s">
        <v>28</v>
      </c>
      <c r="O2242" t="s">
        <v>29</v>
      </c>
      <c r="P2242" t="s">
        <v>4661</v>
      </c>
      <c r="Q2242">
        <v>22.72</v>
      </c>
      <c r="R2242">
        <v>1</v>
      </c>
      <c r="S2242">
        <v>0</v>
      </c>
      <c r="T2242">
        <v>9.3152000000000008</v>
      </c>
    </row>
    <row r="2243" spans="1:20" x14ac:dyDescent="0.3">
      <c r="A2243" s="1">
        <v>44119</v>
      </c>
      <c r="B2243" s="1" t="str">
        <f t="shared" ref="B2243:B2306" si="35">TEXT(A2243,"mmm")</f>
        <v>Oct</v>
      </c>
      <c r="C2243">
        <v>7214</v>
      </c>
      <c r="D2243" t="s">
        <v>4662</v>
      </c>
      <c r="E2243" t="s">
        <v>20</v>
      </c>
      <c r="F2243" t="s">
        <v>4663</v>
      </c>
      <c r="G2243" t="s">
        <v>22</v>
      </c>
      <c r="H2243" t="s">
        <v>23</v>
      </c>
      <c r="I2243" t="s">
        <v>4664</v>
      </c>
      <c r="J2243" t="s">
        <v>34</v>
      </c>
      <c r="K2243">
        <v>93010</v>
      </c>
      <c r="L2243" t="s">
        <v>35</v>
      </c>
      <c r="M2243" t="s">
        <v>1946</v>
      </c>
      <c r="N2243" t="s">
        <v>46</v>
      </c>
      <c r="O2243" t="s">
        <v>288</v>
      </c>
      <c r="P2243" t="s">
        <v>1947</v>
      </c>
      <c r="Q2243">
        <v>14.73</v>
      </c>
      <c r="R2243">
        <v>3</v>
      </c>
      <c r="S2243">
        <v>0</v>
      </c>
      <c r="T2243">
        <v>7.2176999999999998</v>
      </c>
    </row>
    <row r="2244" spans="1:20" x14ac:dyDescent="0.3">
      <c r="A2244" s="1">
        <v>44119</v>
      </c>
      <c r="B2244" s="1" t="str">
        <f t="shared" si="35"/>
        <v>Oct</v>
      </c>
      <c r="C2244">
        <v>7708</v>
      </c>
      <c r="D2244" t="s">
        <v>4665</v>
      </c>
      <c r="E2244" t="s">
        <v>20</v>
      </c>
      <c r="F2244" t="s">
        <v>4666</v>
      </c>
      <c r="G2244" t="s">
        <v>73</v>
      </c>
      <c r="H2244" t="s">
        <v>23</v>
      </c>
      <c r="I2244" t="s">
        <v>4667</v>
      </c>
      <c r="J2244" t="s">
        <v>3339</v>
      </c>
      <c r="K2244">
        <v>84057</v>
      </c>
      <c r="L2244" t="s">
        <v>35</v>
      </c>
      <c r="M2244" t="s">
        <v>4575</v>
      </c>
      <c r="N2244" t="s">
        <v>46</v>
      </c>
      <c r="O2244" t="s">
        <v>62</v>
      </c>
      <c r="P2244" t="s">
        <v>4576</v>
      </c>
      <c r="Q2244">
        <v>11.68</v>
      </c>
      <c r="R2244">
        <v>2</v>
      </c>
      <c r="S2244">
        <v>0</v>
      </c>
      <c r="T2244">
        <v>4.2047999999999996</v>
      </c>
    </row>
    <row r="2245" spans="1:20" x14ac:dyDescent="0.3">
      <c r="A2245" s="1">
        <v>44120</v>
      </c>
      <c r="B2245" s="1" t="str">
        <f t="shared" si="35"/>
        <v>Oct</v>
      </c>
      <c r="C2245">
        <v>1554</v>
      </c>
      <c r="D2245" t="s">
        <v>4668</v>
      </c>
      <c r="E2245" t="s">
        <v>20</v>
      </c>
      <c r="F2245" t="s">
        <v>4669</v>
      </c>
      <c r="G2245" t="s">
        <v>22</v>
      </c>
      <c r="H2245" t="s">
        <v>23</v>
      </c>
      <c r="I2245" t="s">
        <v>223</v>
      </c>
      <c r="J2245" t="s">
        <v>913</v>
      </c>
      <c r="K2245">
        <v>40475</v>
      </c>
      <c r="L2245" t="s">
        <v>76</v>
      </c>
      <c r="M2245" t="s">
        <v>4670</v>
      </c>
      <c r="N2245" t="s">
        <v>46</v>
      </c>
      <c r="O2245" t="s">
        <v>47</v>
      </c>
      <c r="P2245" t="s">
        <v>4671</v>
      </c>
      <c r="Q2245">
        <v>124.75</v>
      </c>
      <c r="R2245">
        <v>5</v>
      </c>
      <c r="S2245">
        <v>0</v>
      </c>
      <c r="T2245">
        <v>57.384999999999998</v>
      </c>
    </row>
    <row r="2246" spans="1:20" x14ac:dyDescent="0.3">
      <c r="A2246" s="1">
        <v>44120</v>
      </c>
      <c r="B2246" s="1" t="str">
        <f t="shared" si="35"/>
        <v>Oct</v>
      </c>
      <c r="C2246">
        <v>1597</v>
      </c>
      <c r="D2246" t="s">
        <v>4672</v>
      </c>
      <c r="E2246" t="s">
        <v>39</v>
      </c>
      <c r="F2246" t="s">
        <v>884</v>
      </c>
      <c r="G2246" t="s">
        <v>73</v>
      </c>
      <c r="H2246" t="s">
        <v>23</v>
      </c>
      <c r="I2246" t="s">
        <v>314</v>
      </c>
      <c r="J2246" t="s">
        <v>315</v>
      </c>
      <c r="K2246">
        <v>10011</v>
      </c>
      <c r="L2246" t="s">
        <v>26</v>
      </c>
      <c r="M2246" t="s">
        <v>3031</v>
      </c>
      <c r="N2246" t="s">
        <v>28</v>
      </c>
      <c r="O2246" t="s">
        <v>29</v>
      </c>
      <c r="P2246" t="s">
        <v>3032</v>
      </c>
      <c r="Q2246">
        <v>547.29999999999995</v>
      </c>
      <c r="R2246">
        <v>13</v>
      </c>
      <c r="S2246">
        <v>0</v>
      </c>
      <c r="T2246">
        <v>175.136</v>
      </c>
    </row>
    <row r="2247" spans="1:20" x14ac:dyDescent="0.3">
      <c r="A2247" s="1">
        <v>44120</v>
      </c>
      <c r="B2247" s="1" t="str">
        <f t="shared" si="35"/>
        <v>Oct</v>
      </c>
      <c r="C2247">
        <v>5338</v>
      </c>
      <c r="D2247" t="s">
        <v>4673</v>
      </c>
      <c r="E2247" t="s">
        <v>20</v>
      </c>
      <c r="F2247" t="s">
        <v>2271</v>
      </c>
      <c r="G2247" t="s">
        <v>73</v>
      </c>
      <c r="H2247" t="s">
        <v>23</v>
      </c>
      <c r="I2247" t="s">
        <v>4674</v>
      </c>
      <c r="J2247" t="s">
        <v>412</v>
      </c>
      <c r="K2247">
        <v>85254</v>
      </c>
      <c r="L2247" t="s">
        <v>35</v>
      </c>
      <c r="M2247" t="s">
        <v>4221</v>
      </c>
      <c r="N2247" t="s">
        <v>46</v>
      </c>
      <c r="O2247" t="s">
        <v>107</v>
      </c>
      <c r="P2247" t="s">
        <v>4222</v>
      </c>
      <c r="Q2247">
        <v>307.77600000000001</v>
      </c>
      <c r="R2247">
        <v>7</v>
      </c>
      <c r="S2247">
        <v>0.2</v>
      </c>
      <c r="T2247">
        <v>111.5688</v>
      </c>
    </row>
    <row r="2248" spans="1:20" x14ac:dyDescent="0.3">
      <c r="A2248" s="1">
        <v>44120</v>
      </c>
      <c r="B2248" s="1" t="str">
        <f t="shared" si="35"/>
        <v>Oct</v>
      </c>
      <c r="C2248">
        <v>7282</v>
      </c>
      <c r="D2248" t="s">
        <v>4675</v>
      </c>
      <c r="E2248" t="s">
        <v>20</v>
      </c>
      <c r="F2248" t="s">
        <v>738</v>
      </c>
      <c r="G2248" t="s">
        <v>41</v>
      </c>
      <c r="H2248" t="s">
        <v>23</v>
      </c>
      <c r="I2248" t="s">
        <v>4676</v>
      </c>
      <c r="J2248" t="s">
        <v>412</v>
      </c>
      <c r="K2248">
        <v>85364</v>
      </c>
      <c r="L2248" t="s">
        <v>35</v>
      </c>
      <c r="M2248" t="s">
        <v>3118</v>
      </c>
      <c r="N2248" t="s">
        <v>78</v>
      </c>
      <c r="O2248" t="s">
        <v>79</v>
      </c>
      <c r="P2248" t="s">
        <v>4677</v>
      </c>
      <c r="Q2248">
        <v>599.98500000000001</v>
      </c>
      <c r="R2248">
        <v>5</v>
      </c>
      <c r="S2248">
        <v>0.7</v>
      </c>
      <c r="T2248">
        <v>-479.988</v>
      </c>
    </row>
    <row r="2249" spans="1:20" x14ac:dyDescent="0.3">
      <c r="A2249" s="1">
        <v>44120</v>
      </c>
      <c r="B2249" s="1" t="str">
        <f t="shared" si="35"/>
        <v>Oct</v>
      </c>
      <c r="C2249">
        <v>8993</v>
      </c>
      <c r="D2249" t="s">
        <v>4678</v>
      </c>
      <c r="E2249" t="s">
        <v>20</v>
      </c>
      <c r="F2249" t="s">
        <v>4679</v>
      </c>
      <c r="G2249" t="s">
        <v>73</v>
      </c>
      <c r="H2249" t="s">
        <v>23</v>
      </c>
      <c r="I2249" t="s">
        <v>1133</v>
      </c>
      <c r="J2249" t="s">
        <v>206</v>
      </c>
      <c r="K2249">
        <v>38401</v>
      </c>
      <c r="L2249" t="s">
        <v>76</v>
      </c>
      <c r="M2249" t="s">
        <v>4080</v>
      </c>
      <c r="N2249" t="s">
        <v>78</v>
      </c>
      <c r="O2249" t="s">
        <v>101</v>
      </c>
      <c r="P2249" t="s">
        <v>4081</v>
      </c>
      <c r="Q2249">
        <v>18.527999999999999</v>
      </c>
      <c r="R2249">
        <v>2</v>
      </c>
      <c r="S2249">
        <v>0.2</v>
      </c>
      <c r="T2249">
        <v>4.4004000000000003</v>
      </c>
    </row>
    <row r="2250" spans="1:20" x14ac:dyDescent="0.3">
      <c r="A2250" s="1">
        <v>44120</v>
      </c>
      <c r="B2250" s="1" t="str">
        <f t="shared" si="35"/>
        <v>Oct</v>
      </c>
      <c r="C2250">
        <v>8994</v>
      </c>
      <c r="D2250" t="s">
        <v>4678</v>
      </c>
      <c r="E2250" t="s">
        <v>20</v>
      </c>
      <c r="F2250" t="s">
        <v>4679</v>
      </c>
      <c r="G2250" t="s">
        <v>73</v>
      </c>
      <c r="H2250" t="s">
        <v>23</v>
      </c>
      <c r="I2250" t="s">
        <v>1133</v>
      </c>
      <c r="J2250" t="s">
        <v>206</v>
      </c>
      <c r="K2250">
        <v>38401</v>
      </c>
      <c r="L2250" t="s">
        <v>76</v>
      </c>
      <c r="M2250" t="s">
        <v>150</v>
      </c>
      <c r="N2250" t="s">
        <v>28</v>
      </c>
      <c r="O2250" t="s">
        <v>94</v>
      </c>
      <c r="P2250" t="s">
        <v>151</v>
      </c>
      <c r="Q2250">
        <v>1875.258</v>
      </c>
      <c r="R2250">
        <v>7</v>
      </c>
      <c r="S2250">
        <v>0.4</v>
      </c>
      <c r="T2250">
        <v>-968.88329999999996</v>
      </c>
    </row>
    <row r="2251" spans="1:20" x14ac:dyDescent="0.3">
      <c r="A2251" s="1">
        <v>44121</v>
      </c>
      <c r="B2251" s="1" t="str">
        <f t="shared" si="35"/>
        <v>Oct</v>
      </c>
      <c r="C2251">
        <v>396</v>
      </c>
      <c r="D2251" t="s">
        <v>4680</v>
      </c>
      <c r="E2251" t="s">
        <v>86</v>
      </c>
      <c r="F2251" t="s">
        <v>1987</v>
      </c>
      <c r="G2251" t="s">
        <v>73</v>
      </c>
      <c r="H2251" t="s">
        <v>23</v>
      </c>
      <c r="I2251" t="s">
        <v>3151</v>
      </c>
      <c r="J2251" t="s">
        <v>1696</v>
      </c>
      <c r="K2251">
        <v>2886</v>
      </c>
      <c r="L2251" t="s">
        <v>26</v>
      </c>
      <c r="M2251" t="s">
        <v>4681</v>
      </c>
      <c r="N2251" t="s">
        <v>46</v>
      </c>
      <c r="O2251" t="s">
        <v>54</v>
      </c>
      <c r="P2251" t="s">
        <v>4682</v>
      </c>
      <c r="Q2251">
        <v>49.96</v>
      </c>
      <c r="R2251">
        <v>2</v>
      </c>
      <c r="S2251">
        <v>0</v>
      </c>
      <c r="T2251">
        <v>9.4923999999999999</v>
      </c>
    </row>
    <row r="2252" spans="1:20" x14ac:dyDescent="0.3">
      <c r="A2252" s="1">
        <v>44121</v>
      </c>
      <c r="B2252" s="1" t="str">
        <f t="shared" si="35"/>
        <v>Oct</v>
      </c>
      <c r="C2252">
        <v>397</v>
      </c>
      <c r="D2252" t="s">
        <v>4680</v>
      </c>
      <c r="E2252" t="s">
        <v>86</v>
      </c>
      <c r="F2252" t="s">
        <v>1987</v>
      </c>
      <c r="G2252" t="s">
        <v>73</v>
      </c>
      <c r="H2252" t="s">
        <v>23</v>
      </c>
      <c r="I2252" t="s">
        <v>3151</v>
      </c>
      <c r="J2252" t="s">
        <v>1696</v>
      </c>
      <c r="K2252">
        <v>2886</v>
      </c>
      <c r="L2252" t="s">
        <v>26</v>
      </c>
      <c r="M2252" t="s">
        <v>4683</v>
      </c>
      <c r="N2252" t="s">
        <v>46</v>
      </c>
      <c r="O2252" t="s">
        <v>107</v>
      </c>
      <c r="P2252" t="s">
        <v>4684</v>
      </c>
      <c r="Q2252">
        <v>12.96</v>
      </c>
      <c r="R2252">
        <v>2</v>
      </c>
      <c r="S2252">
        <v>0</v>
      </c>
      <c r="T2252">
        <v>6.2207999999999997</v>
      </c>
    </row>
    <row r="2253" spans="1:20" x14ac:dyDescent="0.3">
      <c r="A2253" s="1">
        <v>44121</v>
      </c>
      <c r="B2253" s="1" t="str">
        <f t="shared" si="35"/>
        <v>Oct</v>
      </c>
      <c r="C2253">
        <v>3864</v>
      </c>
      <c r="D2253" t="s">
        <v>4685</v>
      </c>
      <c r="E2253" t="s">
        <v>86</v>
      </c>
      <c r="F2253" t="s">
        <v>4686</v>
      </c>
      <c r="G2253" t="s">
        <v>22</v>
      </c>
      <c r="H2253" t="s">
        <v>23</v>
      </c>
      <c r="I2253" t="s">
        <v>573</v>
      </c>
      <c r="J2253" t="s">
        <v>34</v>
      </c>
      <c r="K2253">
        <v>92037</v>
      </c>
      <c r="L2253" t="s">
        <v>35</v>
      </c>
      <c r="M2253" t="s">
        <v>4687</v>
      </c>
      <c r="N2253" t="s">
        <v>46</v>
      </c>
      <c r="O2253" t="s">
        <v>62</v>
      </c>
      <c r="P2253" t="s">
        <v>4688</v>
      </c>
      <c r="Q2253">
        <v>10.64</v>
      </c>
      <c r="R2253">
        <v>4</v>
      </c>
      <c r="S2253">
        <v>0</v>
      </c>
      <c r="T2253">
        <v>2.7664</v>
      </c>
    </row>
    <row r="2254" spans="1:20" x14ac:dyDescent="0.3">
      <c r="A2254" s="1">
        <v>44121</v>
      </c>
      <c r="B2254" s="1" t="str">
        <f t="shared" si="35"/>
        <v>Oct</v>
      </c>
      <c r="C2254">
        <v>8019</v>
      </c>
      <c r="D2254" t="s">
        <v>4689</v>
      </c>
      <c r="E2254" t="s">
        <v>86</v>
      </c>
      <c r="F2254" t="s">
        <v>1527</v>
      </c>
      <c r="G2254" t="s">
        <v>73</v>
      </c>
      <c r="H2254" t="s">
        <v>23</v>
      </c>
      <c r="I2254" t="s">
        <v>3989</v>
      </c>
      <c r="J2254" t="s">
        <v>34</v>
      </c>
      <c r="K2254">
        <v>95351</v>
      </c>
      <c r="L2254" t="s">
        <v>35</v>
      </c>
      <c r="M2254" t="s">
        <v>2580</v>
      </c>
      <c r="N2254" t="s">
        <v>78</v>
      </c>
      <c r="O2254" t="s">
        <v>193</v>
      </c>
      <c r="P2254" t="s">
        <v>2581</v>
      </c>
      <c r="Q2254">
        <v>52.792000000000002</v>
      </c>
      <c r="R2254">
        <v>1</v>
      </c>
      <c r="S2254">
        <v>0.2</v>
      </c>
      <c r="T2254">
        <v>4.6193</v>
      </c>
    </row>
    <row r="2255" spans="1:20" x14ac:dyDescent="0.3">
      <c r="A2255" s="1">
        <v>44123</v>
      </c>
      <c r="B2255" s="1" t="str">
        <f t="shared" si="35"/>
        <v>Oct</v>
      </c>
      <c r="C2255">
        <v>35</v>
      </c>
      <c r="D2255" t="s">
        <v>4690</v>
      </c>
      <c r="E2255" t="s">
        <v>86</v>
      </c>
      <c r="F2255" t="s">
        <v>4691</v>
      </c>
      <c r="G2255" t="s">
        <v>41</v>
      </c>
      <c r="H2255" t="s">
        <v>23</v>
      </c>
      <c r="I2255" t="s">
        <v>441</v>
      </c>
      <c r="J2255" t="s">
        <v>52</v>
      </c>
      <c r="K2255">
        <v>77095</v>
      </c>
      <c r="L2255" t="s">
        <v>44</v>
      </c>
      <c r="M2255" t="s">
        <v>2711</v>
      </c>
      <c r="N2255" t="s">
        <v>46</v>
      </c>
      <c r="O2255" t="s">
        <v>107</v>
      </c>
      <c r="P2255" t="s">
        <v>897</v>
      </c>
      <c r="Q2255">
        <v>29.472000000000001</v>
      </c>
      <c r="R2255">
        <v>3</v>
      </c>
      <c r="S2255">
        <v>0.2</v>
      </c>
      <c r="T2255">
        <v>9.9467999999999996</v>
      </c>
    </row>
    <row r="2256" spans="1:20" x14ac:dyDescent="0.3">
      <c r="A2256" s="1">
        <v>44123</v>
      </c>
      <c r="B2256" s="1" t="str">
        <f t="shared" si="35"/>
        <v>Oct</v>
      </c>
      <c r="C2256">
        <v>423</v>
      </c>
      <c r="D2256" t="s">
        <v>4692</v>
      </c>
      <c r="E2256" t="s">
        <v>20</v>
      </c>
      <c r="F2256" t="s">
        <v>3150</v>
      </c>
      <c r="G2256" t="s">
        <v>73</v>
      </c>
      <c r="H2256" t="s">
        <v>23</v>
      </c>
      <c r="I2256" t="s">
        <v>1871</v>
      </c>
      <c r="J2256" t="s">
        <v>250</v>
      </c>
      <c r="K2256">
        <v>1841</v>
      </c>
      <c r="L2256" t="s">
        <v>26</v>
      </c>
      <c r="M2256" t="s">
        <v>4693</v>
      </c>
      <c r="N2256" t="s">
        <v>28</v>
      </c>
      <c r="O2256" t="s">
        <v>29</v>
      </c>
      <c r="P2256" t="s">
        <v>4694</v>
      </c>
      <c r="Q2256">
        <v>56.56</v>
      </c>
      <c r="R2256">
        <v>4</v>
      </c>
      <c r="S2256">
        <v>0</v>
      </c>
      <c r="T2256">
        <v>14.7056</v>
      </c>
    </row>
    <row r="2257" spans="1:20" x14ac:dyDescent="0.3">
      <c r="A2257" s="1">
        <v>44123</v>
      </c>
      <c r="B2257" s="1" t="str">
        <f t="shared" si="35"/>
        <v>Oct</v>
      </c>
      <c r="C2257">
        <v>424</v>
      </c>
      <c r="D2257" t="s">
        <v>4692</v>
      </c>
      <c r="E2257" t="s">
        <v>20</v>
      </c>
      <c r="F2257" t="s">
        <v>3150</v>
      </c>
      <c r="G2257" t="s">
        <v>73</v>
      </c>
      <c r="H2257" t="s">
        <v>23</v>
      </c>
      <c r="I2257" t="s">
        <v>1871</v>
      </c>
      <c r="J2257" t="s">
        <v>250</v>
      </c>
      <c r="K2257">
        <v>1841</v>
      </c>
      <c r="L2257" t="s">
        <v>26</v>
      </c>
      <c r="M2257" t="s">
        <v>948</v>
      </c>
      <c r="N2257" t="s">
        <v>46</v>
      </c>
      <c r="O2257" t="s">
        <v>54</v>
      </c>
      <c r="P2257" t="s">
        <v>949</v>
      </c>
      <c r="Q2257">
        <v>32.700000000000003</v>
      </c>
      <c r="R2257">
        <v>3</v>
      </c>
      <c r="S2257">
        <v>0</v>
      </c>
      <c r="T2257">
        <v>8.5020000000000007</v>
      </c>
    </row>
    <row r="2258" spans="1:20" x14ac:dyDescent="0.3">
      <c r="A2258" s="1">
        <v>44123</v>
      </c>
      <c r="B2258" s="1" t="str">
        <f t="shared" si="35"/>
        <v>Oct</v>
      </c>
      <c r="C2258">
        <v>1361</v>
      </c>
      <c r="D2258" t="s">
        <v>4695</v>
      </c>
      <c r="E2258" t="s">
        <v>20</v>
      </c>
      <c r="F2258" t="s">
        <v>1730</v>
      </c>
      <c r="G2258" t="s">
        <v>73</v>
      </c>
      <c r="H2258" t="s">
        <v>23</v>
      </c>
      <c r="I2258" t="s">
        <v>154</v>
      </c>
      <c r="J2258" t="s">
        <v>155</v>
      </c>
      <c r="K2258">
        <v>19120</v>
      </c>
      <c r="L2258" t="s">
        <v>26</v>
      </c>
      <c r="M2258" t="s">
        <v>2749</v>
      </c>
      <c r="N2258" t="s">
        <v>46</v>
      </c>
      <c r="O2258" t="s">
        <v>62</v>
      </c>
      <c r="P2258" t="s">
        <v>2750</v>
      </c>
      <c r="Q2258">
        <v>123.256</v>
      </c>
      <c r="R2258">
        <v>7</v>
      </c>
      <c r="S2258">
        <v>0.2</v>
      </c>
      <c r="T2258">
        <v>9.2441999999999993</v>
      </c>
    </row>
    <row r="2259" spans="1:20" x14ac:dyDescent="0.3">
      <c r="A2259" s="1">
        <v>44123</v>
      </c>
      <c r="B2259" s="1" t="str">
        <f t="shared" si="35"/>
        <v>Oct</v>
      </c>
      <c r="C2259">
        <v>1362</v>
      </c>
      <c r="D2259" t="s">
        <v>4695</v>
      </c>
      <c r="E2259" t="s">
        <v>20</v>
      </c>
      <c r="F2259" t="s">
        <v>1730</v>
      </c>
      <c r="G2259" t="s">
        <v>73</v>
      </c>
      <c r="H2259" t="s">
        <v>23</v>
      </c>
      <c r="I2259" t="s">
        <v>154</v>
      </c>
      <c r="J2259" t="s">
        <v>155</v>
      </c>
      <c r="K2259">
        <v>19120</v>
      </c>
      <c r="L2259" t="s">
        <v>26</v>
      </c>
      <c r="M2259" t="s">
        <v>872</v>
      </c>
      <c r="N2259" t="s">
        <v>46</v>
      </c>
      <c r="O2259" t="s">
        <v>107</v>
      </c>
      <c r="P2259" t="s">
        <v>873</v>
      </c>
      <c r="Q2259">
        <v>23.68</v>
      </c>
      <c r="R2259">
        <v>4</v>
      </c>
      <c r="S2259">
        <v>0.2</v>
      </c>
      <c r="T2259">
        <v>7.4</v>
      </c>
    </row>
    <row r="2260" spans="1:20" x14ac:dyDescent="0.3">
      <c r="A2260" s="1">
        <v>44123</v>
      </c>
      <c r="B2260" s="1" t="str">
        <f t="shared" si="35"/>
        <v>Oct</v>
      </c>
      <c r="C2260">
        <v>1363</v>
      </c>
      <c r="D2260" t="s">
        <v>4695</v>
      </c>
      <c r="E2260" t="s">
        <v>20</v>
      </c>
      <c r="F2260" t="s">
        <v>1730</v>
      </c>
      <c r="G2260" t="s">
        <v>73</v>
      </c>
      <c r="H2260" t="s">
        <v>23</v>
      </c>
      <c r="I2260" t="s">
        <v>154</v>
      </c>
      <c r="J2260" t="s">
        <v>155</v>
      </c>
      <c r="K2260">
        <v>19120</v>
      </c>
      <c r="L2260" t="s">
        <v>26</v>
      </c>
      <c r="M2260" t="s">
        <v>995</v>
      </c>
      <c r="N2260" t="s">
        <v>78</v>
      </c>
      <c r="O2260" t="s">
        <v>193</v>
      </c>
      <c r="P2260" t="s">
        <v>996</v>
      </c>
      <c r="Q2260">
        <v>309.57600000000002</v>
      </c>
      <c r="R2260">
        <v>4</v>
      </c>
      <c r="S2260">
        <v>0.4</v>
      </c>
      <c r="T2260">
        <v>-56.755600000000001</v>
      </c>
    </row>
    <row r="2261" spans="1:20" x14ac:dyDescent="0.3">
      <c r="A2261" s="1">
        <v>44123</v>
      </c>
      <c r="B2261" s="1" t="str">
        <f t="shared" si="35"/>
        <v>Oct</v>
      </c>
      <c r="C2261">
        <v>1671</v>
      </c>
      <c r="D2261" t="s">
        <v>4696</v>
      </c>
      <c r="E2261" t="s">
        <v>20</v>
      </c>
      <c r="F2261" t="s">
        <v>2417</v>
      </c>
      <c r="G2261" t="s">
        <v>22</v>
      </c>
      <c r="H2261" t="s">
        <v>23</v>
      </c>
      <c r="I2261" t="s">
        <v>441</v>
      </c>
      <c r="J2261" t="s">
        <v>52</v>
      </c>
      <c r="K2261">
        <v>77095</v>
      </c>
      <c r="L2261" t="s">
        <v>44</v>
      </c>
      <c r="M2261" t="s">
        <v>2298</v>
      </c>
      <c r="N2261" t="s">
        <v>78</v>
      </c>
      <c r="O2261" t="s">
        <v>193</v>
      </c>
      <c r="P2261" t="s">
        <v>2299</v>
      </c>
      <c r="Q2261">
        <v>16.68</v>
      </c>
      <c r="R2261">
        <v>3</v>
      </c>
      <c r="S2261">
        <v>0.2</v>
      </c>
      <c r="T2261">
        <v>5.2125000000000004</v>
      </c>
    </row>
    <row r="2262" spans="1:20" x14ac:dyDescent="0.3">
      <c r="A2262" s="1">
        <v>44123</v>
      </c>
      <c r="B2262" s="1" t="str">
        <f t="shared" si="35"/>
        <v>Oct</v>
      </c>
      <c r="C2262">
        <v>2929</v>
      </c>
      <c r="D2262" t="s">
        <v>4697</v>
      </c>
      <c r="E2262" t="s">
        <v>20</v>
      </c>
      <c r="F2262" t="s">
        <v>2997</v>
      </c>
      <c r="G2262" t="s">
        <v>41</v>
      </c>
      <c r="H2262" t="s">
        <v>23</v>
      </c>
      <c r="I2262" t="s">
        <v>302</v>
      </c>
      <c r="J2262" t="s">
        <v>75</v>
      </c>
      <c r="K2262">
        <v>27217</v>
      </c>
      <c r="L2262" t="s">
        <v>76</v>
      </c>
      <c r="M2262" t="s">
        <v>278</v>
      </c>
      <c r="N2262" t="s">
        <v>46</v>
      </c>
      <c r="O2262" t="s">
        <v>47</v>
      </c>
      <c r="P2262" t="s">
        <v>279</v>
      </c>
      <c r="Q2262">
        <v>1633.1880000000001</v>
      </c>
      <c r="R2262">
        <v>4</v>
      </c>
      <c r="S2262">
        <v>0.7</v>
      </c>
      <c r="T2262">
        <v>-1306.5504000000001</v>
      </c>
    </row>
    <row r="2263" spans="1:20" x14ac:dyDescent="0.3">
      <c r="A2263" s="1">
        <v>44123</v>
      </c>
      <c r="B2263" s="1" t="str">
        <f t="shared" si="35"/>
        <v>Oct</v>
      </c>
      <c r="C2263">
        <v>3057</v>
      </c>
      <c r="D2263" t="s">
        <v>4698</v>
      </c>
      <c r="E2263" t="s">
        <v>86</v>
      </c>
      <c r="F2263" t="s">
        <v>4699</v>
      </c>
      <c r="G2263" t="s">
        <v>73</v>
      </c>
      <c r="H2263" t="s">
        <v>23</v>
      </c>
      <c r="I2263" t="s">
        <v>111</v>
      </c>
      <c r="J2263" t="s">
        <v>34</v>
      </c>
      <c r="K2263">
        <v>94110</v>
      </c>
      <c r="L2263" t="s">
        <v>35</v>
      </c>
      <c r="M2263" t="s">
        <v>4700</v>
      </c>
      <c r="N2263" t="s">
        <v>46</v>
      </c>
      <c r="O2263" t="s">
        <v>168</v>
      </c>
      <c r="P2263" t="s">
        <v>4701</v>
      </c>
      <c r="Q2263">
        <v>8.9600000000000009</v>
      </c>
      <c r="R2263">
        <v>2</v>
      </c>
      <c r="S2263">
        <v>0</v>
      </c>
      <c r="T2263">
        <v>4.3007999999999997</v>
      </c>
    </row>
    <row r="2264" spans="1:20" x14ac:dyDescent="0.3">
      <c r="A2264" s="1">
        <v>44123</v>
      </c>
      <c r="B2264" s="1" t="str">
        <f t="shared" si="35"/>
        <v>Oct</v>
      </c>
      <c r="C2264">
        <v>3058</v>
      </c>
      <c r="D2264" t="s">
        <v>4698</v>
      </c>
      <c r="E2264" t="s">
        <v>86</v>
      </c>
      <c r="F2264" t="s">
        <v>4699</v>
      </c>
      <c r="G2264" t="s">
        <v>73</v>
      </c>
      <c r="H2264" t="s">
        <v>23</v>
      </c>
      <c r="I2264" t="s">
        <v>111</v>
      </c>
      <c r="J2264" t="s">
        <v>34</v>
      </c>
      <c r="K2264">
        <v>94110</v>
      </c>
      <c r="L2264" t="s">
        <v>35</v>
      </c>
      <c r="M2264" t="s">
        <v>3849</v>
      </c>
      <c r="N2264" t="s">
        <v>46</v>
      </c>
      <c r="O2264" t="s">
        <v>288</v>
      </c>
      <c r="P2264" t="s">
        <v>3850</v>
      </c>
      <c r="Q2264">
        <v>31.5</v>
      </c>
      <c r="R2264">
        <v>10</v>
      </c>
      <c r="S2264">
        <v>0</v>
      </c>
      <c r="T2264">
        <v>15.12</v>
      </c>
    </row>
    <row r="2265" spans="1:20" x14ac:dyDescent="0.3">
      <c r="A2265" s="1">
        <v>44123</v>
      </c>
      <c r="B2265" s="1" t="str">
        <f t="shared" si="35"/>
        <v>Oct</v>
      </c>
      <c r="C2265">
        <v>3059</v>
      </c>
      <c r="D2265" t="s">
        <v>4698</v>
      </c>
      <c r="E2265" t="s">
        <v>86</v>
      </c>
      <c r="F2265" t="s">
        <v>4699</v>
      </c>
      <c r="G2265" t="s">
        <v>73</v>
      </c>
      <c r="H2265" t="s">
        <v>23</v>
      </c>
      <c r="I2265" t="s">
        <v>111</v>
      </c>
      <c r="J2265" t="s">
        <v>34</v>
      </c>
      <c r="K2265">
        <v>94110</v>
      </c>
      <c r="L2265" t="s">
        <v>35</v>
      </c>
      <c r="M2265" t="s">
        <v>27</v>
      </c>
      <c r="N2265" t="s">
        <v>28</v>
      </c>
      <c r="O2265" t="s">
        <v>29</v>
      </c>
      <c r="P2265" t="s">
        <v>30</v>
      </c>
      <c r="Q2265">
        <v>30.56</v>
      </c>
      <c r="R2265">
        <v>2</v>
      </c>
      <c r="S2265">
        <v>0</v>
      </c>
      <c r="T2265">
        <v>10.3904</v>
      </c>
    </row>
    <row r="2266" spans="1:20" x14ac:dyDescent="0.3">
      <c r="A2266" s="1">
        <v>44123</v>
      </c>
      <c r="B2266" s="1" t="str">
        <f t="shared" si="35"/>
        <v>Oct</v>
      </c>
      <c r="C2266">
        <v>3060</v>
      </c>
      <c r="D2266" t="s">
        <v>4698</v>
      </c>
      <c r="E2266" t="s">
        <v>86</v>
      </c>
      <c r="F2266" t="s">
        <v>4699</v>
      </c>
      <c r="G2266" t="s">
        <v>73</v>
      </c>
      <c r="H2266" t="s">
        <v>23</v>
      </c>
      <c r="I2266" t="s">
        <v>111</v>
      </c>
      <c r="J2266" t="s">
        <v>34</v>
      </c>
      <c r="K2266">
        <v>94110</v>
      </c>
      <c r="L2266" t="s">
        <v>35</v>
      </c>
      <c r="M2266" t="s">
        <v>4702</v>
      </c>
      <c r="N2266" t="s">
        <v>28</v>
      </c>
      <c r="O2266" t="s">
        <v>94</v>
      </c>
      <c r="P2266" t="s">
        <v>4703</v>
      </c>
      <c r="Q2266">
        <v>24.367999999999999</v>
      </c>
      <c r="R2266">
        <v>2</v>
      </c>
      <c r="S2266">
        <v>0.2</v>
      </c>
      <c r="T2266">
        <v>-3.3506</v>
      </c>
    </row>
    <row r="2267" spans="1:20" x14ac:dyDescent="0.3">
      <c r="A2267" s="1">
        <v>44123</v>
      </c>
      <c r="B2267" s="1" t="str">
        <f t="shared" si="35"/>
        <v>Oct</v>
      </c>
      <c r="C2267">
        <v>4927</v>
      </c>
      <c r="D2267" t="s">
        <v>4704</v>
      </c>
      <c r="E2267" t="s">
        <v>20</v>
      </c>
      <c r="F2267" t="s">
        <v>4705</v>
      </c>
      <c r="G2267" t="s">
        <v>22</v>
      </c>
      <c r="H2267" t="s">
        <v>23</v>
      </c>
      <c r="I2267" t="s">
        <v>336</v>
      </c>
      <c r="J2267" t="s">
        <v>337</v>
      </c>
      <c r="K2267">
        <v>60623</v>
      </c>
      <c r="L2267" t="s">
        <v>44</v>
      </c>
      <c r="M2267" t="s">
        <v>4706</v>
      </c>
      <c r="N2267" t="s">
        <v>28</v>
      </c>
      <c r="O2267" t="s">
        <v>94</v>
      </c>
      <c r="P2267" t="s">
        <v>4707</v>
      </c>
      <c r="Q2267">
        <v>91.275000000000006</v>
      </c>
      <c r="R2267">
        <v>1</v>
      </c>
      <c r="S2267">
        <v>0.5</v>
      </c>
      <c r="T2267">
        <v>-67.543499999999995</v>
      </c>
    </row>
    <row r="2268" spans="1:20" x14ac:dyDescent="0.3">
      <c r="A2268" s="1">
        <v>44123</v>
      </c>
      <c r="B2268" s="1" t="str">
        <f t="shared" si="35"/>
        <v>Oct</v>
      </c>
      <c r="C2268">
        <v>5175</v>
      </c>
      <c r="D2268" t="s">
        <v>4708</v>
      </c>
      <c r="E2268" t="s">
        <v>20</v>
      </c>
      <c r="F2268" t="s">
        <v>3105</v>
      </c>
      <c r="G2268" t="s">
        <v>22</v>
      </c>
      <c r="H2268" t="s">
        <v>23</v>
      </c>
      <c r="I2268" t="s">
        <v>609</v>
      </c>
      <c r="J2268" t="s">
        <v>52</v>
      </c>
      <c r="K2268">
        <v>76706</v>
      </c>
      <c r="L2268" t="s">
        <v>44</v>
      </c>
      <c r="M2268" t="s">
        <v>1493</v>
      </c>
      <c r="N2268" t="s">
        <v>46</v>
      </c>
      <c r="O2268" t="s">
        <v>47</v>
      </c>
      <c r="P2268" t="s">
        <v>1494</v>
      </c>
      <c r="Q2268">
        <v>2.0720000000000001</v>
      </c>
      <c r="R2268">
        <v>2</v>
      </c>
      <c r="S2268">
        <v>0.8</v>
      </c>
      <c r="T2268">
        <v>-3.5224000000000002</v>
      </c>
    </row>
    <row r="2269" spans="1:20" x14ac:dyDescent="0.3">
      <c r="A2269" s="1">
        <v>44123</v>
      </c>
      <c r="B2269" s="1" t="str">
        <f t="shared" si="35"/>
        <v>Oct</v>
      </c>
      <c r="C2269">
        <v>5176</v>
      </c>
      <c r="D2269" t="s">
        <v>4708</v>
      </c>
      <c r="E2269" t="s">
        <v>20</v>
      </c>
      <c r="F2269" t="s">
        <v>3105</v>
      </c>
      <c r="G2269" t="s">
        <v>22</v>
      </c>
      <c r="H2269" t="s">
        <v>23</v>
      </c>
      <c r="I2269" t="s">
        <v>609</v>
      </c>
      <c r="J2269" t="s">
        <v>52</v>
      </c>
      <c r="K2269">
        <v>76706</v>
      </c>
      <c r="L2269" t="s">
        <v>44</v>
      </c>
      <c r="M2269" t="s">
        <v>4709</v>
      </c>
      <c r="N2269" t="s">
        <v>28</v>
      </c>
      <c r="O2269" t="s">
        <v>186</v>
      </c>
      <c r="P2269" t="s">
        <v>4710</v>
      </c>
      <c r="Q2269">
        <v>328.39920000000001</v>
      </c>
      <c r="R2269">
        <v>3</v>
      </c>
      <c r="S2269">
        <v>0.32</v>
      </c>
      <c r="T2269">
        <v>-91.758600000000001</v>
      </c>
    </row>
    <row r="2270" spans="1:20" x14ac:dyDescent="0.3">
      <c r="A2270" s="1">
        <v>44123</v>
      </c>
      <c r="B2270" s="1" t="str">
        <f t="shared" si="35"/>
        <v>Oct</v>
      </c>
      <c r="C2270">
        <v>9706</v>
      </c>
      <c r="D2270" t="s">
        <v>4711</v>
      </c>
      <c r="E2270" t="s">
        <v>20</v>
      </c>
      <c r="F2270" t="s">
        <v>715</v>
      </c>
      <c r="G2270" t="s">
        <v>22</v>
      </c>
      <c r="H2270" t="s">
        <v>23</v>
      </c>
      <c r="I2270" t="s">
        <v>111</v>
      </c>
      <c r="J2270" t="s">
        <v>34</v>
      </c>
      <c r="K2270">
        <v>94122</v>
      </c>
      <c r="L2270" t="s">
        <v>35</v>
      </c>
      <c r="M2270" t="s">
        <v>4712</v>
      </c>
      <c r="N2270" t="s">
        <v>46</v>
      </c>
      <c r="O2270" t="s">
        <v>47</v>
      </c>
      <c r="P2270" t="s">
        <v>4713</v>
      </c>
      <c r="Q2270">
        <v>39.624000000000002</v>
      </c>
      <c r="R2270">
        <v>3</v>
      </c>
      <c r="S2270">
        <v>0.2</v>
      </c>
      <c r="T2270">
        <v>13.868399999999999</v>
      </c>
    </row>
    <row r="2271" spans="1:20" x14ac:dyDescent="0.3">
      <c r="A2271" s="1">
        <v>44124</v>
      </c>
      <c r="B2271" s="1" t="str">
        <f t="shared" si="35"/>
        <v>Oct</v>
      </c>
      <c r="C2271">
        <v>454</v>
      </c>
      <c r="D2271" t="s">
        <v>4714</v>
      </c>
      <c r="E2271" t="s">
        <v>20</v>
      </c>
      <c r="F2271" t="s">
        <v>2162</v>
      </c>
      <c r="G2271" t="s">
        <v>73</v>
      </c>
      <c r="H2271" t="s">
        <v>23</v>
      </c>
      <c r="I2271" t="s">
        <v>2302</v>
      </c>
      <c r="J2271" t="s">
        <v>25</v>
      </c>
      <c r="K2271">
        <v>44312</v>
      </c>
      <c r="L2271" t="s">
        <v>26</v>
      </c>
      <c r="M2271" t="s">
        <v>3696</v>
      </c>
      <c r="N2271" t="s">
        <v>28</v>
      </c>
      <c r="O2271" t="s">
        <v>94</v>
      </c>
      <c r="P2271" t="s">
        <v>3697</v>
      </c>
      <c r="Q2271">
        <v>284.36399999999998</v>
      </c>
      <c r="R2271">
        <v>2</v>
      </c>
      <c r="S2271">
        <v>0.4</v>
      </c>
      <c r="T2271">
        <v>-75.830399999999997</v>
      </c>
    </row>
    <row r="2272" spans="1:20" x14ac:dyDescent="0.3">
      <c r="A2272" s="1">
        <v>44124</v>
      </c>
      <c r="B2272" s="1" t="str">
        <f t="shared" si="35"/>
        <v>Oct</v>
      </c>
      <c r="C2272">
        <v>455</v>
      </c>
      <c r="D2272" t="s">
        <v>4714</v>
      </c>
      <c r="E2272" t="s">
        <v>20</v>
      </c>
      <c r="F2272" t="s">
        <v>2162</v>
      </c>
      <c r="G2272" t="s">
        <v>73</v>
      </c>
      <c r="H2272" t="s">
        <v>23</v>
      </c>
      <c r="I2272" t="s">
        <v>2302</v>
      </c>
      <c r="J2272" t="s">
        <v>25</v>
      </c>
      <c r="K2272">
        <v>44312</v>
      </c>
      <c r="L2272" t="s">
        <v>26</v>
      </c>
      <c r="M2272" t="s">
        <v>1810</v>
      </c>
      <c r="N2272" t="s">
        <v>46</v>
      </c>
      <c r="O2272" t="s">
        <v>54</v>
      </c>
      <c r="P2272" t="s">
        <v>1811</v>
      </c>
      <c r="Q2272">
        <v>665.40800000000002</v>
      </c>
      <c r="R2272">
        <v>2</v>
      </c>
      <c r="S2272">
        <v>0.2</v>
      </c>
      <c r="T2272">
        <v>66.540800000000004</v>
      </c>
    </row>
    <row r="2273" spans="1:20" x14ac:dyDescent="0.3">
      <c r="A2273" s="1">
        <v>44124</v>
      </c>
      <c r="B2273" s="1" t="str">
        <f t="shared" si="35"/>
        <v>Oct</v>
      </c>
      <c r="C2273">
        <v>2798</v>
      </c>
      <c r="D2273" t="s">
        <v>4715</v>
      </c>
      <c r="E2273" t="s">
        <v>20</v>
      </c>
      <c r="F2273" t="s">
        <v>4716</v>
      </c>
      <c r="G2273" t="s">
        <v>22</v>
      </c>
      <c r="H2273" t="s">
        <v>23</v>
      </c>
      <c r="I2273" t="s">
        <v>4717</v>
      </c>
      <c r="J2273" t="s">
        <v>1091</v>
      </c>
      <c r="K2273">
        <v>72209</v>
      </c>
      <c r="L2273" t="s">
        <v>76</v>
      </c>
      <c r="M2273" t="s">
        <v>2983</v>
      </c>
      <c r="N2273" t="s">
        <v>46</v>
      </c>
      <c r="O2273" t="s">
        <v>62</v>
      </c>
      <c r="P2273" t="s">
        <v>2984</v>
      </c>
      <c r="Q2273">
        <v>13.36</v>
      </c>
      <c r="R2273">
        <v>4</v>
      </c>
      <c r="S2273">
        <v>0</v>
      </c>
      <c r="T2273">
        <v>4.1416000000000004</v>
      </c>
    </row>
    <row r="2274" spans="1:20" x14ac:dyDescent="0.3">
      <c r="A2274" s="1">
        <v>44124</v>
      </c>
      <c r="B2274" s="1" t="str">
        <f t="shared" si="35"/>
        <v>Oct</v>
      </c>
      <c r="C2274">
        <v>2799</v>
      </c>
      <c r="D2274" t="s">
        <v>4715</v>
      </c>
      <c r="E2274" t="s">
        <v>20</v>
      </c>
      <c r="F2274" t="s">
        <v>4716</v>
      </c>
      <c r="G2274" t="s">
        <v>22</v>
      </c>
      <c r="H2274" t="s">
        <v>23</v>
      </c>
      <c r="I2274" t="s">
        <v>4717</v>
      </c>
      <c r="J2274" t="s">
        <v>1091</v>
      </c>
      <c r="K2274">
        <v>72209</v>
      </c>
      <c r="L2274" t="s">
        <v>76</v>
      </c>
      <c r="M2274" t="s">
        <v>4718</v>
      </c>
      <c r="N2274" t="s">
        <v>46</v>
      </c>
      <c r="O2274" t="s">
        <v>107</v>
      </c>
      <c r="P2274" t="s">
        <v>4719</v>
      </c>
      <c r="Q2274">
        <v>39.96</v>
      </c>
      <c r="R2274">
        <v>2</v>
      </c>
      <c r="S2274">
        <v>0</v>
      </c>
      <c r="T2274">
        <v>18.781199999999998</v>
      </c>
    </row>
    <row r="2275" spans="1:20" x14ac:dyDescent="0.3">
      <c r="A2275" s="1">
        <v>44124</v>
      </c>
      <c r="B2275" s="1" t="str">
        <f t="shared" si="35"/>
        <v>Oct</v>
      </c>
      <c r="C2275">
        <v>2800</v>
      </c>
      <c r="D2275" t="s">
        <v>4715</v>
      </c>
      <c r="E2275" t="s">
        <v>20</v>
      </c>
      <c r="F2275" t="s">
        <v>4716</v>
      </c>
      <c r="G2275" t="s">
        <v>22</v>
      </c>
      <c r="H2275" t="s">
        <v>23</v>
      </c>
      <c r="I2275" t="s">
        <v>4717</v>
      </c>
      <c r="J2275" t="s">
        <v>1091</v>
      </c>
      <c r="K2275">
        <v>72209</v>
      </c>
      <c r="L2275" t="s">
        <v>76</v>
      </c>
      <c r="M2275" t="s">
        <v>2484</v>
      </c>
      <c r="N2275" t="s">
        <v>46</v>
      </c>
      <c r="O2275" t="s">
        <v>47</v>
      </c>
      <c r="P2275" t="s">
        <v>2485</v>
      </c>
      <c r="Q2275">
        <v>145.85</v>
      </c>
      <c r="R2275">
        <v>5</v>
      </c>
      <c r="S2275">
        <v>0</v>
      </c>
      <c r="T2275">
        <v>70.007999999999996</v>
      </c>
    </row>
    <row r="2276" spans="1:20" x14ac:dyDescent="0.3">
      <c r="A2276" s="1">
        <v>44124</v>
      </c>
      <c r="B2276" s="1" t="str">
        <f t="shared" si="35"/>
        <v>Oct</v>
      </c>
      <c r="C2276">
        <v>3189</v>
      </c>
      <c r="D2276" t="s">
        <v>4720</v>
      </c>
      <c r="E2276" t="s">
        <v>86</v>
      </c>
      <c r="F2276" t="s">
        <v>4721</v>
      </c>
      <c r="G2276" t="s">
        <v>73</v>
      </c>
      <c r="H2276" t="s">
        <v>23</v>
      </c>
      <c r="I2276" t="s">
        <v>4722</v>
      </c>
      <c r="J2276" t="s">
        <v>34</v>
      </c>
      <c r="K2276">
        <v>95695</v>
      </c>
      <c r="L2276" t="s">
        <v>35</v>
      </c>
      <c r="M2276" t="s">
        <v>287</v>
      </c>
      <c r="N2276" t="s">
        <v>46</v>
      </c>
      <c r="O2276" t="s">
        <v>288</v>
      </c>
      <c r="P2276" t="s">
        <v>289</v>
      </c>
      <c r="Q2276">
        <v>3.75</v>
      </c>
      <c r="R2276">
        <v>1</v>
      </c>
      <c r="S2276">
        <v>0</v>
      </c>
      <c r="T2276">
        <v>1.8</v>
      </c>
    </row>
    <row r="2277" spans="1:20" x14ac:dyDescent="0.3">
      <c r="A2277" s="1">
        <v>44124</v>
      </c>
      <c r="B2277" s="1" t="str">
        <f t="shared" si="35"/>
        <v>Oct</v>
      </c>
      <c r="C2277">
        <v>3190</v>
      </c>
      <c r="D2277" t="s">
        <v>4720</v>
      </c>
      <c r="E2277" t="s">
        <v>86</v>
      </c>
      <c r="F2277" t="s">
        <v>4721</v>
      </c>
      <c r="G2277" t="s">
        <v>73</v>
      </c>
      <c r="H2277" t="s">
        <v>23</v>
      </c>
      <c r="I2277" t="s">
        <v>4722</v>
      </c>
      <c r="J2277" t="s">
        <v>34</v>
      </c>
      <c r="K2277">
        <v>95695</v>
      </c>
      <c r="L2277" t="s">
        <v>35</v>
      </c>
      <c r="M2277" t="s">
        <v>2388</v>
      </c>
      <c r="N2277" t="s">
        <v>46</v>
      </c>
      <c r="O2277" t="s">
        <v>47</v>
      </c>
      <c r="P2277" t="s">
        <v>2389</v>
      </c>
      <c r="Q2277">
        <v>20.928000000000001</v>
      </c>
      <c r="R2277">
        <v>4</v>
      </c>
      <c r="S2277">
        <v>0.2</v>
      </c>
      <c r="T2277">
        <v>7.5864000000000003</v>
      </c>
    </row>
    <row r="2278" spans="1:20" x14ac:dyDescent="0.3">
      <c r="A2278" s="1">
        <v>44124</v>
      </c>
      <c r="B2278" s="1" t="str">
        <f t="shared" si="35"/>
        <v>Oct</v>
      </c>
      <c r="C2278">
        <v>5260</v>
      </c>
      <c r="D2278" t="s">
        <v>4723</v>
      </c>
      <c r="E2278" t="s">
        <v>20</v>
      </c>
      <c r="F2278" t="s">
        <v>4691</v>
      </c>
      <c r="G2278" t="s">
        <v>41</v>
      </c>
      <c r="H2278" t="s">
        <v>23</v>
      </c>
      <c r="I2278" t="s">
        <v>154</v>
      </c>
      <c r="J2278" t="s">
        <v>155</v>
      </c>
      <c r="K2278">
        <v>19120</v>
      </c>
      <c r="L2278" t="s">
        <v>26</v>
      </c>
      <c r="M2278" t="s">
        <v>508</v>
      </c>
      <c r="N2278" t="s">
        <v>46</v>
      </c>
      <c r="O2278" t="s">
        <v>107</v>
      </c>
      <c r="P2278" t="s">
        <v>509</v>
      </c>
      <c r="Q2278">
        <v>45.527999999999999</v>
      </c>
      <c r="R2278">
        <v>3</v>
      </c>
      <c r="S2278">
        <v>0.2</v>
      </c>
      <c r="T2278">
        <v>15.934799999999999</v>
      </c>
    </row>
    <row r="2279" spans="1:20" x14ac:dyDescent="0.3">
      <c r="A2279" s="1">
        <v>44124</v>
      </c>
      <c r="B2279" s="1" t="str">
        <f t="shared" si="35"/>
        <v>Oct</v>
      </c>
      <c r="C2279">
        <v>6347</v>
      </c>
      <c r="D2279" t="s">
        <v>4724</v>
      </c>
      <c r="E2279" t="s">
        <v>269</v>
      </c>
      <c r="F2279" t="s">
        <v>2952</v>
      </c>
      <c r="G2279" t="s">
        <v>41</v>
      </c>
      <c r="H2279" t="s">
        <v>23</v>
      </c>
      <c r="I2279" t="s">
        <v>314</v>
      </c>
      <c r="J2279" t="s">
        <v>315</v>
      </c>
      <c r="K2279">
        <v>10024</v>
      </c>
      <c r="L2279" t="s">
        <v>26</v>
      </c>
      <c r="M2279" t="s">
        <v>1946</v>
      </c>
      <c r="N2279" t="s">
        <v>46</v>
      </c>
      <c r="O2279" t="s">
        <v>288</v>
      </c>
      <c r="P2279" t="s">
        <v>1947</v>
      </c>
      <c r="Q2279">
        <v>24.55</v>
      </c>
      <c r="R2279">
        <v>5</v>
      </c>
      <c r="S2279">
        <v>0</v>
      </c>
      <c r="T2279">
        <v>12.029500000000001</v>
      </c>
    </row>
    <row r="2280" spans="1:20" x14ac:dyDescent="0.3">
      <c r="A2280" s="1">
        <v>44124</v>
      </c>
      <c r="B2280" s="1" t="str">
        <f t="shared" si="35"/>
        <v>Oct</v>
      </c>
      <c r="C2280">
        <v>8238</v>
      </c>
      <c r="D2280" t="s">
        <v>4725</v>
      </c>
      <c r="E2280" t="s">
        <v>269</v>
      </c>
      <c r="F2280" t="s">
        <v>3374</v>
      </c>
      <c r="G2280" t="s">
        <v>22</v>
      </c>
      <c r="H2280" t="s">
        <v>23</v>
      </c>
      <c r="I2280" t="s">
        <v>74</v>
      </c>
      <c r="J2280" t="s">
        <v>130</v>
      </c>
      <c r="K2280">
        <v>32216</v>
      </c>
      <c r="L2280" t="s">
        <v>76</v>
      </c>
      <c r="M2280" t="s">
        <v>4726</v>
      </c>
      <c r="N2280" t="s">
        <v>46</v>
      </c>
      <c r="O2280" t="s">
        <v>54</v>
      </c>
      <c r="P2280" t="s">
        <v>4727</v>
      </c>
      <c r="Q2280">
        <v>4.7679999999999998</v>
      </c>
      <c r="R2280">
        <v>2</v>
      </c>
      <c r="S2280">
        <v>0.2</v>
      </c>
      <c r="T2280">
        <v>-0.77480000000000004</v>
      </c>
    </row>
    <row r="2281" spans="1:20" x14ac:dyDescent="0.3">
      <c r="A2281" s="1">
        <v>44124</v>
      </c>
      <c r="B2281" s="1" t="str">
        <f t="shared" si="35"/>
        <v>Oct</v>
      </c>
      <c r="C2281">
        <v>8239</v>
      </c>
      <c r="D2281" t="s">
        <v>4725</v>
      </c>
      <c r="E2281" t="s">
        <v>269</v>
      </c>
      <c r="F2281" t="s">
        <v>3374</v>
      </c>
      <c r="G2281" t="s">
        <v>22</v>
      </c>
      <c r="H2281" t="s">
        <v>23</v>
      </c>
      <c r="I2281" t="s">
        <v>74</v>
      </c>
      <c r="J2281" t="s">
        <v>130</v>
      </c>
      <c r="K2281">
        <v>32216</v>
      </c>
      <c r="L2281" t="s">
        <v>76</v>
      </c>
      <c r="M2281" t="s">
        <v>2722</v>
      </c>
      <c r="N2281" t="s">
        <v>46</v>
      </c>
      <c r="O2281" t="s">
        <v>107</v>
      </c>
      <c r="P2281" t="s">
        <v>2723</v>
      </c>
      <c r="Q2281">
        <v>6.6719999999999997</v>
      </c>
      <c r="R2281">
        <v>1</v>
      </c>
      <c r="S2281">
        <v>0.2</v>
      </c>
      <c r="T2281">
        <v>2.5019999999999998</v>
      </c>
    </row>
    <row r="2282" spans="1:20" x14ac:dyDescent="0.3">
      <c r="A2282" s="1">
        <v>44124</v>
      </c>
      <c r="B2282" s="1" t="str">
        <f t="shared" si="35"/>
        <v>Oct</v>
      </c>
      <c r="C2282">
        <v>8240</v>
      </c>
      <c r="D2282" t="s">
        <v>4725</v>
      </c>
      <c r="E2282" t="s">
        <v>269</v>
      </c>
      <c r="F2282" t="s">
        <v>3374</v>
      </c>
      <c r="G2282" t="s">
        <v>22</v>
      </c>
      <c r="H2282" t="s">
        <v>23</v>
      </c>
      <c r="I2282" t="s">
        <v>74</v>
      </c>
      <c r="J2282" t="s">
        <v>130</v>
      </c>
      <c r="K2282">
        <v>32216</v>
      </c>
      <c r="L2282" t="s">
        <v>76</v>
      </c>
      <c r="M2282" t="s">
        <v>3894</v>
      </c>
      <c r="N2282" t="s">
        <v>46</v>
      </c>
      <c r="O2282" t="s">
        <v>62</v>
      </c>
      <c r="P2282" t="s">
        <v>1225</v>
      </c>
      <c r="Q2282">
        <v>4.4480000000000004</v>
      </c>
      <c r="R2282">
        <v>2</v>
      </c>
      <c r="S2282">
        <v>0.2</v>
      </c>
      <c r="T2282">
        <v>1.1120000000000001</v>
      </c>
    </row>
    <row r="2283" spans="1:20" x14ac:dyDescent="0.3">
      <c r="A2283" s="1">
        <v>44124</v>
      </c>
      <c r="B2283" s="1" t="str">
        <f t="shared" si="35"/>
        <v>Oct</v>
      </c>
      <c r="C2283">
        <v>8241</v>
      </c>
      <c r="D2283" t="s">
        <v>4725</v>
      </c>
      <c r="E2283" t="s">
        <v>269</v>
      </c>
      <c r="F2283" t="s">
        <v>3374</v>
      </c>
      <c r="G2283" t="s">
        <v>22</v>
      </c>
      <c r="H2283" t="s">
        <v>23</v>
      </c>
      <c r="I2283" t="s">
        <v>74</v>
      </c>
      <c r="J2283" t="s">
        <v>130</v>
      </c>
      <c r="K2283">
        <v>32216</v>
      </c>
      <c r="L2283" t="s">
        <v>76</v>
      </c>
      <c r="M2283" t="s">
        <v>4728</v>
      </c>
      <c r="N2283" t="s">
        <v>28</v>
      </c>
      <c r="O2283" t="s">
        <v>29</v>
      </c>
      <c r="P2283" t="s">
        <v>4729</v>
      </c>
      <c r="Q2283">
        <v>43.936</v>
      </c>
      <c r="R2283">
        <v>4</v>
      </c>
      <c r="S2283">
        <v>0.2</v>
      </c>
      <c r="T2283">
        <v>6.0411999999999999</v>
      </c>
    </row>
    <row r="2284" spans="1:20" x14ac:dyDescent="0.3">
      <c r="A2284" s="1">
        <v>44124</v>
      </c>
      <c r="B2284" s="1" t="str">
        <f t="shared" si="35"/>
        <v>Oct</v>
      </c>
      <c r="C2284">
        <v>8883</v>
      </c>
      <c r="D2284" t="s">
        <v>4730</v>
      </c>
      <c r="E2284" t="s">
        <v>20</v>
      </c>
      <c r="F2284" t="s">
        <v>2078</v>
      </c>
      <c r="G2284" t="s">
        <v>73</v>
      </c>
      <c r="H2284" t="s">
        <v>23</v>
      </c>
      <c r="I2284" t="s">
        <v>4731</v>
      </c>
      <c r="J2284" t="s">
        <v>75</v>
      </c>
      <c r="K2284">
        <v>27707</v>
      </c>
      <c r="L2284" t="s">
        <v>76</v>
      </c>
      <c r="M2284" t="s">
        <v>2266</v>
      </c>
      <c r="N2284" t="s">
        <v>78</v>
      </c>
      <c r="O2284" t="s">
        <v>193</v>
      </c>
      <c r="P2284" t="s">
        <v>2267</v>
      </c>
      <c r="Q2284">
        <v>15.984</v>
      </c>
      <c r="R2284">
        <v>2</v>
      </c>
      <c r="S2284">
        <v>0.2</v>
      </c>
      <c r="T2284">
        <v>1.3986000000000001</v>
      </c>
    </row>
    <row r="2285" spans="1:20" x14ac:dyDescent="0.3">
      <c r="A2285" s="1">
        <v>44124</v>
      </c>
      <c r="B2285" s="1" t="str">
        <f t="shared" si="35"/>
        <v>Oct</v>
      </c>
      <c r="C2285">
        <v>8884</v>
      </c>
      <c r="D2285" t="s">
        <v>4730</v>
      </c>
      <c r="E2285" t="s">
        <v>20</v>
      </c>
      <c r="F2285" t="s">
        <v>2078</v>
      </c>
      <c r="G2285" t="s">
        <v>73</v>
      </c>
      <c r="H2285" t="s">
        <v>23</v>
      </c>
      <c r="I2285" t="s">
        <v>4731</v>
      </c>
      <c r="J2285" t="s">
        <v>75</v>
      </c>
      <c r="K2285">
        <v>27707</v>
      </c>
      <c r="L2285" t="s">
        <v>76</v>
      </c>
      <c r="M2285" t="s">
        <v>386</v>
      </c>
      <c r="N2285" t="s">
        <v>46</v>
      </c>
      <c r="O2285" t="s">
        <v>107</v>
      </c>
      <c r="P2285" t="s">
        <v>387</v>
      </c>
      <c r="Q2285">
        <v>14.352</v>
      </c>
      <c r="R2285">
        <v>3</v>
      </c>
      <c r="S2285">
        <v>0.2</v>
      </c>
      <c r="T2285">
        <v>4.4850000000000003</v>
      </c>
    </row>
    <row r="2286" spans="1:20" x14ac:dyDescent="0.3">
      <c r="A2286" s="1">
        <v>44125</v>
      </c>
      <c r="B2286" s="1" t="str">
        <f t="shared" si="35"/>
        <v>Oct</v>
      </c>
      <c r="C2286">
        <v>527</v>
      </c>
      <c r="D2286" t="s">
        <v>4732</v>
      </c>
      <c r="E2286" t="s">
        <v>20</v>
      </c>
      <c r="F2286" t="s">
        <v>4733</v>
      </c>
      <c r="G2286" t="s">
        <v>41</v>
      </c>
      <c r="H2286" t="s">
        <v>23</v>
      </c>
      <c r="I2286" t="s">
        <v>4734</v>
      </c>
      <c r="J2286" t="s">
        <v>130</v>
      </c>
      <c r="K2286">
        <v>33801</v>
      </c>
      <c r="L2286" t="s">
        <v>76</v>
      </c>
      <c r="M2286" t="s">
        <v>3851</v>
      </c>
      <c r="N2286" t="s">
        <v>28</v>
      </c>
      <c r="O2286" t="s">
        <v>59</v>
      </c>
      <c r="P2286" t="s">
        <v>3852</v>
      </c>
      <c r="Q2286">
        <v>683.952</v>
      </c>
      <c r="R2286">
        <v>3</v>
      </c>
      <c r="S2286">
        <v>0.2</v>
      </c>
      <c r="T2286">
        <v>42.747</v>
      </c>
    </row>
    <row r="2287" spans="1:20" x14ac:dyDescent="0.3">
      <c r="A2287" s="1">
        <v>44125</v>
      </c>
      <c r="B2287" s="1" t="str">
        <f t="shared" si="35"/>
        <v>Oct</v>
      </c>
      <c r="C2287">
        <v>528</v>
      </c>
      <c r="D2287" t="s">
        <v>4732</v>
      </c>
      <c r="E2287" t="s">
        <v>20</v>
      </c>
      <c r="F2287" t="s">
        <v>4733</v>
      </c>
      <c r="G2287" t="s">
        <v>41</v>
      </c>
      <c r="H2287" t="s">
        <v>23</v>
      </c>
      <c r="I2287" t="s">
        <v>4734</v>
      </c>
      <c r="J2287" t="s">
        <v>130</v>
      </c>
      <c r="K2287">
        <v>33801</v>
      </c>
      <c r="L2287" t="s">
        <v>76</v>
      </c>
      <c r="M2287" t="s">
        <v>4735</v>
      </c>
      <c r="N2287" t="s">
        <v>28</v>
      </c>
      <c r="O2287" t="s">
        <v>29</v>
      </c>
      <c r="P2287" t="s">
        <v>4736</v>
      </c>
      <c r="Q2287">
        <v>45.695999999999998</v>
      </c>
      <c r="R2287">
        <v>3</v>
      </c>
      <c r="S2287">
        <v>0.2</v>
      </c>
      <c r="T2287">
        <v>5.1407999999999996</v>
      </c>
    </row>
    <row r="2288" spans="1:20" x14ac:dyDescent="0.3">
      <c r="A2288" s="1">
        <v>44125</v>
      </c>
      <c r="B2288" s="1" t="str">
        <f t="shared" si="35"/>
        <v>Oct</v>
      </c>
      <c r="C2288">
        <v>1831</v>
      </c>
      <c r="D2288" t="s">
        <v>4737</v>
      </c>
      <c r="E2288" t="s">
        <v>269</v>
      </c>
      <c r="F2288" t="s">
        <v>4426</v>
      </c>
      <c r="G2288" t="s">
        <v>41</v>
      </c>
      <c r="H2288" t="s">
        <v>23</v>
      </c>
      <c r="I2288" t="s">
        <v>792</v>
      </c>
      <c r="J2288" t="s">
        <v>793</v>
      </c>
      <c r="K2288">
        <v>74403</v>
      </c>
      <c r="L2288" t="s">
        <v>44</v>
      </c>
      <c r="M2288" t="s">
        <v>4738</v>
      </c>
      <c r="N2288" t="s">
        <v>78</v>
      </c>
      <c r="O2288" t="s">
        <v>193</v>
      </c>
      <c r="P2288" t="s">
        <v>4739</v>
      </c>
      <c r="Q2288">
        <v>1439.92</v>
      </c>
      <c r="R2288">
        <v>8</v>
      </c>
      <c r="S2288">
        <v>0</v>
      </c>
      <c r="T2288">
        <v>374.37920000000003</v>
      </c>
    </row>
    <row r="2289" spans="1:20" x14ac:dyDescent="0.3">
      <c r="A2289" s="1">
        <v>44125</v>
      </c>
      <c r="B2289" s="1" t="str">
        <f t="shared" si="35"/>
        <v>Oct</v>
      </c>
      <c r="C2289">
        <v>1832</v>
      </c>
      <c r="D2289" t="s">
        <v>4737</v>
      </c>
      <c r="E2289" t="s">
        <v>269</v>
      </c>
      <c r="F2289" t="s">
        <v>4426</v>
      </c>
      <c r="G2289" t="s">
        <v>41</v>
      </c>
      <c r="H2289" t="s">
        <v>23</v>
      </c>
      <c r="I2289" t="s">
        <v>792</v>
      </c>
      <c r="J2289" t="s">
        <v>793</v>
      </c>
      <c r="K2289">
        <v>74403</v>
      </c>
      <c r="L2289" t="s">
        <v>44</v>
      </c>
      <c r="M2289" t="s">
        <v>3722</v>
      </c>
      <c r="N2289" t="s">
        <v>28</v>
      </c>
      <c r="O2289" t="s">
        <v>94</v>
      </c>
      <c r="P2289" t="s">
        <v>3723</v>
      </c>
      <c r="Q2289">
        <v>262.11</v>
      </c>
      <c r="R2289">
        <v>1</v>
      </c>
      <c r="S2289">
        <v>0</v>
      </c>
      <c r="T2289">
        <v>62.906399999999998</v>
      </c>
    </row>
    <row r="2290" spans="1:20" x14ac:dyDescent="0.3">
      <c r="A2290" s="1">
        <v>44125</v>
      </c>
      <c r="B2290" s="1" t="str">
        <f t="shared" si="35"/>
        <v>Oct</v>
      </c>
      <c r="C2290">
        <v>1903</v>
      </c>
      <c r="D2290" t="s">
        <v>4740</v>
      </c>
      <c r="E2290" t="s">
        <v>39</v>
      </c>
      <c r="F2290" t="s">
        <v>1902</v>
      </c>
      <c r="G2290" t="s">
        <v>73</v>
      </c>
      <c r="H2290" t="s">
        <v>23</v>
      </c>
      <c r="I2290" t="s">
        <v>177</v>
      </c>
      <c r="J2290" t="s">
        <v>2329</v>
      </c>
      <c r="K2290">
        <v>97477</v>
      </c>
      <c r="L2290" t="s">
        <v>35</v>
      </c>
      <c r="M2290" t="s">
        <v>3042</v>
      </c>
      <c r="N2290" t="s">
        <v>46</v>
      </c>
      <c r="O2290" t="s">
        <v>107</v>
      </c>
      <c r="P2290" t="s">
        <v>3043</v>
      </c>
      <c r="Q2290">
        <v>5.1840000000000002</v>
      </c>
      <c r="R2290">
        <v>1</v>
      </c>
      <c r="S2290">
        <v>0.2</v>
      </c>
      <c r="T2290">
        <v>1.8144</v>
      </c>
    </row>
    <row r="2291" spans="1:20" x14ac:dyDescent="0.3">
      <c r="A2291" s="1">
        <v>44125</v>
      </c>
      <c r="B2291" s="1" t="str">
        <f t="shared" si="35"/>
        <v>Oct</v>
      </c>
      <c r="C2291">
        <v>1904</v>
      </c>
      <c r="D2291" t="s">
        <v>4740</v>
      </c>
      <c r="E2291" t="s">
        <v>39</v>
      </c>
      <c r="F2291" t="s">
        <v>1902</v>
      </c>
      <c r="G2291" t="s">
        <v>73</v>
      </c>
      <c r="H2291" t="s">
        <v>23</v>
      </c>
      <c r="I2291" t="s">
        <v>177</v>
      </c>
      <c r="J2291" t="s">
        <v>2329</v>
      </c>
      <c r="K2291">
        <v>97477</v>
      </c>
      <c r="L2291" t="s">
        <v>35</v>
      </c>
      <c r="M2291" t="s">
        <v>3142</v>
      </c>
      <c r="N2291" t="s">
        <v>28</v>
      </c>
      <c r="O2291" t="s">
        <v>59</v>
      </c>
      <c r="P2291" t="s">
        <v>3143</v>
      </c>
      <c r="Q2291">
        <v>478.48</v>
      </c>
      <c r="R2291">
        <v>2</v>
      </c>
      <c r="S2291">
        <v>0.2</v>
      </c>
      <c r="T2291">
        <v>47.847999999999999</v>
      </c>
    </row>
    <row r="2292" spans="1:20" x14ac:dyDescent="0.3">
      <c r="A2292" s="1">
        <v>44125</v>
      </c>
      <c r="B2292" s="1" t="str">
        <f t="shared" si="35"/>
        <v>Oct</v>
      </c>
      <c r="C2292">
        <v>1905</v>
      </c>
      <c r="D2292" t="s">
        <v>4740</v>
      </c>
      <c r="E2292" t="s">
        <v>39</v>
      </c>
      <c r="F2292" t="s">
        <v>1902</v>
      </c>
      <c r="G2292" t="s">
        <v>73</v>
      </c>
      <c r="H2292" t="s">
        <v>23</v>
      </c>
      <c r="I2292" t="s">
        <v>177</v>
      </c>
      <c r="J2292" t="s">
        <v>2329</v>
      </c>
      <c r="K2292">
        <v>97477</v>
      </c>
      <c r="L2292" t="s">
        <v>35</v>
      </c>
      <c r="M2292" t="s">
        <v>1391</v>
      </c>
      <c r="N2292" t="s">
        <v>78</v>
      </c>
      <c r="O2292" t="s">
        <v>101</v>
      </c>
      <c r="P2292" t="s">
        <v>1392</v>
      </c>
      <c r="Q2292">
        <v>28.4</v>
      </c>
      <c r="R2292">
        <v>2</v>
      </c>
      <c r="S2292">
        <v>0.2</v>
      </c>
      <c r="T2292">
        <v>6.7450000000000001</v>
      </c>
    </row>
    <row r="2293" spans="1:20" x14ac:dyDescent="0.3">
      <c r="A2293" s="1">
        <v>44125</v>
      </c>
      <c r="B2293" s="1" t="str">
        <f t="shared" si="35"/>
        <v>Oct</v>
      </c>
      <c r="C2293">
        <v>1906</v>
      </c>
      <c r="D2293" t="s">
        <v>4741</v>
      </c>
      <c r="E2293" t="s">
        <v>39</v>
      </c>
      <c r="F2293" t="s">
        <v>2523</v>
      </c>
      <c r="G2293" t="s">
        <v>73</v>
      </c>
      <c r="H2293" t="s">
        <v>23</v>
      </c>
      <c r="I2293" t="s">
        <v>2591</v>
      </c>
      <c r="J2293" t="s">
        <v>224</v>
      </c>
      <c r="K2293">
        <v>46203</v>
      </c>
      <c r="L2293" t="s">
        <v>44</v>
      </c>
      <c r="M2293" t="s">
        <v>53</v>
      </c>
      <c r="N2293" t="s">
        <v>46</v>
      </c>
      <c r="O2293" t="s">
        <v>54</v>
      </c>
      <c r="P2293" t="s">
        <v>55</v>
      </c>
      <c r="Q2293">
        <v>909.12</v>
      </c>
      <c r="R2293">
        <v>8</v>
      </c>
      <c r="S2293">
        <v>0</v>
      </c>
      <c r="T2293">
        <v>9.0912000000000006</v>
      </c>
    </row>
    <row r="2294" spans="1:20" x14ac:dyDescent="0.3">
      <c r="A2294" s="1">
        <v>44125</v>
      </c>
      <c r="B2294" s="1" t="str">
        <f t="shared" si="35"/>
        <v>Oct</v>
      </c>
      <c r="C2294">
        <v>2159</v>
      </c>
      <c r="D2294" t="s">
        <v>4742</v>
      </c>
      <c r="E2294" t="s">
        <v>20</v>
      </c>
      <c r="F2294" t="s">
        <v>2884</v>
      </c>
      <c r="G2294" t="s">
        <v>41</v>
      </c>
      <c r="H2294" t="s">
        <v>23</v>
      </c>
      <c r="I2294" t="s">
        <v>4743</v>
      </c>
      <c r="J2294" t="s">
        <v>130</v>
      </c>
      <c r="K2294">
        <v>32725</v>
      </c>
      <c r="L2294" t="s">
        <v>76</v>
      </c>
      <c r="M2294" t="s">
        <v>4280</v>
      </c>
      <c r="N2294" t="s">
        <v>46</v>
      </c>
      <c r="O2294" t="s">
        <v>62</v>
      </c>
      <c r="P2294" t="s">
        <v>4281</v>
      </c>
      <c r="Q2294">
        <v>17.856000000000002</v>
      </c>
      <c r="R2294">
        <v>4</v>
      </c>
      <c r="S2294">
        <v>0.2</v>
      </c>
      <c r="T2294">
        <v>2.0087999999999999</v>
      </c>
    </row>
    <row r="2295" spans="1:20" x14ac:dyDescent="0.3">
      <c r="A2295" s="1">
        <v>44125</v>
      </c>
      <c r="B2295" s="1" t="str">
        <f t="shared" si="35"/>
        <v>Oct</v>
      </c>
      <c r="C2295">
        <v>4047</v>
      </c>
      <c r="D2295" t="s">
        <v>4744</v>
      </c>
      <c r="E2295" t="s">
        <v>20</v>
      </c>
      <c r="F2295" t="s">
        <v>1157</v>
      </c>
      <c r="G2295" t="s">
        <v>22</v>
      </c>
      <c r="H2295" t="s">
        <v>23</v>
      </c>
      <c r="I2295" t="s">
        <v>336</v>
      </c>
      <c r="J2295" t="s">
        <v>337</v>
      </c>
      <c r="K2295">
        <v>60653</v>
      </c>
      <c r="L2295" t="s">
        <v>44</v>
      </c>
      <c r="M2295" t="s">
        <v>3271</v>
      </c>
      <c r="N2295" t="s">
        <v>46</v>
      </c>
      <c r="O2295" t="s">
        <v>69</v>
      </c>
      <c r="P2295" t="s">
        <v>3272</v>
      </c>
      <c r="Q2295">
        <v>23.992000000000001</v>
      </c>
      <c r="R2295">
        <v>2</v>
      </c>
      <c r="S2295">
        <v>0.8</v>
      </c>
      <c r="T2295">
        <v>-62.379199999999997</v>
      </c>
    </row>
    <row r="2296" spans="1:20" x14ac:dyDescent="0.3">
      <c r="A2296" s="1">
        <v>44125</v>
      </c>
      <c r="B2296" s="1" t="str">
        <f t="shared" si="35"/>
        <v>Oct</v>
      </c>
      <c r="C2296">
        <v>4558</v>
      </c>
      <c r="D2296" t="s">
        <v>4745</v>
      </c>
      <c r="E2296" t="s">
        <v>20</v>
      </c>
      <c r="F2296" t="s">
        <v>1237</v>
      </c>
      <c r="G2296" t="s">
        <v>22</v>
      </c>
      <c r="H2296" t="s">
        <v>23</v>
      </c>
      <c r="I2296" t="s">
        <v>2694</v>
      </c>
      <c r="J2296" t="s">
        <v>412</v>
      </c>
      <c r="K2296">
        <v>85301</v>
      </c>
      <c r="L2296" t="s">
        <v>35</v>
      </c>
      <c r="M2296" t="s">
        <v>4508</v>
      </c>
      <c r="N2296" t="s">
        <v>46</v>
      </c>
      <c r="O2296" t="s">
        <v>47</v>
      </c>
      <c r="P2296" t="s">
        <v>4509</v>
      </c>
      <c r="Q2296">
        <v>8.5589999999999993</v>
      </c>
      <c r="R2296">
        <v>1</v>
      </c>
      <c r="S2296">
        <v>0.7</v>
      </c>
      <c r="T2296">
        <v>-6.5618999999999996</v>
      </c>
    </row>
    <row r="2297" spans="1:20" x14ac:dyDescent="0.3">
      <c r="A2297" s="1">
        <v>44125</v>
      </c>
      <c r="B2297" s="1" t="str">
        <f t="shared" si="35"/>
        <v>Oct</v>
      </c>
      <c r="C2297">
        <v>5431</v>
      </c>
      <c r="D2297" t="s">
        <v>4746</v>
      </c>
      <c r="E2297" t="s">
        <v>20</v>
      </c>
      <c r="F2297" t="s">
        <v>992</v>
      </c>
      <c r="G2297" t="s">
        <v>41</v>
      </c>
      <c r="H2297" t="s">
        <v>23</v>
      </c>
      <c r="I2297" t="s">
        <v>1155</v>
      </c>
      <c r="J2297" t="s">
        <v>25</v>
      </c>
      <c r="K2297">
        <v>44107</v>
      </c>
      <c r="L2297" t="s">
        <v>26</v>
      </c>
      <c r="M2297" t="s">
        <v>2334</v>
      </c>
      <c r="N2297" t="s">
        <v>46</v>
      </c>
      <c r="O2297" t="s">
        <v>69</v>
      </c>
      <c r="P2297" t="s">
        <v>2335</v>
      </c>
      <c r="Q2297">
        <v>161.56800000000001</v>
      </c>
      <c r="R2297">
        <v>2</v>
      </c>
      <c r="S2297">
        <v>0.2</v>
      </c>
      <c r="T2297">
        <v>16.1568</v>
      </c>
    </row>
    <row r="2298" spans="1:20" x14ac:dyDescent="0.3">
      <c r="A2298" s="1">
        <v>44125</v>
      </c>
      <c r="B2298" s="1" t="str">
        <f t="shared" si="35"/>
        <v>Oct</v>
      </c>
      <c r="C2298">
        <v>5432</v>
      </c>
      <c r="D2298" t="s">
        <v>4746</v>
      </c>
      <c r="E2298" t="s">
        <v>20</v>
      </c>
      <c r="F2298" t="s">
        <v>992</v>
      </c>
      <c r="G2298" t="s">
        <v>41</v>
      </c>
      <c r="H2298" t="s">
        <v>23</v>
      </c>
      <c r="I2298" t="s">
        <v>1155</v>
      </c>
      <c r="J2298" t="s">
        <v>25</v>
      </c>
      <c r="K2298">
        <v>44107</v>
      </c>
      <c r="L2298" t="s">
        <v>26</v>
      </c>
      <c r="M2298" t="s">
        <v>3133</v>
      </c>
      <c r="N2298" t="s">
        <v>46</v>
      </c>
      <c r="O2298" t="s">
        <v>107</v>
      </c>
      <c r="P2298" t="s">
        <v>3841</v>
      </c>
      <c r="Q2298">
        <v>4.0640000000000001</v>
      </c>
      <c r="R2298">
        <v>1</v>
      </c>
      <c r="S2298">
        <v>0.2</v>
      </c>
      <c r="T2298">
        <v>1.3715999999999999</v>
      </c>
    </row>
    <row r="2299" spans="1:20" x14ac:dyDescent="0.3">
      <c r="A2299" s="1">
        <v>44125</v>
      </c>
      <c r="B2299" s="1" t="str">
        <f t="shared" si="35"/>
        <v>Oct</v>
      </c>
      <c r="C2299">
        <v>5433</v>
      </c>
      <c r="D2299" t="s">
        <v>4746</v>
      </c>
      <c r="E2299" t="s">
        <v>20</v>
      </c>
      <c r="F2299" t="s">
        <v>992</v>
      </c>
      <c r="G2299" t="s">
        <v>41</v>
      </c>
      <c r="H2299" t="s">
        <v>23</v>
      </c>
      <c r="I2299" t="s">
        <v>1155</v>
      </c>
      <c r="J2299" t="s">
        <v>25</v>
      </c>
      <c r="K2299">
        <v>44107</v>
      </c>
      <c r="L2299" t="s">
        <v>26</v>
      </c>
      <c r="M2299" t="s">
        <v>1493</v>
      </c>
      <c r="N2299" t="s">
        <v>46</v>
      </c>
      <c r="O2299" t="s">
        <v>47</v>
      </c>
      <c r="P2299" t="s">
        <v>1494</v>
      </c>
      <c r="Q2299">
        <v>6.2160000000000002</v>
      </c>
      <c r="R2299">
        <v>4</v>
      </c>
      <c r="S2299">
        <v>0.7</v>
      </c>
      <c r="T2299">
        <v>-4.9728000000000003</v>
      </c>
    </row>
    <row r="2300" spans="1:20" x14ac:dyDescent="0.3">
      <c r="A2300" s="1">
        <v>44125</v>
      </c>
      <c r="B2300" s="1" t="str">
        <f t="shared" si="35"/>
        <v>Oct</v>
      </c>
      <c r="C2300">
        <v>6196</v>
      </c>
      <c r="D2300" t="s">
        <v>4747</v>
      </c>
      <c r="E2300" t="s">
        <v>20</v>
      </c>
      <c r="F2300" t="s">
        <v>3661</v>
      </c>
      <c r="G2300" t="s">
        <v>22</v>
      </c>
      <c r="H2300" t="s">
        <v>23</v>
      </c>
      <c r="I2300" t="s">
        <v>154</v>
      </c>
      <c r="J2300" t="s">
        <v>155</v>
      </c>
      <c r="K2300">
        <v>19143</v>
      </c>
      <c r="L2300" t="s">
        <v>26</v>
      </c>
      <c r="M2300" t="s">
        <v>1151</v>
      </c>
      <c r="N2300" t="s">
        <v>78</v>
      </c>
      <c r="O2300" t="s">
        <v>193</v>
      </c>
      <c r="P2300" t="s">
        <v>1152</v>
      </c>
      <c r="Q2300">
        <v>329.988</v>
      </c>
      <c r="R2300">
        <v>2</v>
      </c>
      <c r="S2300">
        <v>0.4</v>
      </c>
      <c r="T2300">
        <v>-76.997200000000007</v>
      </c>
    </row>
    <row r="2301" spans="1:20" x14ac:dyDescent="0.3">
      <c r="A2301" s="1">
        <v>44125</v>
      </c>
      <c r="B2301" s="1" t="str">
        <f t="shared" si="35"/>
        <v>Oct</v>
      </c>
      <c r="C2301">
        <v>6197</v>
      </c>
      <c r="D2301" t="s">
        <v>4747</v>
      </c>
      <c r="E2301" t="s">
        <v>20</v>
      </c>
      <c r="F2301" t="s">
        <v>3661</v>
      </c>
      <c r="G2301" t="s">
        <v>22</v>
      </c>
      <c r="H2301" t="s">
        <v>23</v>
      </c>
      <c r="I2301" t="s">
        <v>154</v>
      </c>
      <c r="J2301" t="s">
        <v>155</v>
      </c>
      <c r="K2301">
        <v>19143</v>
      </c>
      <c r="L2301" t="s">
        <v>26</v>
      </c>
      <c r="M2301" t="s">
        <v>4245</v>
      </c>
      <c r="N2301" t="s">
        <v>46</v>
      </c>
      <c r="O2301" t="s">
        <v>54</v>
      </c>
      <c r="P2301" t="s">
        <v>4246</v>
      </c>
      <c r="Q2301">
        <v>71.376000000000005</v>
      </c>
      <c r="R2301">
        <v>3</v>
      </c>
      <c r="S2301">
        <v>0.2</v>
      </c>
      <c r="T2301">
        <v>-4.4610000000000003</v>
      </c>
    </row>
    <row r="2302" spans="1:20" x14ac:dyDescent="0.3">
      <c r="A2302" s="1">
        <v>44125</v>
      </c>
      <c r="B2302" s="1" t="str">
        <f t="shared" si="35"/>
        <v>Oct</v>
      </c>
      <c r="C2302">
        <v>7350</v>
      </c>
      <c r="D2302" t="s">
        <v>4748</v>
      </c>
      <c r="E2302" t="s">
        <v>20</v>
      </c>
      <c r="F2302" t="s">
        <v>3664</v>
      </c>
      <c r="G2302" t="s">
        <v>73</v>
      </c>
      <c r="H2302" t="s">
        <v>23</v>
      </c>
      <c r="I2302" t="s">
        <v>952</v>
      </c>
      <c r="J2302" t="s">
        <v>43</v>
      </c>
      <c r="K2302">
        <v>53209</v>
      </c>
      <c r="L2302" t="s">
        <v>44</v>
      </c>
      <c r="M2302" t="s">
        <v>64</v>
      </c>
      <c r="N2302" t="s">
        <v>46</v>
      </c>
      <c r="O2302" t="s">
        <v>47</v>
      </c>
      <c r="P2302" t="s">
        <v>65</v>
      </c>
      <c r="Q2302">
        <v>38.82</v>
      </c>
      <c r="R2302">
        <v>6</v>
      </c>
      <c r="S2302">
        <v>0</v>
      </c>
      <c r="T2302">
        <v>19.41</v>
      </c>
    </row>
    <row r="2303" spans="1:20" x14ac:dyDescent="0.3">
      <c r="A2303" s="1">
        <v>44125</v>
      </c>
      <c r="B2303" s="1" t="str">
        <f t="shared" si="35"/>
        <v>Oct</v>
      </c>
      <c r="C2303">
        <v>7351</v>
      </c>
      <c r="D2303" t="s">
        <v>4748</v>
      </c>
      <c r="E2303" t="s">
        <v>20</v>
      </c>
      <c r="F2303" t="s">
        <v>3664</v>
      </c>
      <c r="G2303" t="s">
        <v>73</v>
      </c>
      <c r="H2303" t="s">
        <v>23</v>
      </c>
      <c r="I2303" t="s">
        <v>952</v>
      </c>
      <c r="J2303" t="s">
        <v>43</v>
      </c>
      <c r="K2303">
        <v>53209</v>
      </c>
      <c r="L2303" t="s">
        <v>44</v>
      </c>
      <c r="M2303" t="s">
        <v>1719</v>
      </c>
      <c r="N2303" t="s">
        <v>46</v>
      </c>
      <c r="O2303" t="s">
        <v>47</v>
      </c>
      <c r="P2303" t="s">
        <v>1720</v>
      </c>
      <c r="Q2303">
        <v>21.9</v>
      </c>
      <c r="R2303">
        <v>5</v>
      </c>
      <c r="S2303">
        <v>0</v>
      </c>
      <c r="T2303">
        <v>10.512</v>
      </c>
    </row>
    <row r="2304" spans="1:20" x14ac:dyDescent="0.3">
      <c r="A2304" s="1">
        <v>44126</v>
      </c>
      <c r="B2304" s="1" t="str">
        <f t="shared" si="35"/>
        <v>Oct</v>
      </c>
      <c r="C2304">
        <v>2624</v>
      </c>
      <c r="D2304" t="s">
        <v>4749</v>
      </c>
      <c r="E2304" t="s">
        <v>39</v>
      </c>
      <c r="F2304" t="s">
        <v>1579</v>
      </c>
      <c r="G2304" t="s">
        <v>41</v>
      </c>
      <c r="H2304" t="s">
        <v>23</v>
      </c>
      <c r="I2304" t="s">
        <v>314</v>
      </c>
      <c r="J2304" t="s">
        <v>315</v>
      </c>
      <c r="K2304">
        <v>10024</v>
      </c>
      <c r="L2304" t="s">
        <v>26</v>
      </c>
      <c r="M2304" t="s">
        <v>1329</v>
      </c>
      <c r="N2304" t="s">
        <v>78</v>
      </c>
      <c r="O2304" t="s">
        <v>382</v>
      </c>
      <c r="P2304" t="s">
        <v>1330</v>
      </c>
      <c r="Q2304">
        <v>11199.968000000001</v>
      </c>
      <c r="R2304">
        <v>4</v>
      </c>
      <c r="S2304">
        <v>0.2</v>
      </c>
      <c r="T2304">
        <v>3919.9888000000001</v>
      </c>
    </row>
    <row r="2305" spans="1:20" x14ac:dyDescent="0.3">
      <c r="A2305" s="1">
        <v>44126</v>
      </c>
      <c r="B2305" s="1" t="str">
        <f t="shared" si="35"/>
        <v>Oct</v>
      </c>
      <c r="C2305">
        <v>2625</v>
      </c>
      <c r="D2305" t="s">
        <v>4749</v>
      </c>
      <c r="E2305" t="s">
        <v>39</v>
      </c>
      <c r="F2305" t="s">
        <v>1579</v>
      </c>
      <c r="G2305" t="s">
        <v>41</v>
      </c>
      <c r="H2305" t="s">
        <v>23</v>
      </c>
      <c r="I2305" t="s">
        <v>314</v>
      </c>
      <c r="J2305" t="s">
        <v>315</v>
      </c>
      <c r="K2305">
        <v>10024</v>
      </c>
      <c r="L2305" t="s">
        <v>26</v>
      </c>
      <c r="M2305" t="s">
        <v>3835</v>
      </c>
      <c r="N2305" t="s">
        <v>78</v>
      </c>
      <c r="O2305" t="s">
        <v>193</v>
      </c>
      <c r="P2305" t="s">
        <v>3836</v>
      </c>
      <c r="Q2305">
        <v>2399.6</v>
      </c>
      <c r="R2305">
        <v>8</v>
      </c>
      <c r="S2305">
        <v>0</v>
      </c>
      <c r="T2305">
        <v>647.89200000000005</v>
      </c>
    </row>
    <row r="2306" spans="1:20" x14ac:dyDescent="0.3">
      <c r="A2306" s="1">
        <v>44126</v>
      </c>
      <c r="B2306" s="1" t="str">
        <f t="shared" si="35"/>
        <v>Oct</v>
      </c>
      <c r="C2306">
        <v>2626</v>
      </c>
      <c r="D2306" t="s">
        <v>4749</v>
      </c>
      <c r="E2306" t="s">
        <v>39</v>
      </c>
      <c r="F2306" t="s">
        <v>1579</v>
      </c>
      <c r="G2306" t="s">
        <v>41</v>
      </c>
      <c r="H2306" t="s">
        <v>23</v>
      </c>
      <c r="I2306" t="s">
        <v>314</v>
      </c>
      <c r="J2306" t="s">
        <v>315</v>
      </c>
      <c r="K2306">
        <v>10024</v>
      </c>
      <c r="L2306" t="s">
        <v>26</v>
      </c>
      <c r="M2306" t="s">
        <v>4750</v>
      </c>
      <c r="N2306" t="s">
        <v>46</v>
      </c>
      <c r="O2306" t="s">
        <v>168</v>
      </c>
      <c r="P2306" t="s">
        <v>4751</v>
      </c>
      <c r="Q2306">
        <v>63.9</v>
      </c>
      <c r="R2306">
        <v>5</v>
      </c>
      <c r="S2306">
        <v>0</v>
      </c>
      <c r="T2306">
        <v>28.754999999999999</v>
      </c>
    </row>
    <row r="2307" spans="1:20" x14ac:dyDescent="0.3">
      <c r="A2307" s="1">
        <v>44126</v>
      </c>
      <c r="B2307" s="1" t="str">
        <f t="shared" ref="B2307:B2370" si="36">TEXT(A2307,"mmm")</f>
        <v>Oct</v>
      </c>
      <c r="C2307">
        <v>2627</v>
      </c>
      <c r="D2307" t="s">
        <v>4749</v>
      </c>
      <c r="E2307" t="s">
        <v>39</v>
      </c>
      <c r="F2307" t="s">
        <v>1579</v>
      </c>
      <c r="G2307" t="s">
        <v>41</v>
      </c>
      <c r="H2307" t="s">
        <v>23</v>
      </c>
      <c r="I2307" t="s">
        <v>314</v>
      </c>
      <c r="J2307" t="s">
        <v>315</v>
      </c>
      <c r="K2307">
        <v>10024</v>
      </c>
      <c r="L2307" t="s">
        <v>26</v>
      </c>
      <c r="M2307" t="s">
        <v>4502</v>
      </c>
      <c r="N2307" t="s">
        <v>78</v>
      </c>
      <c r="O2307" t="s">
        <v>193</v>
      </c>
      <c r="P2307" t="s">
        <v>4503</v>
      </c>
      <c r="Q2307">
        <v>52.99</v>
      </c>
      <c r="R2307">
        <v>1</v>
      </c>
      <c r="S2307">
        <v>0</v>
      </c>
      <c r="T2307">
        <v>0.52990000000000004</v>
      </c>
    </row>
    <row r="2308" spans="1:20" x14ac:dyDescent="0.3">
      <c r="A2308" s="1">
        <v>44126</v>
      </c>
      <c r="B2308" s="1" t="str">
        <f t="shared" si="36"/>
        <v>Oct</v>
      </c>
      <c r="C2308">
        <v>4295</v>
      </c>
      <c r="D2308" t="s">
        <v>4752</v>
      </c>
      <c r="E2308" t="s">
        <v>20</v>
      </c>
      <c r="F2308" t="s">
        <v>4333</v>
      </c>
      <c r="G2308" t="s">
        <v>73</v>
      </c>
      <c r="H2308" t="s">
        <v>23</v>
      </c>
      <c r="I2308" t="s">
        <v>3823</v>
      </c>
      <c r="J2308" t="s">
        <v>2329</v>
      </c>
      <c r="K2308">
        <v>97756</v>
      </c>
      <c r="L2308" t="s">
        <v>35</v>
      </c>
      <c r="M2308" t="s">
        <v>3831</v>
      </c>
      <c r="N2308" t="s">
        <v>28</v>
      </c>
      <c r="O2308" t="s">
        <v>94</v>
      </c>
      <c r="P2308" t="s">
        <v>3832</v>
      </c>
      <c r="Q2308">
        <v>177.22499999999999</v>
      </c>
      <c r="R2308">
        <v>5</v>
      </c>
      <c r="S2308">
        <v>0.5</v>
      </c>
      <c r="T2308">
        <v>-120.51300000000001</v>
      </c>
    </row>
    <row r="2309" spans="1:20" x14ac:dyDescent="0.3">
      <c r="A2309" s="1">
        <v>44126</v>
      </c>
      <c r="B2309" s="1" t="str">
        <f t="shared" si="36"/>
        <v>Oct</v>
      </c>
      <c r="C2309">
        <v>4478</v>
      </c>
      <c r="D2309" t="s">
        <v>4753</v>
      </c>
      <c r="E2309" t="s">
        <v>269</v>
      </c>
      <c r="F2309" t="s">
        <v>4754</v>
      </c>
      <c r="G2309" t="s">
        <v>22</v>
      </c>
      <c r="H2309" t="s">
        <v>23</v>
      </c>
      <c r="I2309" t="s">
        <v>4755</v>
      </c>
      <c r="J2309" t="s">
        <v>793</v>
      </c>
      <c r="K2309">
        <v>73505</v>
      </c>
      <c r="L2309" t="s">
        <v>44</v>
      </c>
      <c r="M2309" t="s">
        <v>4756</v>
      </c>
      <c r="N2309" t="s">
        <v>46</v>
      </c>
      <c r="O2309" t="s">
        <v>54</v>
      </c>
      <c r="P2309" t="s">
        <v>4757</v>
      </c>
      <c r="Q2309">
        <v>333.09</v>
      </c>
      <c r="R2309">
        <v>3</v>
      </c>
      <c r="S2309">
        <v>0</v>
      </c>
      <c r="T2309">
        <v>23.316299999999998</v>
      </c>
    </row>
    <row r="2310" spans="1:20" x14ac:dyDescent="0.3">
      <c r="A2310" s="1">
        <v>44126</v>
      </c>
      <c r="B2310" s="1" t="str">
        <f t="shared" si="36"/>
        <v>Oct</v>
      </c>
      <c r="C2310">
        <v>4479</v>
      </c>
      <c r="D2310" t="s">
        <v>4753</v>
      </c>
      <c r="E2310" t="s">
        <v>269</v>
      </c>
      <c r="F2310" t="s">
        <v>4754</v>
      </c>
      <c r="G2310" t="s">
        <v>22</v>
      </c>
      <c r="H2310" t="s">
        <v>23</v>
      </c>
      <c r="I2310" t="s">
        <v>4755</v>
      </c>
      <c r="J2310" t="s">
        <v>793</v>
      </c>
      <c r="K2310">
        <v>73505</v>
      </c>
      <c r="L2310" t="s">
        <v>44</v>
      </c>
      <c r="M2310" t="s">
        <v>2057</v>
      </c>
      <c r="N2310" t="s">
        <v>28</v>
      </c>
      <c r="O2310" t="s">
        <v>94</v>
      </c>
      <c r="P2310" t="s">
        <v>2058</v>
      </c>
      <c r="Q2310">
        <v>248.98</v>
      </c>
      <c r="R2310">
        <v>2</v>
      </c>
      <c r="S2310">
        <v>0</v>
      </c>
      <c r="T2310">
        <v>54.775599999999997</v>
      </c>
    </row>
    <row r="2311" spans="1:20" x14ac:dyDescent="0.3">
      <c r="A2311" s="1">
        <v>44126</v>
      </c>
      <c r="B2311" s="1" t="str">
        <f t="shared" si="36"/>
        <v>Oct</v>
      </c>
      <c r="C2311">
        <v>4516</v>
      </c>
      <c r="D2311" t="s">
        <v>4758</v>
      </c>
      <c r="E2311" t="s">
        <v>20</v>
      </c>
      <c r="F2311" t="s">
        <v>1296</v>
      </c>
      <c r="G2311" t="s">
        <v>41</v>
      </c>
      <c r="H2311" t="s">
        <v>23</v>
      </c>
      <c r="I2311" t="s">
        <v>1277</v>
      </c>
      <c r="J2311" t="s">
        <v>793</v>
      </c>
      <c r="K2311">
        <v>74133</v>
      </c>
      <c r="L2311" t="s">
        <v>44</v>
      </c>
      <c r="M2311" t="s">
        <v>2114</v>
      </c>
      <c r="N2311" t="s">
        <v>46</v>
      </c>
      <c r="O2311" t="s">
        <v>62</v>
      </c>
      <c r="P2311" t="s">
        <v>2115</v>
      </c>
      <c r="Q2311">
        <v>36.44</v>
      </c>
      <c r="R2311">
        <v>4</v>
      </c>
      <c r="S2311">
        <v>0</v>
      </c>
      <c r="T2311">
        <v>12.0252</v>
      </c>
    </row>
    <row r="2312" spans="1:20" x14ac:dyDescent="0.3">
      <c r="A2312" s="1">
        <v>44126</v>
      </c>
      <c r="B2312" s="1" t="str">
        <f t="shared" si="36"/>
        <v>Oct</v>
      </c>
      <c r="C2312">
        <v>4642</v>
      </c>
      <c r="D2312" t="s">
        <v>4759</v>
      </c>
      <c r="E2312" t="s">
        <v>86</v>
      </c>
      <c r="F2312" t="s">
        <v>4079</v>
      </c>
      <c r="G2312" t="s">
        <v>22</v>
      </c>
      <c r="H2312" t="s">
        <v>23</v>
      </c>
      <c r="I2312" t="s">
        <v>3875</v>
      </c>
      <c r="J2312" t="s">
        <v>198</v>
      </c>
      <c r="K2312">
        <v>80525</v>
      </c>
      <c r="L2312" t="s">
        <v>35</v>
      </c>
      <c r="M2312" t="s">
        <v>4760</v>
      </c>
      <c r="N2312" t="s">
        <v>46</v>
      </c>
      <c r="O2312" t="s">
        <v>47</v>
      </c>
      <c r="P2312" t="s">
        <v>4761</v>
      </c>
      <c r="Q2312">
        <v>3.1680000000000001</v>
      </c>
      <c r="R2312">
        <v>4</v>
      </c>
      <c r="S2312">
        <v>0.7</v>
      </c>
      <c r="T2312">
        <v>-2.5344000000000002</v>
      </c>
    </row>
    <row r="2313" spans="1:20" x14ac:dyDescent="0.3">
      <c r="A2313" s="1">
        <v>44126</v>
      </c>
      <c r="B2313" s="1" t="str">
        <f t="shared" si="36"/>
        <v>Oct</v>
      </c>
      <c r="C2313">
        <v>4643</v>
      </c>
      <c r="D2313" t="s">
        <v>4759</v>
      </c>
      <c r="E2313" t="s">
        <v>86</v>
      </c>
      <c r="F2313" t="s">
        <v>4079</v>
      </c>
      <c r="G2313" t="s">
        <v>22</v>
      </c>
      <c r="H2313" t="s">
        <v>23</v>
      </c>
      <c r="I2313" t="s">
        <v>3875</v>
      </c>
      <c r="J2313" t="s">
        <v>198</v>
      </c>
      <c r="K2313">
        <v>80525</v>
      </c>
      <c r="L2313" t="s">
        <v>35</v>
      </c>
      <c r="M2313" t="s">
        <v>4762</v>
      </c>
      <c r="N2313" t="s">
        <v>28</v>
      </c>
      <c r="O2313" t="s">
        <v>59</v>
      </c>
      <c r="P2313" t="s">
        <v>4763</v>
      </c>
      <c r="Q2313">
        <v>579.13599999999997</v>
      </c>
      <c r="R2313">
        <v>4</v>
      </c>
      <c r="S2313">
        <v>0.2</v>
      </c>
      <c r="T2313">
        <v>-28.956800000000001</v>
      </c>
    </row>
    <row r="2314" spans="1:20" x14ac:dyDescent="0.3">
      <c r="A2314" s="1">
        <v>44126</v>
      </c>
      <c r="B2314" s="1" t="str">
        <f t="shared" si="36"/>
        <v>Oct</v>
      </c>
      <c r="C2314">
        <v>7263</v>
      </c>
      <c r="D2314" t="s">
        <v>4764</v>
      </c>
      <c r="E2314" t="s">
        <v>20</v>
      </c>
      <c r="F2314" t="s">
        <v>646</v>
      </c>
      <c r="G2314" t="s">
        <v>73</v>
      </c>
      <c r="H2314" t="s">
        <v>23</v>
      </c>
      <c r="I2314" t="s">
        <v>154</v>
      </c>
      <c r="J2314" t="s">
        <v>155</v>
      </c>
      <c r="K2314">
        <v>19134</v>
      </c>
      <c r="L2314" t="s">
        <v>26</v>
      </c>
      <c r="M2314" t="s">
        <v>4765</v>
      </c>
      <c r="N2314" t="s">
        <v>78</v>
      </c>
      <c r="O2314" t="s">
        <v>193</v>
      </c>
      <c r="P2314" t="s">
        <v>4766</v>
      </c>
      <c r="Q2314">
        <v>32.700000000000003</v>
      </c>
      <c r="R2314">
        <v>5</v>
      </c>
      <c r="S2314">
        <v>0.4</v>
      </c>
      <c r="T2314">
        <v>-6.54</v>
      </c>
    </row>
    <row r="2315" spans="1:20" x14ac:dyDescent="0.3">
      <c r="A2315" s="1">
        <v>44126</v>
      </c>
      <c r="B2315" s="1" t="str">
        <f t="shared" si="36"/>
        <v>Oct</v>
      </c>
      <c r="C2315">
        <v>7264</v>
      </c>
      <c r="D2315" t="s">
        <v>4764</v>
      </c>
      <c r="E2315" t="s">
        <v>20</v>
      </c>
      <c r="F2315" t="s">
        <v>646</v>
      </c>
      <c r="G2315" t="s">
        <v>73</v>
      </c>
      <c r="H2315" t="s">
        <v>23</v>
      </c>
      <c r="I2315" t="s">
        <v>154</v>
      </c>
      <c r="J2315" t="s">
        <v>155</v>
      </c>
      <c r="K2315">
        <v>19134</v>
      </c>
      <c r="L2315" t="s">
        <v>26</v>
      </c>
      <c r="M2315" t="s">
        <v>4767</v>
      </c>
      <c r="N2315" t="s">
        <v>46</v>
      </c>
      <c r="O2315" t="s">
        <v>168</v>
      </c>
      <c r="P2315" t="s">
        <v>4768</v>
      </c>
      <c r="Q2315">
        <v>31.68</v>
      </c>
      <c r="R2315">
        <v>4</v>
      </c>
      <c r="S2315">
        <v>0.2</v>
      </c>
      <c r="T2315">
        <v>11.087999999999999</v>
      </c>
    </row>
    <row r="2316" spans="1:20" x14ac:dyDescent="0.3">
      <c r="A2316" s="1">
        <v>44127</v>
      </c>
      <c r="B2316" s="1" t="str">
        <f t="shared" si="36"/>
        <v>Oct</v>
      </c>
      <c r="C2316">
        <v>1261</v>
      </c>
      <c r="D2316" t="s">
        <v>4769</v>
      </c>
      <c r="E2316" t="s">
        <v>20</v>
      </c>
      <c r="F2316" t="s">
        <v>4770</v>
      </c>
      <c r="G2316" t="s">
        <v>22</v>
      </c>
      <c r="H2316" t="s">
        <v>23</v>
      </c>
      <c r="I2316" t="s">
        <v>74</v>
      </c>
      <c r="J2316" t="s">
        <v>130</v>
      </c>
      <c r="K2316">
        <v>32216</v>
      </c>
      <c r="L2316" t="s">
        <v>76</v>
      </c>
      <c r="M2316" t="s">
        <v>4144</v>
      </c>
      <c r="N2316" t="s">
        <v>78</v>
      </c>
      <c r="O2316" t="s">
        <v>193</v>
      </c>
      <c r="P2316" t="s">
        <v>4145</v>
      </c>
      <c r="Q2316">
        <v>863.88</v>
      </c>
      <c r="R2316">
        <v>3</v>
      </c>
      <c r="S2316">
        <v>0.2</v>
      </c>
      <c r="T2316">
        <v>107.985</v>
      </c>
    </row>
    <row r="2317" spans="1:20" x14ac:dyDescent="0.3">
      <c r="A2317" s="1">
        <v>44127</v>
      </c>
      <c r="B2317" s="1" t="str">
        <f t="shared" si="36"/>
        <v>Oct</v>
      </c>
      <c r="C2317">
        <v>2893</v>
      </c>
      <c r="D2317" t="s">
        <v>4771</v>
      </c>
      <c r="E2317" t="s">
        <v>20</v>
      </c>
      <c r="F2317" t="s">
        <v>4772</v>
      </c>
      <c r="G2317" t="s">
        <v>73</v>
      </c>
      <c r="H2317" t="s">
        <v>23</v>
      </c>
      <c r="I2317" t="s">
        <v>604</v>
      </c>
      <c r="J2317" t="s">
        <v>315</v>
      </c>
      <c r="K2317">
        <v>14609</v>
      </c>
      <c r="L2317" t="s">
        <v>26</v>
      </c>
      <c r="M2317" t="s">
        <v>4773</v>
      </c>
      <c r="N2317" t="s">
        <v>46</v>
      </c>
      <c r="O2317" t="s">
        <v>107</v>
      </c>
      <c r="P2317" t="s">
        <v>4774</v>
      </c>
      <c r="Q2317">
        <v>11.56</v>
      </c>
      <c r="R2317">
        <v>2</v>
      </c>
      <c r="S2317">
        <v>0</v>
      </c>
      <c r="T2317">
        <v>5.6643999999999997</v>
      </c>
    </row>
    <row r="2318" spans="1:20" x14ac:dyDescent="0.3">
      <c r="A2318" s="1">
        <v>44127</v>
      </c>
      <c r="B2318" s="1" t="str">
        <f t="shared" si="36"/>
        <v>Oct</v>
      </c>
      <c r="C2318">
        <v>2894</v>
      </c>
      <c r="D2318" t="s">
        <v>4771</v>
      </c>
      <c r="E2318" t="s">
        <v>20</v>
      </c>
      <c r="F2318" t="s">
        <v>4772</v>
      </c>
      <c r="G2318" t="s">
        <v>73</v>
      </c>
      <c r="H2318" t="s">
        <v>23</v>
      </c>
      <c r="I2318" t="s">
        <v>604</v>
      </c>
      <c r="J2318" t="s">
        <v>315</v>
      </c>
      <c r="K2318">
        <v>14609</v>
      </c>
      <c r="L2318" t="s">
        <v>26</v>
      </c>
      <c r="M2318" t="s">
        <v>1703</v>
      </c>
      <c r="N2318" t="s">
        <v>46</v>
      </c>
      <c r="O2318" t="s">
        <v>107</v>
      </c>
      <c r="P2318" t="s">
        <v>1704</v>
      </c>
      <c r="Q2318">
        <v>26.4</v>
      </c>
      <c r="R2318">
        <v>5</v>
      </c>
      <c r="S2318">
        <v>0</v>
      </c>
      <c r="T2318">
        <v>11.88</v>
      </c>
    </row>
    <row r="2319" spans="1:20" x14ac:dyDescent="0.3">
      <c r="A2319" s="1">
        <v>44127</v>
      </c>
      <c r="B2319" s="1" t="str">
        <f t="shared" si="36"/>
        <v>Oct</v>
      </c>
      <c r="C2319">
        <v>2895</v>
      </c>
      <c r="D2319" t="s">
        <v>4771</v>
      </c>
      <c r="E2319" t="s">
        <v>20</v>
      </c>
      <c r="F2319" t="s">
        <v>4772</v>
      </c>
      <c r="G2319" t="s">
        <v>73</v>
      </c>
      <c r="H2319" t="s">
        <v>23</v>
      </c>
      <c r="I2319" t="s">
        <v>604</v>
      </c>
      <c r="J2319" t="s">
        <v>315</v>
      </c>
      <c r="K2319">
        <v>14609</v>
      </c>
      <c r="L2319" t="s">
        <v>26</v>
      </c>
      <c r="M2319" t="s">
        <v>3210</v>
      </c>
      <c r="N2319" t="s">
        <v>28</v>
      </c>
      <c r="O2319" t="s">
        <v>29</v>
      </c>
      <c r="P2319" t="s">
        <v>3211</v>
      </c>
      <c r="Q2319">
        <v>69.08</v>
      </c>
      <c r="R2319">
        <v>11</v>
      </c>
      <c r="S2319">
        <v>0</v>
      </c>
      <c r="T2319">
        <v>29.0136</v>
      </c>
    </row>
    <row r="2320" spans="1:20" x14ac:dyDescent="0.3">
      <c r="A2320" s="1">
        <v>44127</v>
      </c>
      <c r="B2320" s="1" t="str">
        <f t="shared" si="36"/>
        <v>Oct</v>
      </c>
      <c r="C2320">
        <v>2896</v>
      </c>
      <c r="D2320" t="s">
        <v>4771</v>
      </c>
      <c r="E2320" t="s">
        <v>20</v>
      </c>
      <c r="F2320" t="s">
        <v>4772</v>
      </c>
      <c r="G2320" t="s">
        <v>73</v>
      </c>
      <c r="H2320" t="s">
        <v>23</v>
      </c>
      <c r="I2320" t="s">
        <v>604</v>
      </c>
      <c r="J2320" t="s">
        <v>315</v>
      </c>
      <c r="K2320">
        <v>14609</v>
      </c>
      <c r="L2320" t="s">
        <v>26</v>
      </c>
      <c r="M2320" t="s">
        <v>4255</v>
      </c>
      <c r="N2320" t="s">
        <v>78</v>
      </c>
      <c r="O2320" t="s">
        <v>193</v>
      </c>
      <c r="P2320" t="s">
        <v>4256</v>
      </c>
      <c r="Q2320">
        <v>35.880000000000003</v>
      </c>
      <c r="R2320">
        <v>3</v>
      </c>
      <c r="S2320">
        <v>0</v>
      </c>
      <c r="T2320">
        <v>10.0464</v>
      </c>
    </row>
    <row r="2321" spans="1:20" x14ac:dyDescent="0.3">
      <c r="A2321" s="1">
        <v>44127</v>
      </c>
      <c r="B2321" s="1" t="str">
        <f t="shared" si="36"/>
        <v>Oct</v>
      </c>
      <c r="C2321">
        <v>3856</v>
      </c>
      <c r="D2321" t="s">
        <v>4775</v>
      </c>
      <c r="E2321" t="s">
        <v>86</v>
      </c>
      <c r="F2321" t="s">
        <v>3735</v>
      </c>
      <c r="G2321" t="s">
        <v>22</v>
      </c>
      <c r="H2321" t="s">
        <v>23</v>
      </c>
      <c r="I2321" t="s">
        <v>1352</v>
      </c>
      <c r="J2321" t="s">
        <v>52</v>
      </c>
      <c r="K2321">
        <v>78207</v>
      </c>
      <c r="L2321" t="s">
        <v>44</v>
      </c>
      <c r="M2321" t="s">
        <v>1697</v>
      </c>
      <c r="N2321" t="s">
        <v>46</v>
      </c>
      <c r="O2321" t="s">
        <v>47</v>
      </c>
      <c r="P2321" t="s">
        <v>1698</v>
      </c>
      <c r="Q2321">
        <v>3.5640000000000001</v>
      </c>
      <c r="R2321">
        <v>3</v>
      </c>
      <c r="S2321">
        <v>0.8</v>
      </c>
      <c r="T2321">
        <v>-6.2370000000000001</v>
      </c>
    </row>
    <row r="2322" spans="1:20" x14ac:dyDescent="0.3">
      <c r="A2322" s="1">
        <v>44127</v>
      </c>
      <c r="B2322" s="1" t="str">
        <f t="shared" si="36"/>
        <v>Oct</v>
      </c>
      <c r="C2322">
        <v>3857</v>
      </c>
      <c r="D2322" t="s">
        <v>4775</v>
      </c>
      <c r="E2322" t="s">
        <v>86</v>
      </c>
      <c r="F2322" t="s">
        <v>3735</v>
      </c>
      <c r="G2322" t="s">
        <v>22</v>
      </c>
      <c r="H2322" t="s">
        <v>23</v>
      </c>
      <c r="I2322" t="s">
        <v>1352</v>
      </c>
      <c r="J2322" t="s">
        <v>52</v>
      </c>
      <c r="K2322">
        <v>78207</v>
      </c>
      <c r="L2322" t="s">
        <v>44</v>
      </c>
      <c r="M2322" t="s">
        <v>4776</v>
      </c>
      <c r="N2322" t="s">
        <v>78</v>
      </c>
      <c r="O2322" t="s">
        <v>193</v>
      </c>
      <c r="P2322" t="s">
        <v>4777</v>
      </c>
      <c r="Q2322">
        <v>823.96</v>
      </c>
      <c r="R2322">
        <v>5</v>
      </c>
      <c r="S2322">
        <v>0.2</v>
      </c>
      <c r="T2322">
        <v>51.497500000000002</v>
      </c>
    </row>
    <row r="2323" spans="1:20" x14ac:dyDescent="0.3">
      <c r="A2323" s="1">
        <v>44127</v>
      </c>
      <c r="B2323" s="1" t="str">
        <f t="shared" si="36"/>
        <v>Oct</v>
      </c>
      <c r="C2323">
        <v>3858</v>
      </c>
      <c r="D2323" t="s">
        <v>4775</v>
      </c>
      <c r="E2323" t="s">
        <v>86</v>
      </c>
      <c r="F2323" t="s">
        <v>3735</v>
      </c>
      <c r="G2323" t="s">
        <v>22</v>
      </c>
      <c r="H2323" t="s">
        <v>23</v>
      </c>
      <c r="I2323" t="s">
        <v>1352</v>
      </c>
      <c r="J2323" t="s">
        <v>52</v>
      </c>
      <c r="K2323">
        <v>78207</v>
      </c>
      <c r="L2323" t="s">
        <v>44</v>
      </c>
      <c r="M2323" t="s">
        <v>780</v>
      </c>
      <c r="N2323" t="s">
        <v>46</v>
      </c>
      <c r="O2323" t="s">
        <v>62</v>
      </c>
      <c r="P2323" t="s">
        <v>781</v>
      </c>
      <c r="Q2323">
        <v>10.272</v>
      </c>
      <c r="R2323">
        <v>3</v>
      </c>
      <c r="S2323">
        <v>0.2</v>
      </c>
      <c r="T2323">
        <v>0.89880000000000004</v>
      </c>
    </row>
    <row r="2324" spans="1:20" x14ac:dyDescent="0.3">
      <c r="A2324" s="1">
        <v>44127</v>
      </c>
      <c r="B2324" s="1" t="str">
        <f t="shared" si="36"/>
        <v>Oct</v>
      </c>
      <c r="C2324">
        <v>4148</v>
      </c>
      <c r="D2324" t="s">
        <v>4778</v>
      </c>
      <c r="E2324" t="s">
        <v>20</v>
      </c>
      <c r="F2324" t="s">
        <v>4779</v>
      </c>
      <c r="G2324" t="s">
        <v>22</v>
      </c>
      <c r="H2324" t="s">
        <v>23</v>
      </c>
      <c r="I2324" t="s">
        <v>259</v>
      </c>
      <c r="J2324" t="s">
        <v>52</v>
      </c>
      <c r="K2324">
        <v>78745</v>
      </c>
      <c r="L2324" t="s">
        <v>44</v>
      </c>
      <c r="M2324" t="s">
        <v>2183</v>
      </c>
      <c r="N2324" t="s">
        <v>46</v>
      </c>
      <c r="O2324" t="s">
        <v>47</v>
      </c>
      <c r="P2324" t="s">
        <v>2184</v>
      </c>
      <c r="Q2324">
        <v>9.7620000000000005</v>
      </c>
      <c r="R2324">
        <v>3</v>
      </c>
      <c r="S2324">
        <v>0.8</v>
      </c>
      <c r="T2324">
        <v>-15.1311</v>
      </c>
    </row>
    <row r="2325" spans="1:20" x14ac:dyDescent="0.3">
      <c r="A2325" s="1">
        <v>44127</v>
      </c>
      <c r="B2325" s="1" t="str">
        <f t="shared" si="36"/>
        <v>Oct</v>
      </c>
      <c r="C2325">
        <v>4149</v>
      </c>
      <c r="D2325" t="s">
        <v>4778</v>
      </c>
      <c r="E2325" t="s">
        <v>20</v>
      </c>
      <c r="F2325" t="s">
        <v>4779</v>
      </c>
      <c r="G2325" t="s">
        <v>22</v>
      </c>
      <c r="H2325" t="s">
        <v>23</v>
      </c>
      <c r="I2325" t="s">
        <v>259</v>
      </c>
      <c r="J2325" t="s">
        <v>52</v>
      </c>
      <c r="K2325">
        <v>78745</v>
      </c>
      <c r="L2325" t="s">
        <v>44</v>
      </c>
      <c r="M2325" t="s">
        <v>384</v>
      </c>
      <c r="N2325" t="s">
        <v>46</v>
      </c>
      <c r="O2325" t="s">
        <v>54</v>
      </c>
      <c r="P2325" t="s">
        <v>385</v>
      </c>
      <c r="Q2325">
        <v>13.72</v>
      </c>
      <c r="R2325">
        <v>1</v>
      </c>
      <c r="S2325">
        <v>0.2</v>
      </c>
      <c r="T2325">
        <v>1.2004999999999999</v>
      </c>
    </row>
    <row r="2326" spans="1:20" x14ac:dyDescent="0.3">
      <c r="A2326" s="1">
        <v>44127</v>
      </c>
      <c r="B2326" s="1" t="str">
        <f t="shared" si="36"/>
        <v>Oct</v>
      </c>
      <c r="C2326">
        <v>4150</v>
      </c>
      <c r="D2326" t="s">
        <v>4778</v>
      </c>
      <c r="E2326" t="s">
        <v>20</v>
      </c>
      <c r="F2326" t="s">
        <v>4779</v>
      </c>
      <c r="G2326" t="s">
        <v>22</v>
      </c>
      <c r="H2326" t="s">
        <v>23</v>
      </c>
      <c r="I2326" t="s">
        <v>259</v>
      </c>
      <c r="J2326" t="s">
        <v>52</v>
      </c>
      <c r="K2326">
        <v>78745</v>
      </c>
      <c r="L2326" t="s">
        <v>44</v>
      </c>
      <c r="M2326" t="s">
        <v>2626</v>
      </c>
      <c r="N2326" t="s">
        <v>78</v>
      </c>
      <c r="O2326" t="s">
        <v>101</v>
      </c>
      <c r="P2326" t="s">
        <v>2627</v>
      </c>
      <c r="Q2326">
        <v>55.2</v>
      </c>
      <c r="R2326">
        <v>1</v>
      </c>
      <c r="S2326">
        <v>0.2</v>
      </c>
      <c r="T2326">
        <v>-2.0699999999999998</v>
      </c>
    </row>
    <row r="2327" spans="1:20" x14ac:dyDescent="0.3">
      <c r="A2327" s="1">
        <v>44127</v>
      </c>
      <c r="B2327" s="1" t="str">
        <f t="shared" si="36"/>
        <v>Oct</v>
      </c>
      <c r="C2327">
        <v>4151</v>
      </c>
      <c r="D2327" t="s">
        <v>4778</v>
      </c>
      <c r="E2327" t="s">
        <v>20</v>
      </c>
      <c r="F2327" t="s">
        <v>4779</v>
      </c>
      <c r="G2327" t="s">
        <v>22</v>
      </c>
      <c r="H2327" t="s">
        <v>23</v>
      </c>
      <c r="I2327" t="s">
        <v>259</v>
      </c>
      <c r="J2327" t="s">
        <v>52</v>
      </c>
      <c r="K2327">
        <v>78745</v>
      </c>
      <c r="L2327" t="s">
        <v>44</v>
      </c>
      <c r="M2327" t="s">
        <v>4780</v>
      </c>
      <c r="N2327" t="s">
        <v>46</v>
      </c>
      <c r="O2327" t="s">
        <v>54</v>
      </c>
      <c r="P2327" t="s">
        <v>4781</v>
      </c>
      <c r="Q2327">
        <v>259.13600000000002</v>
      </c>
      <c r="R2327">
        <v>4</v>
      </c>
      <c r="S2327">
        <v>0.2</v>
      </c>
      <c r="T2327">
        <v>-58.305599999999998</v>
      </c>
    </row>
    <row r="2328" spans="1:20" x14ac:dyDescent="0.3">
      <c r="A2328" s="1">
        <v>44127</v>
      </c>
      <c r="B2328" s="1" t="str">
        <f t="shared" si="36"/>
        <v>Oct</v>
      </c>
      <c r="C2328">
        <v>8446</v>
      </c>
      <c r="D2328" t="s">
        <v>4782</v>
      </c>
      <c r="E2328" t="s">
        <v>39</v>
      </c>
      <c r="F2328" t="s">
        <v>1741</v>
      </c>
      <c r="G2328" t="s">
        <v>73</v>
      </c>
      <c r="H2328" t="s">
        <v>23</v>
      </c>
      <c r="I2328" t="s">
        <v>2979</v>
      </c>
      <c r="J2328" t="s">
        <v>1696</v>
      </c>
      <c r="K2328">
        <v>2920</v>
      </c>
      <c r="L2328" t="s">
        <v>26</v>
      </c>
      <c r="M2328" t="s">
        <v>815</v>
      </c>
      <c r="N2328" t="s">
        <v>28</v>
      </c>
      <c r="O2328" t="s">
        <v>94</v>
      </c>
      <c r="P2328" t="s">
        <v>816</v>
      </c>
      <c r="Q2328">
        <v>240.744</v>
      </c>
      <c r="R2328">
        <v>4</v>
      </c>
      <c r="S2328">
        <v>0.3</v>
      </c>
      <c r="T2328">
        <v>-13.7568</v>
      </c>
    </row>
    <row r="2329" spans="1:20" x14ac:dyDescent="0.3">
      <c r="A2329" s="1">
        <v>44127</v>
      </c>
      <c r="B2329" s="1" t="str">
        <f t="shared" si="36"/>
        <v>Oct</v>
      </c>
      <c r="C2329">
        <v>8447</v>
      </c>
      <c r="D2329" t="s">
        <v>4782</v>
      </c>
      <c r="E2329" t="s">
        <v>39</v>
      </c>
      <c r="F2329" t="s">
        <v>1741</v>
      </c>
      <c r="G2329" t="s">
        <v>73</v>
      </c>
      <c r="H2329" t="s">
        <v>23</v>
      </c>
      <c r="I2329" t="s">
        <v>2979</v>
      </c>
      <c r="J2329" t="s">
        <v>1696</v>
      </c>
      <c r="K2329">
        <v>2920</v>
      </c>
      <c r="L2329" t="s">
        <v>26</v>
      </c>
      <c r="M2329" t="s">
        <v>2495</v>
      </c>
      <c r="N2329" t="s">
        <v>28</v>
      </c>
      <c r="O2329" t="s">
        <v>29</v>
      </c>
      <c r="P2329" t="s">
        <v>2496</v>
      </c>
      <c r="Q2329">
        <v>35</v>
      </c>
      <c r="R2329">
        <v>4</v>
      </c>
      <c r="S2329">
        <v>0</v>
      </c>
      <c r="T2329">
        <v>14.7</v>
      </c>
    </row>
    <row r="2330" spans="1:20" x14ac:dyDescent="0.3">
      <c r="A2330" s="1">
        <v>44127</v>
      </c>
      <c r="B2330" s="1" t="str">
        <f t="shared" si="36"/>
        <v>Oct</v>
      </c>
      <c r="C2330">
        <v>8448</v>
      </c>
      <c r="D2330" t="s">
        <v>4782</v>
      </c>
      <c r="E2330" t="s">
        <v>39</v>
      </c>
      <c r="F2330" t="s">
        <v>1741</v>
      </c>
      <c r="G2330" t="s">
        <v>73</v>
      </c>
      <c r="H2330" t="s">
        <v>23</v>
      </c>
      <c r="I2330" t="s">
        <v>2979</v>
      </c>
      <c r="J2330" t="s">
        <v>1696</v>
      </c>
      <c r="K2330">
        <v>2920</v>
      </c>
      <c r="L2330" t="s">
        <v>26</v>
      </c>
      <c r="M2330" t="s">
        <v>4783</v>
      </c>
      <c r="N2330" t="s">
        <v>28</v>
      </c>
      <c r="O2330" t="s">
        <v>29</v>
      </c>
      <c r="P2330" t="s">
        <v>4784</v>
      </c>
      <c r="Q2330">
        <v>210.68</v>
      </c>
      <c r="R2330">
        <v>2</v>
      </c>
      <c r="S2330">
        <v>0</v>
      </c>
      <c r="T2330">
        <v>50.563200000000002</v>
      </c>
    </row>
    <row r="2331" spans="1:20" x14ac:dyDescent="0.3">
      <c r="A2331" s="1">
        <v>44127</v>
      </c>
      <c r="B2331" s="1" t="str">
        <f t="shared" si="36"/>
        <v>Oct</v>
      </c>
      <c r="C2331">
        <v>8449</v>
      </c>
      <c r="D2331" t="s">
        <v>4782</v>
      </c>
      <c r="E2331" t="s">
        <v>39</v>
      </c>
      <c r="F2331" t="s">
        <v>1741</v>
      </c>
      <c r="G2331" t="s">
        <v>73</v>
      </c>
      <c r="H2331" t="s">
        <v>23</v>
      </c>
      <c r="I2331" t="s">
        <v>2979</v>
      </c>
      <c r="J2331" t="s">
        <v>1696</v>
      </c>
      <c r="K2331">
        <v>2920</v>
      </c>
      <c r="L2331" t="s">
        <v>26</v>
      </c>
      <c r="M2331" t="s">
        <v>3750</v>
      </c>
      <c r="N2331" t="s">
        <v>28</v>
      </c>
      <c r="O2331" t="s">
        <v>94</v>
      </c>
      <c r="P2331" t="s">
        <v>3751</v>
      </c>
      <c r="Q2331">
        <v>637.89599999999996</v>
      </c>
      <c r="R2331">
        <v>3</v>
      </c>
      <c r="S2331">
        <v>0.3</v>
      </c>
      <c r="T2331">
        <v>-127.5792</v>
      </c>
    </row>
    <row r="2332" spans="1:20" x14ac:dyDescent="0.3">
      <c r="A2332" s="1">
        <v>44127</v>
      </c>
      <c r="B2332" s="1" t="str">
        <f t="shared" si="36"/>
        <v>Oct</v>
      </c>
      <c r="C2332">
        <v>8450</v>
      </c>
      <c r="D2332" t="s">
        <v>4782</v>
      </c>
      <c r="E2332" t="s">
        <v>39</v>
      </c>
      <c r="F2332" t="s">
        <v>1741</v>
      </c>
      <c r="G2332" t="s">
        <v>73</v>
      </c>
      <c r="H2332" t="s">
        <v>23</v>
      </c>
      <c r="I2332" t="s">
        <v>2979</v>
      </c>
      <c r="J2332" t="s">
        <v>1696</v>
      </c>
      <c r="K2332">
        <v>2920</v>
      </c>
      <c r="L2332" t="s">
        <v>26</v>
      </c>
      <c r="M2332" t="s">
        <v>4785</v>
      </c>
      <c r="N2332" t="s">
        <v>46</v>
      </c>
      <c r="O2332" t="s">
        <v>107</v>
      </c>
      <c r="P2332" t="s">
        <v>4786</v>
      </c>
      <c r="Q2332">
        <v>43.44</v>
      </c>
      <c r="R2332">
        <v>8</v>
      </c>
      <c r="S2332">
        <v>0</v>
      </c>
      <c r="T2332">
        <v>21.285599999999999</v>
      </c>
    </row>
    <row r="2333" spans="1:20" x14ac:dyDescent="0.3">
      <c r="A2333" s="1">
        <v>44127</v>
      </c>
      <c r="B2333" s="1" t="str">
        <f t="shared" si="36"/>
        <v>Oct</v>
      </c>
      <c r="C2333">
        <v>8451</v>
      </c>
      <c r="D2333" t="s">
        <v>4782</v>
      </c>
      <c r="E2333" t="s">
        <v>39</v>
      </c>
      <c r="F2333" t="s">
        <v>1741</v>
      </c>
      <c r="G2333" t="s">
        <v>73</v>
      </c>
      <c r="H2333" t="s">
        <v>23</v>
      </c>
      <c r="I2333" t="s">
        <v>2979</v>
      </c>
      <c r="J2333" t="s">
        <v>1696</v>
      </c>
      <c r="K2333">
        <v>2920</v>
      </c>
      <c r="L2333" t="s">
        <v>26</v>
      </c>
      <c r="M2333" t="s">
        <v>2901</v>
      </c>
      <c r="N2333" t="s">
        <v>46</v>
      </c>
      <c r="O2333" t="s">
        <v>69</v>
      </c>
      <c r="P2333" t="s">
        <v>2902</v>
      </c>
      <c r="Q2333">
        <v>2.2200000000000002</v>
      </c>
      <c r="R2333">
        <v>1</v>
      </c>
      <c r="S2333">
        <v>0</v>
      </c>
      <c r="T2333">
        <v>0.66600000000000004</v>
      </c>
    </row>
    <row r="2334" spans="1:20" x14ac:dyDescent="0.3">
      <c r="A2334" s="1">
        <v>44128</v>
      </c>
      <c r="B2334" s="1" t="str">
        <f t="shared" si="36"/>
        <v>Oct</v>
      </c>
      <c r="C2334">
        <v>8678</v>
      </c>
      <c r="D2334" t="s">
        <v>4787</v>
      </c>
      <c r="E2334" t="s">
        <v>39</v>
      </c>
      <c r="F2334" t="s">
        <v>3145</v>
      </c>
      <c r="G2334" t="s">
        <v>22</v>
      </c>
      <c r="H2334" t="s">
        <v>23</v>
      </c>
      <c r="I2334" t="s">
        <v>2163</v>
      </c>
      <c r="J2334" t="s">
        <v>52</v>
      </c>
      <c r="K2334">
        <v>76063</v>
      </c>
      <c r="L2334" t="s">
        <v>44</v>
      </c>
      <c r="M2334" t="s">
        <v>3256</v>
      </c>
      <c r="N2334" t="s">
        <v>28</v>
      </c>
      <c r="O2334" t="s">
        <v>94</v>
      </c>
      <c r="P2334" t="s">
        <v>3257</v>
      </c>
      <c r="Q2334">
        <v>517.40499999999997</v>
      </c>
      <c r="R2334">
        <v>5</v>
      </c>
      <c r="S2334">
        <v>0.3</v>
      </c>
      <c r="T2334">
        <v>-81.3065</v>
      </c>
    </row>
    <row r="2335" spans="1:20" x14ac:dyDescent="0.3">
      <c r="A2335" s="1">
        <v>44128</v>
      </c>
      <c r="B2335" s="1" t="str">
        <f t="shared" si="36"/>
        <v>Oct</v>
      </c>
      <c r="C2335">
        <v>9612</v>
      </c>
      <c r="D2335" t="s">
        <v>4788</v>
      </c>
      <c r="E2335" t="s">
        <v>20</v>
      </c>
      <c r="F2335" t="s">
        <v>2145</v>
      </c>
      <c r="G2335" t="s">
        <v>22</v>
      </c>
      <c r="H2335" t="s">
        <v>23</v>
      </c>
      <c r="I2335" t="s">
        <v>277</v>
      </c>
      <c r="J2335" t="s">
        <v>968</v>
      </c>
      <c r="K2335">
        <v>39212</v>
      </c>
      <c r="L2335" t="s">
        <v>76</v>
      </c>
      <c r="M2335" t="s">
        <v>4789</v>
      </c>
      <c r="N2335" t="s">
        <v>46</v>
      </c>
      <c r="O2335" t="s">
        <v>144</v>
      </c>
      <c r="P2335" t="s">
        <v>145</v>
      </c>
      <c r="Q2335">
        <v>11.68</v>
      </c>
      <c r="R2335">
        <v>4</v>
      </c>
      <c r="S2335">
        <v>0</v>
      </c>
      <c r="T2335">
        <v>5.2560000000000002</v>
      </c>
    </row>
    <row r="2336" spans="1:20" x14ac:dyDescent="0.3">
      <c r="A2336" s="1">
        <v>44130</v>
      </c>
      <c r="B2336" s="1" t="str">
        <f t="shared" si="36"/>
        <v>Oct</v>
      </c>
      <c r="C2336">
        <v>87</v>
      </c>
      <c r="D2336" t="s">
        <v>4790</v>
      </c>
      <c r="E2336" t="s">
        <v>20</v>
      </c>
      <c r="F2336" t="s">
        <v>2795</v>
      </c>
      <c r="G2336" t="s">
        <v>22</v>
      </c>
      <c r="H2336" t="s">
        <v>23</v>
      </c>
      <c r="I2336" t="s">
        <v>604</v>
      </c>
      <c r="J2336" t="s">
        <v>700</v>
      </c>
      <c r="K2336">
        <v>55901</v>
      </c>
      <c r="L2336" t="s">
        <v>44</v>
      </c>
      <c r="M2336" t="s">
        <v>1852</v>
      </c>
      <c r="N2336" t="s">
        <v>78</v>
      </c>
      <c r="O2336" t="s">
        <v>101</v>
      </c>
      <c r="P2336" t="s">
        <v>1853</v>
      </c>
      <c r="Q2336">
        <v>19.989999999999998</v>
      </c>
      <c r="R2336">
        <v>1</v>
      </c>
      <c r="S2336">
        <v>0</v>
      </c>
      <c r="T2336">
        <v>6.7965999999999998</v>
      </c>
    </row>
    <row r="2337" spans="1:20" x14ac:dyDescent="0.3">
      <c r="A2337" s="1">
        <v>44130</v>
      </c>
      <c r="B2337" s="1" t="str">
        <f t="shared" si="36"/>
        <v>Oct</v>
      </c>
      <c r="C2337">
        <v>88</v>
      </c>
      <c r="D2337" t="s">
        <v>4790</v>
      </c>
      <c r="E2337" t="s">
        <v>20</v>
      </c>
      <c r="F2337" t="s">
        <v>2795</v>
      </c>
      <c r="G2337" t="s">
        <v>22</v>
      </c>
      <c r="H2337" t="s">
        <v>23</v>
      </c>
      <c r="I2337" t="s">
        <v>604</v>
      </c>
      <c r="J2337" t="s">
        <v>700</v>
      </c>
      <c r="K2337">
        <v>55901</v>
      </c>
      <c r="L2337" t="s">
        <v>44</v>
      </c>
      <c r="M2337" t="s">
        <v>999</v>
      </c>
      <c r="N2337" t="s">
        <v>46</v>
      </c>
      <c r="O2337" t="s">
        <v>288</v>
      </c>
      <c r="P2337" t="s">
        <v>1000</v>
      </c>
      <c r="Q2337">
        <v>6.16</v>
      </c>
      <c r="R2337">
        <v>2</v>
      </c>
      <c r="S2337">
        <v>0</v>
      </c>
      <c r="T2337">
        <v>2.9567999999999999</v>
      </c>
    </row>
    <row r="2338" spans="1:20" x14ac:dyDescent="0.3">
      <c r="A2338" s="1">
        <v>44130</v>
      </c>
      <c r="B2338" s="1" t="str">
        <f t="shared" si="36"/>
        <v>Oct</v>
      </c>
      <c r="C2338">
        <v>6664</v>
      </c>
      <c r="D2338" t="s">
        <v>4791</v>
      </c>
      <c r="E2338" t="s">
        <v>20</v>
      </c>
      <c r="F2338" t="s">
        <v>2993</v>
      </c>
      <c r="G2338" t="s">
        <v>22</v>
      </c>
      <c r="H2338" t="s">
        <v>23</v>
      </c>
      <c r="I2338" t="s">
        <v>1390</v>
      </c>
      <c r="J2338" t="s">
        <v>621</v>
      </c>
      <c r="K2338">
        <v>23464</v>
      </c>
      <c r="L2338" t="s">
        <v>76</v>
      </c>
      <c r="M2338" t="s">
        <v>273</v>
      </c>
      <c r="N2338" t="s">
        <v>28</v>
      </c>
      <c r="O2338" t="s">
        <v>94</v>
      </c>
      <c r="P2338" t="s">
        <v>274</v>
      </c>
      <c r="Q2338">
        <v>356.85</v>
      </c>
      <c r="R2338">
        <v>5</v>
      </c>
      <c r="S2338">
        <v>0</v>
      </c>
      <c r="T2338">
        <v>60.664499999999997</v>
      </c>
    </row>
    <row r="2339" spans="1:20" x14ac:dyDescent="0.3">
      <c r="A2339" s="1">
        <v>44130</v>
      </c>
      <c r="B2339" s="1" t="str">
        <f t="shared" si="36"/>
        <v>Oct</v>
      </c>
      <c r="C2339">
        <v>6665</v>
      </c>
      <c r="D2339" t="s">
        <v>4791</v>
      </c>
      <c r="E2339" t="s">
        <v>20</v>
      </c>
      <c r="F2339" t="s">
        <v>2993</v>
      </c>
      <c r="G2339" t="s">
        <v>22</v>
      </c>
      <c r="H2339" t="s">
        <v>23</v>
      </c>
      <c r="I2339" t="s">
        <v>1390</v>
      </c>
      <c r="J2339" t="s">
        <v>621</v>
      </c>
      <c r="K2339">
        <v>23464</v>
      </c>
      <c r="L2339" t="s">
        <v>76</v>
      </c>
      <c r="M2339" t="s">
        <v>4792</v>
      </c>
      <c r="N2339" t="s">
        <v>46</v>
      </c>
      <c r="O2339" t="s">
        <v>168</v>
      </c>
      <c r="P2339" t="s">
        <v>4793</v>
      </c>
      <c r="Q2339">
        <v>251.58</v>
      </c>
      <c r="R2339">
        <v>7</v>
      </c>
      <c r="S2339">
        <v>0</v>
      </c>
      <c r="T2339">
        <v>113.211</v>
      </c>
    </row>
    <row r="2340" spans="1:20" x14ac:dyDescent="0.3">
      <c r="A2340" s="1">
        <v>44130</v>
      </c>
      <c r="B2340" s="1" t="str">
        <f t="shared" si="36"/>
        <v>Oct</v>
      </c>
      <c r="C2340">
        <v>7332</v>
      </c>
      <c r="D2340" t="s">
        <v>4794</v>
      </c>
      <c r="E2340" t="s">
        <v>20</v>
      </c>
      <c r="F2340" t="s">
        <v>4337</v>
      </c>
      <c r="G2340" t="s">
        <v>73</v>
      </c>
      <c r="H2340" t="s">
        <v>23</v>
      </c>
      <c r="I2340" t="s">
        <v>1171</v>
      </c>
      <c r="J2340" t="s">
        <v>155</v>
      </c>
      <c r="K2340">
        <v>17602</v>
      </c>
      <c r="L2340" t="s">
        <v>26</v>
      </c>
      <c r="M2340" t="s">
        <v>4795</v>
      </c>
      <c r="N2340" t="s">
        <v>78</v>
      </c>
      <c r="O2340" t="s">
        <v>193</v>
      </c>
      <c r="P2340" t="s">
        <v>4796</v>
      </c>
      <c r="Q2340">
        <v>61.542000000000002</v>
      </c>
      <c r="R2340">
        <v>1</v>
      </c>
      <c r="S2340">
        <v>0.4</v>
      </c>
      <c r="T2340">
        <v>-13.334099999999999</v>
      </c>
    </row>
    <row r="2341" spans="1:20" x14ac:dyDescent="0.3">
      <c r="A2341" s="1">
        <v>44130</v>
      </c>
      <c r="B2341" s="1" t="str">
        <f t="shared" si="36"/>
        <v>Oct</v>
      </c>
      <c r="C2341">
        <v>7333</v>
      </c>
      <c r="D2341" t="s">
        <v>4794</v>
      </c>
      <c r="E2341" t="s">
        <v>20</v>
      </c>
      <c r="F2341" t="s">
        <v>4337</v>
      </c>
      <c r="G2341" t="s">
        <v>73</v>
      </c>
      <c r="H2341" t="s">
        <v>23</v>
      </c>
      <c r="I2341" t="s">
        <v>1171</v>
      </c>
      <c r="J2341" t="s">
        <v>155</v>
      </c>
      <c r="K2341">
        <v>17602</v>
      </c>
      <c r="L2341" t="s">
        <v>26</v>
      </c>
      <c r="M2341" t="s">
        <v>2279</v>
      </c>
      <c r="N2341" t="s">
        <v>46</v>
      </c>
      <c r="O2341" t="s">
        <v>47</v>
      </c>
      <c r="P2341" t="s">
        <v>2280</v>
      </c>
      <c r="Q2341">
        <v>81.438000000000002</v>
      </c>
      <c r="R2341">
        <v>7</v>
      </c>
      <c r="S2341">
        <v>0.7</v>
      </c>
      <c r="T2341">
        <v>-65.150400000000005</v>
      </c>
    </row>
    <row r="2342" spans="1:20" x14ac:dyDescent="0.3">
      <c r="A2342" s="1">
        <v>44130</v>
      </c>
      <c r="B2342" s="1" t="str">
        <f t="shared" si="36"/>
        <v>Oct</v>
      </c>
      <c r="C2342">
        <v>8808</v>
      </c>
      <c r="D2342" t="s">
        <v>4797</v>
      </c>
      <c r="E2342" t="s">
        <v>20</v>
      </c>
      <c r="F2342" t="s">
        <v>134</v>
      </c>
      <c r="G2342" t="s">
        <v>22</v>
      </c>
      <c r="H2342" t="s">
        <v>23</v>
      </c>
      <c r="I2342" t="s">
        <v>154</v>
      </c>
      <c r="J2342" t="s">
        <v>155</v>
      </c>
      <c r="K2342">
        <v>19134</v>
      </c>
      <c r="L2342" t="s">
        <v>26</v>
      </c>
      <c r="M2342" t="s">
        <v>2169</v>
      </c>
      <c r="N2342" t="s">
        <v>46</v>
      </c>
      <c r="O2342" t="s">
        <v>47</v>
      </c>
      <c r="P2342" t="s">
        <v>2170</v>
      </c>
      <c r="Q2342">
        <v>33.281999999999996</v>
      </c>
      <c r="R2342">
        <v>3</v>
      </c>
      <c r="S2342">
        <v>0.7</v>
      </c>
      <c r="T2342">
        <v>-27.734999999999999</v>
      </c>
    </row>
    <row r="2343" spans="1:20" x14ac:dyDescent="0.3">
      <c r="A2343" s="1">
        <v>44130</v>
      </c>
      <c r="B2343" s="1" t="str">
        <f t="shared" si="36"/>
        <v>Oct</v>
      </c>
      <c r="C2343">
        <v>8809</v>
      </c>
      <c r="D2343" t="s">
        <v>4797</v>
      </c>
      <c r="E2343" t="s">
        <v>20</v>
      </c>
      <c r="F2343" t="s">
        <v>134</v>
      </c>
      <c r="G2343" t="s">
        <v>22</v>
      </c>
      <c r="H2343" t="s">
        <v>23</v>
      </c>
      <c r="I2343" t="s">
        <v>154</v>
      </c>
      <c r="J2343" t="s">
        <v>155</v>
      </c>
      <c r="K2343">
        <v>19134</v>
      </c>
      <c r="L2343" t="s">
        <v>26</v>
      </c>
      <c r="M2343" t="s">
        <v>3979</v>
      </c>
      <c r="N2343" t="s">
        <v>78</v>
      </c>
      <c r="O2343" t="s">
        <v>193</v>
      </c>
      <c r="P2343" t="s">
        <v>3980</v>
      </c>
      <c r="Q2343">
        <v>118.65</v>
      </c>
      <c r="R2343">
        <v>5</v>
      </c>
      <c r="S2343">
        <v>0.4</v>
      </c>
      <c r="T2343">
        <v>19.774999999999999</v>
      </c>
    </row>
    <row r="2344" spans="1:20" x14ac:dyDescent="0.3">
      <c r="A2344" s="1">
        <v>44130</v>
      </c>
      <c r="B2344" s="1" t="str">
        <f t="shared" si="36"/>
        <v>Oct</v>
      </c>
      <c r="C2344">
        <v>8810</v>
      </c>
      <c r="D2344" t="s">
        <v>4797</v>
      </c>
      <c r="E2344" t="s">
        <v>20</v>
      </c>
      <c r="F2344" t="s">
        <v>134</v>
      </c>
      <c r="G2344" t="s">
        <v>22</v>
      </c>
      <c r="H2344" t="s">
        <v>23</v>
      </c>
      <c r="I2344" t="s">
        <v>154</v>
      </c>
      <c r="J2344" t="s">
        <v>155</v>
      </c>
      <c r="K2344">
        <v>19134</v>
      </c>
      <c r="L2344" t="s">
        <v>26</v>
      </c>
      <c r="M2344" t="s">
        <v>1794</v>
      </c>
      <c r="N2344" t="s">
        <v>46</v>
      </c>
      <c r="O2344" t="s">
        <v>288</v>
      </c>
      <c r="P2344" t="s">
        <v>1795</v>
      </c>
      <c r="Q2344">
        <v>14.76</v>
      </c>
      <c r="R2344">
        <v>5</v>
      </c>
      <c r="S2344">
        <v>0.2</v>
      </c>
      <c r="T2344">
        <v>4.9814999999999996</v>
      </c>
    </row>
    <row r="2345" spans="1:20" x14ac:dyDescent="0.3">
      <c r="A2345" s="1">
        <v>44130</v>
      </c>
      <c r="B2345" s="1" t="str">
        <f t="shared" si="36"/>
        <v>Oct</v>
      </c>
      <c r="C2345">
        <v>9532</v>
      </c>
      <c r="D2345" t="s">
        <v>4798</v>
      </c>
      <c r="E2345" t="s">
        <v>20</v>
      </c>
      <c r="F2345" t="s">
        <v>1100</v>
      </c>
      <c r="G2345" t="s">
        <v>41</v>
      </c>
      <c r="H2345" t="s">
        <v>23</v>
      </c>
      <c r="I2345" t="s">
        <v>172</v>
      </c>
      <c r="J2345" t="s">
        <v>52</v>
      </c>
      <c r="K2345">
        <v>75217</v>
      </c>
      <c r="L2345" t="s">
        <v>44</v>
      </c>
      <c r="M2345" t="s">
        <v>567</v>
      </c>
      <c r="N2345" t="s">
        <v>46</v>
      </c>
      <c r="O2345" t="s">
        <v>54</v>
      </c>
      <c r="P2345" t="s">
        <v>568</v>
      </c>
      <c r="Q2345">
        <v>55.616</v>
      </c>
      <c r="R2345">
        <v>2</v>
      </c>
      <c r="S2345">
        <v>0.2</v>
      </c>
      <c r="T2345">
        <v>5.5616000000000003</v>
      </c>
    </row>
    <row r="2346" spans="1:20" x14ac:dyDescent="0.3">
      <c r="A2346" s="1">
        <v>44131</v>
      </c>
      <c r="B2346" s="1" t="str">
        <f t="shared" si="36"/>
        <v>Oct</v>
      </c>
      <c r="C2346">
        <v>3253</v>
      </c>
      <c r="D2346" t="s">
        <v>4799</v>
      </c>
      <c r="E2346" t="s">
        <v>86</v>
      </c>
      <c r="F2346" t="s">
        <v>4691</v>
      </c>
      <c r="G2346" t="s">
        <v>41</v>
      </c>
      <c r="H2346" t="s">
        <v>23</v>
      </c>
      <c r="I2346" t="s">
        <v>336</v>
      </c>
      <c r="J2346" t="s">
        <v>337</v>
      </c>
      <c r="K2346">
        <v>60610</v>
      </c>
      <c r="L2346" t="s">
        <v>44</v>
      </c>
      <c r="M2346" t="s">
        <v>1563</v>
      </c>
      <c r="N2346" t="s">
        <v>46</v>
      </c>
      <c r="O2346" t="s">
        <v>62</v>
      </c>
      <c r="P2346" t="s">
        <v>1564</v>
      </c>
      <c r="Q2346">
        <v>7.056</v>
      </c>
      <c r="R2346">
        <v>3</v>
      </c>
      <c r="S2346">
        <v>0.2</v>
      </c>
      <c r="T2346">
        <v>2.2050000000000001</v>
      </c>
    </row>
    <row r="2347" spans="1:20" x14ac:dyDescent="0.3">
      <c r="A2347" s="1">
        <v>44131</v>
      </c>
      <c r="B2347" s="1" t="str">
        <f t="shared" si="36"/>
        <v>Oct</v>
      </c>
      <c r="C2347">
        <v>3254</v>
      </c>
      <c r="D2347" t="s">
        <v>4799</v>
      </c>
      <c r="E2347" t="s">
        <v>86</v>
      </c>
      <c r="F2347" t="s">
        <v>4691</v>
      </c>
      <c r="G2347" t="s">
        <v>41</v>
      </c>
      <c r="H2347" t="s">
        <v>23</v>
      </c>
      <c r="I2347" t="s">
        <v>336</v>
      </c>
      <c r="J2347" t="s">
        <v>337</v>
      </c>
      <c r="K2347">
        <v>60610</v>
      </c>
      <c r="L2347" t="s">
        <v>44</v>
      </c>
      <c r="M2347" t="s">
        <v>1484</v>
      </c>
      <c r="N2347" t="s">
        <v>78</v>
      </c>
      <c r="O2347" t="s">
        <v>193</v>
      </c>
      <c r="P2347" t="s">
        <v>1485</v>
      </c>
      <c r="Q2347">
        <v>27.184000000000001</v>
      </c>
      <c r="R2347">
        <v>2</v>
      </c>
      <c r="S2347">
        <v>0.2</v>
      </c>
      <c r="T2347">
        <v>2.0388000000000002</v>
      </c>
    </row>
    <row r="2348" spans="1:20" x14ac:dyDescent="0.3">
      <c r="A2348" s="1">
        <v>44131</v>
      </c>
      <c r="B2348" s="1" t="str">
        <f t="shared" si="36"/>
        <v>Oct</v>
      </c>
      <c r="C2348">
        <v>4024</v>
      </c>
      <c r="D2348" t="s">
        <v>4800</v>
      </c>
      <c r="E2348" t="s">
        <v>39</v>
      </c>
      <c r="F2348" t="s">
        <v>270</v>
      </c>
      <c r="G2348" t="s">
        <v>73</v>
      </c>
      <c r="H2348" t="s">
        <v>23</v>
      </c>
      <c r="I2348" t="s">
        <v>111</v>
      </c>
      <c r="J2348" t="s">
        <v>34</v>
      </c>
      <c r="K2348">
        <v>94110</v>
      </c>
      <c r="L2348" t="s">
        <v>35</v>
      </c>
      <c r="M2348" t="s">
        <v>3501</v>
      </c>
      <c r="N2348" t="s">
        <v>28</v>
      </c>
      <c r="O2348" t="s">
        <v>186</v>
      </c>
      <c r="P2348" t="s">
        <v>3502</v>
      </c>
      <c r="Q2348">
        <v>556.66499999999996</v>
      </c>
      <c r="R2348">
        <v>5</v>
      </c>
      <c r="S2348">
        <v>0.15</v>
      </c>
      <c r="T2348">
        <v>6.5490000000000004</v>
      </c>
    </row>
    <row r="2349" spans="1:20" x14ac:dyDescent="0.3">
      <c r="A2349" s="1">
        <v>44131</v>
      </c>
      <c r="B2349" s="1" t="str">
        <f t="shared" si="36"/>
        <v>Oct</v>
      </c>
      <c r="C2349">
        <v>4025</v>
      </c>
      <c r="D2349" t="s">
        <v>4800</v>
      </c>
      <c r="E2349" t="s">
        <v>39</v>
      </c>
      <c r="F2349" t="s">
        <v>270</v>
      </c>
      <c r="G2349" t="s">
        <v>73</v>
      </c>
      <c r="H2349" t="s">
        <v>23</v>
      </c>
      <c r="I2349" t="s">
        <v>111</v>
      </c>
      <c r="J2349" t="s">
        <v>34</v>
      </c>
      <c r="K2349">
        <v>94110</v>
      </c>
      <c r="L2349" t="s">
        <v>35</v>
      </c>
      <c r="M2349" t="s">
        <v>4801</v>
      </c>
      <c r="N2349" t="s">
        <v>78</v>
      </c>
      <c r="O2349" t="s">
        <v>193</v>
      </c>
      <c r="P2349" t="s">
        <v>4802</v>
      </c>
      <c r="Q2349">
        <v>95.84</v>
      </c>
      <c r="R2349">
        <v>4</v>
      </c>
      <c r="S2349">
        <v>0.2</v>
      </c>
      <c r="T2349">
        <v>34.741999999999997</v>
      </c>
    </row>
    <row r="2350" spans="1:20" x14ac:dyDescent="0.3">
      <c r="A2350" s="1">
        <v>44131</v>
      </c>
      <c r="B2350" s="1" t="str">
        <f t="shared" si="36"/>
        <v>Oct</v>
      </c>
      <c r="C2350">
        <v>5673</v>
      </c>
      <c r="D2350" t="s">
        <v>4803</v>
      </c>
      <c r="E2350" t="s">
        <v>20</v>
      </c>
      <c r="F2350" t="s">
        <v>988</v>
      </c>
      <c r="G2350" t="s">
        <v>73</v>
      </c>
      <c r="H2350" t="s">
        <v>23</v>
      </c>
      <c r="I2350" t="s">
        <v>172</v>
      </c>
      <c r="J2350" t="s">
        <v>52</v>
      </c>
      <c r="K2350">
        <v>75081</v>
      </c>
      <c r="L2350" t="s">
        <v>44</v>
      </c>
      <c r="M2350" t="s">
        <v>4767</v>
      </c>
      <c r="N2350" t="s">
        <v>46</v>
      </c>
      <c r="O2350" t="s">
        <v>168</v>
      </c>
      <c r="P2350" t="s">
        <v>4768</v>
      </c>
      <c r="Q2350">
        <v>15.84</v>
      </c>
      <c r="R2350">
        <v>2</v>
      </c>
      <c r="S2350">
        <v>0.2</v>
      </c>
      <c r="T2350">
        <v>5.5439999999999996</v>
      </c>
    </row>
    <row r="2351" spans="1:20" x14ac:dyDescent="0.3">
      <c r="A2351" s="1">
        <v>44131</v>
      </c>
      <c r="B2351" s="1" t="str">
        <f t="shared" si="36"/>
        <v>Oct</v>
      </c>
      <c r="C2351">
        <v>5674</v>
      </c>
      <c r="D2351" t="s">
        <v>4803</v>
      </c>
      <c r="E2351" t="s">
        <v>20</v>
      </c>
      <c r="F2351" t="s">
        <v>988</v>
      </c>
      <c r="G2351" t="s">
        <v>73</v>
      </c>
      <c r="H2351" t="s">
        <v>23</v>
      </c>
      <c r="I2351" t="s">
        <v>172</v>
      </c>
      <c r="J2351" t="s">
        <v>52</v>
      </c>
      <c r="K2351">
        <v>75081</v>
      </c>
      <c r="L2351" t="s">
        <v>44</v>
      </c>
      <c r="M2351" t="s">
        <v>4804</v>
      </c>
      <c r="N2351" t="s">
        <v>46</v>
      </c>
      <c r="O2351" t="s">
        <v>107</v>
      </c>
      <c r="P2351" t="s">
        <v>4805</v>
      </c>
      <c r="Q2351">
        <v>8.4480000000000004</v>
      </c>
      <c r="R2351">
        <v>2</v>
      </c>
      <c r="S2351">
        <v>0.2</v>
      </c>
      <c r="T2351">
        <v>2.64</v>
      </c>
    </row>
    <row r="2352" spans="1:20" x14ac:dyDescent="0.3">
      <c r="A2352" s="1">
        <v>44131</v>
      </c>
      <c r="B2352" s="1" t="str">
        <f t="shared" si="36"/>
        <v>Oct</v>
      </c>
      <c r="C2352">
        <v>7619</v>
      </c>
      <c r="D2352" t="s">
        <v>4806</v>
      </c>
      <c r="E2352" t="s">
        <v>39</v>
      </c>
      <c r="F2352" t="s">
        <v>4807</v>
      </c>
      <c r="G2352" t="s">
        <v>73</v>
      </c>
      <c r="H2352" t="s">
        <v>23</v>
      </c>
      <c r="I2352" t="s">
        <v>33</v>
      </c>
      <c r="J2352" t="s">
        <v>34</v>
      </c>
      <c r="K2352">
        <v>90032</v>
      </c>
      <c r="L2352" t="s">
        <v>35</v>
      </c>
      <c r="M2352" t="s">
        <v>3696</v>
      </c>
      <c r="N2352" t="s">
        <v>28</v>
      </c>
      <c r="O2352" t="s">
        <v>94</v>
      </c>
      <c r="P2352" t="s">
        <v>3697</v>
      </c>
      <c r="Q2352">
        <v>189.57599999999999</v>
      </c>
      <c r="R2352">
        <v>1</v>
      </c>
      <c r="S2352">
        <v>0.2</v>
      </c>
      <c r="T2352">
        <v>9.4787999999999997</v>
      </c>
    </row>
    <row r="2353" spans="1:20" x14ac:dyDescent="0.3">
      <c r="A2353" s="1">
        <v>44131</v>
      </c>
      <c r="B2353" s="1" t="str">
        <f t="shared" si="36"/>
        <v>Oct</v>
      </c>
      <c r="C2353">
        <v>7620</v>
      </c>
      <c r="D2353" t="s">
        <v>4806</v>
      </c>
      <c r="E2353" t="s">
        <v>39</v>
      </c>
      <c r="F2353" t="s">
        <v>4807</v>
      </c>
      <c r="G2353" t="s">
        <v>73</v>
      </c>
      <c r="H2353" t="s">
        <v>23</v>
      </c>
      <c r="I2353" t="s">
        <v>33</v>
      </c>
      <c r="J2353" t="s">
        <v>34</v>
      </c>
      <c r="K2353">
        <v>90032</v>
      </c>
      <c r="L2353" t="s">
        <v>35</v>
      </c>
      <c r="M2353" t="s">
        <v>407</v>
      </c>
      <c r="N2353" t="s">
        <v>78</v>
      </c>
      <c r="O2353" t="s">
        <v>193</v>
      </c>
      <c r="P2353" t="s">
        <v>408</v>
      </c>
      <c r="Q2353">
        <v>71.959999999999994</v>
      </c>
      <c r="R2353">
        <v>5</v>
      </c>
      <c r="S2353">
        <v>0.2</v>
      </c>
      <c r="T2353">
        <v>7.1959999999999997</v>
      </c>
    </row>
    <row r="2354" spans="1:20" x14ac:dyDescent="0.3">
      <c r="A2354" s="1">
        <v>44131</v>
      </c>
      <c r="B2354" s="1" t="str">
        <f t="shared" si="36"/>
        <v>Oct</v>
      </c>
      <c r="C2354">
        <v>8477</v>
      </c>
      <c r="D2354" t="s">
        <v>4808</v>
      </c>
      <c r="E2354" t="s">
        <v>20</v>
      </c>
      <c r="F2354" t="s">
        <v>2799</v>
      </c>
      <c r="G2354" t="s">
        <v>41</v>
      </c>
      <c r="H2354" t="s">
        <v>23</v>
      </c>
      <c r="I2354" t="s">
        <v>1916</v>
      </c>
      <c r="J2354" t="s">
        <v>412</v>
      </c>
      <c r="K2354">
        <v>85204</v>
      </c>
      <c r="L2354" t="s">
        <v>35</v>
      </c>
      <c r="M2354" t="s">
        <v>4470</v>
      </c>
      <c r="N2354" t="s">
        <v>46</v>
      </c>
      <c r="O2354" t="s">
        <v>107</v>
      </c>
      <c r="P2354" t="s">
        <v>4471</v>
      </c>
      <c r="Q2354">
        <v>44.783999999999999</v>
      </c>
      <c r="R2354">
        <v>1</v>
      </c>
      <c r="S2354">
        <v>0.2</v>
      </c>
      <c r="T2354">
        <v>16.234200000000001</v>
      </c>
    </row>
    <row r="2355" spans="1:20" x14ac:dyDescent="0.3">
      <c r="A2355" s="1">
        <v>44131</v>
      </c>
      <c r="B2355" s="1" t="str">
        <f t="shared" si="36"/>
        <v>Oct</v>
      </c>
      <c r="C2355">
        <v>9240</v>
      </c>
      <c r="D2355" t="s">
        <v>4809</v>
      </c>
      <c r="E2355" t="s">
        <v>20</v>
      </c>
      <c r="F2355" t="s">
        <v>4810</v>
      </c>
      <c r="G2355" t="s">
        <v>73</v>
      </c>
      <c r="H2355" t="s">
        <v>23</v>
      </c>
      <c r="I2355" t="s">
        <v>3725</v>
      </c>
      <c r="J2355" t="s">
        <v>130</v>
      </c>
      <c r="K2355">
        <v>32303</v>
      </c>
      <c r="L2355" t="s">
        <v>76</v>
      </c>
      <c r="M2355" t="s">
        <v>3966</v>
      </c>
      <c r="N2355" t="s">
        <v>46</v>
      </c>
      <c r="O2355" t="s">
        <v>107</v>
      </c>
      <c r="P2355" t="s">
        <v>897</v>
      </c>
      <c r="Q2355">
        <v>56.783999999999999</v>
      </c>
      <c r="R2355">
        <v>7</v>
      </c>
      <c r="S2355">
        <v>0.2</v>
      </c>
      <c r="T2355">
        <v>20.584199999999999</v>
      </c>
    </row>
    <row r="2356" spans="1:20" x14ac:dyDescent="0.3">
      <c r="A2356" s="1">
        <v>44131</v>
      </c>
      <c r="B2356" s="1" t="str">
        <f t="shared" si="36"/>
        <v>Oct</v>
      </c>
      <c r="C2356">
        <v>9241</v>
      </c>
      <c r="D2356" t="s">
        <v>4809</v>
      </c>
      <c r="E2356" t="s">
        <v>20</v>
      </c>
      <c r="F2356" t="s">
        <v>4810</v>
      </c>
      <c r="G2356" t="s">
        <v>73</v>
      </c>
      <c r="H2356" t="s">
        <v>23</v>
      </c>
      <c r="I2356" t="s">
        <v>3725</v>
      </c>
      <c r="J2356" t="s">
        <v>130</v>
      </c>
      <c r="K2356">
        <v>32303</v>
      </c>
      <c r="L2356" t="s">
        <v>76</v>
      </c>
      <c r="M2356" t="s">
        <v>963</v>
      </c>
      <c r="N2356" t="s">
        <v>46</v>
      </c>
      <c r="O2356" t="s">
        <v>47</v>
      </c>
      <c r="P2356" t="s">
        <v>964</v>
      </c>
      <c r="Q2356">
        <v>5.6070000000000002</v>
      </c>
      <c r="R2356">
        <v>3</v>
      </c>
      <c r="S2356">
        <v>0.7</v>
      </c>
      <c r="T2356">
        <v>-3.9249000000000001</v>
      </c>
    </row>
    <row r="2357" spans="1:20" x14ac:dyDescent="0.3">
      <c r="A2357" s="1">
        <v>44131</v>
      </c>
      <c r="B2357" s="1" t="str">
        <f t="shared" si="36"/>
        <v>Oct</v>
      </c>
      <c r="C2357">
        <v>9242</v>
      </c>
      <c r="D2357" t="s">
        <v>4809</v>
      </c>
      <c r="E2357" t="s">
        <v>20</v>
      </c>
      <c r="F2357" t="s">
        <v>4810</v>
      </c>
      <c r="G2357" t="s">
        <v>73</v>
      </c>
      <c r="H2357" t="s">
        <v>23</v>
      </c>
      <c r="I2357" t="s">
        <v>3725</v>
      </c>
      <c r="J2357" t="s">
        <v>130</v>
      </c>
      <c r="K2357">
        <v>32303</v>
      </c>
      <c r="L2357" t="s">
        <v>76</v>
      </c>
      <c r="M2357" t="s">
        <v>4811</v>
      </c>
      <c r="N2357" t="s">
        <v>46</v>
      </c>
      <c r="O2357" t="s">
        <v>62</v>
      </c>
      <c r="P2357" t="s">
        <v>4812</v>
      </c>
      <c r="Q2357">
        <v>6.5759999999999996</v>
      </c>
      <c r="R2357">
        <v>3</v>
      </c>
      <c r="S2357">
        <v>0.2</v>
      </c>
      <c r="T2357">
        <v>0.57540000000000002</v>
      </c>
    </row>
    <row r="2358" spans="1:20" x14ac:dyDescent="0.3">
      <c r="A2358" s="1">
        <v>44132</v>
      </c>
      <c r="B2358" s="1" t="str">
        <f t="shared" si="36"/>
        <v>Oct</v>
      </c>
      <c r="C2358">
        <v>4260</v>
      </c>
      <c r="D2358" t="s">
        <v>4813</v>
      </c>
      <c r="E2358" t="s">
        <v>86</v>
      </c>
      <c r="F2358" t="s">
        <v>2511</v>
      </c>
      <c r="G2358" t="s">
        <v>73</v>
      </c>
      <c r="H2358" t="s">
        <v>23</v>
      </c>
      <c r="I2358" t="s">
        <v>314</v>
      </c>
      <c r="J2358" t="s">
        <v>315</v>
      </c>
      <c r="K2358">
        <v>10035</v>
      </c>
      <c r="L2358" t="s">
        <v>26</v>
      </c>
      <c r="M2358" t="s">
        <v>4814</v>
      </c>
      <c r="N2358" t="s">
        <v>46</v>
      </c>
      <c r="O2358" t="s">
        <v>168</v>
      </c>
      <c r="P2358" t="s">
        <v>4815</v>
      </c>
      <c r="Q2358">
        <v>47.98</v>
      </c>
      <c r="R2358">
        <v>2</v>
      </c>
      <c r="S2358">
        <v>0</v>
      </c>
      <c r="T2358">
        <v>23.99</v>
      </c>
    </row>
    <row r="2359" spans="1:20" x14ac:dyDescent="0.3">
      <c r="A2359" s="1">
        <v>44132</v>
      </c>
      <c r="B2359" s="1" t="str">
        <f t="shared" si="36"/>
        <v>Oct</v>
      </c>
      <c r="C2359">
        <v>6495</v>
      </c>
      <c r="D2359" t="s">
        <v>4816</v>
      </c>
      <c r="E2359" t="s">
        <v>86</v>
      </c>
      <c r="F2359" t="s">
        <v>4817</v>
      </c>
      <c r="G2359" t="s">
        <v>22</v>
      </c>
      <c r="H2359" t="s">
        <v>23</v>
      </c>
      <c r="I2359" t="s">
        <v>441</v>
      </c>
      <c r="J2359" t="s">
        <v>52</v>
      </c>
      <c r="K2359">
        <v>77095</v>
      </c>
      <c r="L2359" t="s">
        <v>44</v>
      </c>
      <c r="M2359" t="s">
        <v>2460</v>
      </c>
      <c r="N2359" t="s">
        <v>78</v>
      </c>
      <c r="O2359" t="s">
        <v>101</v>
      </c>
      <c r="P2359" t="s">
        <v>2461</v>
      </c>
      <c r="Q2359">
        <v>24</v>
      </c>
      <c r="R2359">
        <v>2</v>
      </c>
      <c r="S2359">
        <v>0.2</v>
      </c>
      <c r="T2359">
        <v>-2.7</v>
      </c>
    </row>
    <row r="2360" spans="1:20" x14ac:dyDescent="0.3">
      <c r="A2360" s="1">
        <v>44132</v>
      </c>
      <c r="B2360" s="1" t="str">
        <f t="shared" si="36"/>
        <v>Oct</v>
      </c>
      <c r="C2360">
        <v>6496</v>
      </c>
      <c r="D2360" t="s">
        <v>4816</v>
      </c>
      <c r="E2360" t="s">
        <v>86</v>
      </c>
      <c r="F2360" t="s">
        <v>4817</v>
      </c>
      <c r="G2360" t="s">
        <v>22</v>
      </c>
      <c r="H2360" t="s">
        <v>23</v>
      </c>
      <c r="I2360" t="s">
        <v>441</v>
      </c>
      <c r="J2360" t="s">
        <v>52</v>
      </c>
      <c r="K2360">
        <v>77095</v>
      </c>
      <c r="L2360" t="s">
        <v>44</v>
      </c>
      <c r="M2360" t="s">
        <v>4818</v>
      </c>
      <c r="N2360" t="s">
        <v>46</v>
      </c>
      <c r="O2360" t="s">
        <v>107</v>
      </c>
      <c r="P2360" t="s">
        <v>4819</v>
      </c>
      <c r="Q2360">
        <v>15.552</v>
      </c>
      <c r="R2360">
        <v>3</v>
      </c>
      <c r="S2360">
        <v>0.2</v>
      </c>
      <c r="T2360">
        <v>5.4432</v>
      </c>
    </row>
    <row r="2361" spans="1:20" x14ac:dyDescent="0.3">
      <c r="A2361" s="1">
        <v>44132</v>
      </c>
      <c r="B2361" s="1" t="str">
        <f t="shared" si="36"/>
        <v>Oct</v>
      </c>
      <c r="C2361">
        <v>6497</v>
      </c>
      <c r="D2361" t="s">
        <v>4816</v>
      </c>
      <c r="E2361" t="s">
        <v>86</v>
      </c>
      <c r="F2361" t="s">
        <v>4817</v>
      </c>
      <c r="G2361" t="s">
        <v>22</v>
      </c>
      <c r="H2361" t="s">
        <v>23</v>
      </c>
      <c r="I2361" t="s">
        <v>441</v>
      </c>
      <c r="J2361" t="s">
        <v>52</v>
      </c>
      <c r="K2361">
        <v>77095</v>
      </c>
      <c r="L2361" t="s">
        <v>44</v>
      </c>
      <c r="M2361" t="s">
        <v>1005</v>
      </c>
      <c r="N2361" t="s">
        <v>78</v>
      </c>
      <c r="O2361" t="s">
        <v>101</v>
      </c>
      <c r="P2361" t="s">
        <v>1006</v>
      </c>
      <c r="Q2361">
        <v>26.175999999999998</v>
      </c>
      <c r="R2361">
        <v>2</v>
      </c>
      <c r="S2361">
        <v>0.2</v>
      </c>
      <c r="T2361">
        <v>-3.2719999999999998</v>
      </c>
    </row>
    <row r="2362" spans="1:20" x14ac:dyDescent="0.3">
      <c r="A2362" s="1">
        <v>44132</v>
      </c>
      <c r="B2362" s="1" t="str">
        <f t="shared" si="36"/>
        <v>Oct</v>
      </c>
      <c r="C2362">
        <v>7712</v>
      </c>
      <c r="D2362" t="s">
        <v>4820</v>
      </c>
      <c r="E2362" t="s">
        <v>86</v>
      </c>
      <c r="F2362" t="s">
        <v>50</v>
      </c>
      <c r="G2362" t="s">
        <v>22</v>
      </c>
      <c r="H2362" t="s">
        <v>23</v>
      </c>
      <c r="I2362" t="s">
        <v>1726</v>
      </c>
      <c r="J2362" t="s">
        <v>75</v>
      </c>
      <c r="K2362">
        <v>28314</v>
      </c>
      <c r="L2362" t="s">
        <v>76</v>
      </c>
      <c r="M2362" t="s">
        <v>1806</v>
      </c>
      <c r="N2362" t="s">
        <v>28</v>
      </c>
      <c r="O2362" t="s">
        <v>29</v>
      </c>
      <c r="P2362" t="s">
        <v>1807</v>
      </c>
      <c r="Q2362">
        <v>77.951999999999998</v>
      </c>
      <c r="R2362">
        <v>3</v>
      </c>
      <c r="S2362">
        <v>0.2</v>
      </c>
      <c r="T2362">
        <v>15.590400000000001</v>
      </c>
    </row>
    <row r="2363" spans="1:20" x14ac:dyDescent="0.3">
      <c r="A2363" s="1">
        <v>44132</v>
      </c>
      <c r="B2363" s="1" t="str">
        <f t="shared" si="36"/>
        <v>Oct</v>
      </c>
      <c r="C2363">
        <v>7713</v>
      </c>
      <c r="D2363" t="s">
        <v>4820</v>
      </c>
      <c r="E2363" t="s">
        <v>86</v>
      </c>
      <c r="F2363" t="s">
        <v>50</v>
      </c>
      <c r="G2363" t="s">
        <v>22</v>
      </c>
      <c r="H2363" t="s">
        <v>23</v>
      </c>
      <c r="I2363" t="s">
        <v>1726</v>
      </c>
      <c r="J2363" t="s">
        <v>75</v>
      </c>
      <c r="K2363">
        <v>28314</v>
      </c>
      <c r="L2363" t="s">
        <v>76</v>
      </c>
      <c r="M2363" t="s">
        <v>3953</v>
      </c>
      <c r="N2363" t="s">
        <v>46</v>
      </c>
      <c r="O2363" t="s">
        <v>54</v>
      </c>
      <c r="P2363" t="s">
        <v>3954</v>
      </c>
      <c r="Q2363">
        <v>147.184</v>
      </c>
      <c r="R2363">
        <v>2</v>
      </c>
      <c r="S2363">
        <v>0.2</v>
      </c>
      <c r="T2363">
        <v>-29.436800000000002</v>
      </c>
    </row>
    <row r="2364" spans="1:20" x14ac:dyDescent="0.3">
      <c r="A2364" s="1">
        <v>44132</v>
      </c>
      <c r="B2364" s="1" t="str">
        <f t="shared" si="36"/>
        <v>Oct</v>
      </c>
      <c r="C2364">
        <v>7714</v>
      </c>
      <c r="D2364" t="s">
        <v>4820</v>
      </c>
      <c r="E2364" t="s">
        <v>86</v>
      </c>
      <c r="F2364" t="s">
        <v>50</v>
      </c>
      <c r="G2364" t="s">
        <v>22</v>
      </c>
      <c r="H2364" t="s">
        <v>23</v>
      </c>
      <c r="I2364" t="s">
        <v>1726</v>
      </c>
      <c r="J2364" t="s">
        <v>75</v>
      </c>
      <c r="K2364">
        <v>28314</v>
      </c>
      <c r="L2364" t="s">
        <v>76</v>
      </c>
      <c r="M2364" t="s">
        <v>2264</v>
      </c>
      <c r="N2364" t="s">
        <v>46</v>
      </c>
      <c r="O2364" t="s">
        <v>107</v>
      </c>
      <c r="P2364" t="s">
        <v>2265</v>
      </c>
      <c r="Q2364">
        <v>47.951999999999998</v>
      </c>
      <c r="R2364">
        <v>3</v>
      </c>
      <c r="S2364">
        <v>0.2</v>
      </c>
      <c r="T2364">
        <v>16.183800000000002</v>
      </c>
    </row>
    <row r="2365" spans="1:20" x14ac:dyDescent="0.3">
      <c r="A2365" s="1">
        <v>44132</v>
      </c>
      <c r="B2365" s="1" t="str">
        <f t="shared" si="36"/>
        <v>Oct</v>
      </c>
      <c r="C2365">
        <v>8910</v>
      </c>
      <c r="D2365" t="s">
        <v>4821</v>
      </c>
      <c r="E2365" t="s">
        <v>20</v>
      </c>
      <c r="F2365" t="s">
        <v>1241</v>
      </c>
      <c r="G2365" t="s">
        <v>22</v>
      </c>
      <c r="H2365" t="s">
        <v>23</v>
      </c>
      <c r="I2365" t="s">
        <v>2201</v>
      </c>
      <c r="J2365" t="s">
        <v>250</v>
      </c>
      <c r="K2365">
        <v>2149</v>
      </c>
      <c r="L2365" t="s">
        <v>26</v>
      </c>
      <c r="M2365" t="s">
        <v>3876</v>
      </c>
      <c r="N2365" t="s">
        <v>46</v>
      </c>
      <c r="O2365" t="s">
        <v>288</v>
      </c>
      <c r="P2365" t="s">
        <v>3877</v>
      </c>
      <c r="Q2365">
        <v>21.93</v>
      </c>
      <c r="R2365">
        <v>3</v>
      </c>
      <c r="S2365">
        <v>0</v>
      </c>
      <c r="T2365">
        <v>10.3071</v>
      </c>
    </row>
    <row r="2366" spans="1:20" x14ac:dyDescent="0.3">
      <c r="A2366" s="1">
        <v>44133</v>
      </c>
      <c r="B2366" s="1" t="str">
        <f t="shared" si="36"/>
        <v>Oct</v>
      </c>
      <c r="C2366">
        <v>899</v>
      </c>
      <c r="D2366" t="s">
        <v>4822</v>
      </c>
      <c r="E2366" t="s">
        <v>86</v>
      </c>
      <c r="F2366" t="s">
        <v>1537</v>
      </c>
      <c r="G2366" t="s">
        <v>73</v>
      </c>
      <c r="H2366" t="s">
        <v>23</v>
      </c>
      <c r="I2366" t="s">
        <v>2425</v>
      </c>
      <c r="J2366" t="s">
        <v>315</v>
      </c>
      <c r="K2366">
        <v>13021</v>
      </c>
      <c r="L2366" t="s">
        <v>26</v>
      </c>
      <c r="M2366" t="s">
        <v>2066</v>
      </c>
      <c r="N2366" t="s">
        <v>46</v>
      </c>
      <c r="O2366" t="s">
        <v>107</v>
      </c>
      <c r="P2366" t="s">
        <v>2067</v>
      </c>
      <c r="Q2366">
        <v>46.96</v>
      </c>
      <c r="R2366">
        <v>8</v>
      </c>
      <c r="S2366">
        <v>0</v>
      </c>
      <c r="T2366">
        <v>22.540800000000001</v>
      </c>
    </row>
    <row r="2367" spans="1:20" x14ac:dyDescent="0.3">
      <c r="A2367" s="1">
        <v>44134</v>
      </c>
      <c r="B2367" s="1" t="str">
        <f t="shared" si="36"/>
        <v>Oct</v>
      </c>
      <c r="C2367">
        <v>1494</v>
      </c>
      <c r="D2367" t="s">
        <v>4823</v>
      </c>
      <c r="E2367" t="s">
        <v>20</v>
      </c>
      <c r="F2367" t="s">
        <v>4513</v>
      </c>
      <c r="G2367" t="s">
        <v>73</v>
      </c>
      <c r="H2367" t="s">
        <v>23</v>
      </c>
      <c r="I2367" t="s">
        <v>4824</v>
      </c>
      <c r="J2367" t="s">
        <v>149</v>
      </c>
      <c r="K2367">
        <v>98661</v>
      </c>
      <c r="L2367" t="s">
        <v>35</v>
      </c>
      <c r="M2367" t="s">
        <v>4825</v>
      </c>
      <c r="N2367" t="s">
        <v>28</v>
      </c>
      <c r="O2367" t="s">
        <v>29</v>
      </c>
      <c r="P2367" t="s">
        <v>4826</v>
      </c>
      <c r="Q2367">
        <v>9.64</v>
      </c>
      <c r="R2367">
        <v>2</v>
      </c>
      <c r="S2367">
        <v>0</v>
      </c>
      <c r="T2367">
        <v>3.6631999999999998</v>
      </c>
    </row>
    <row r="2368" spans="1:20" x14ac:dyDescent="0.3">
      <c r="A2368" s="1">
        <v>44134</v>
      </c>
      <c r="B2368" s="1" t="str">
        <f t="shared" si="36"/>
        <v>Oct</v>
      </c>
      <c r="C2368">
        <v>1660</v>
      </c>
      <c r="D2368" t="s">
        <v>4827</v>
      </c>
      <c r="E2368" t="s">
        <v>20</v>
      </c>
      <c r="F2368" t="s">
        <v>2158</v>
      </c>
      <c r="G2368" t="s">
        <v>22</v>
      </c>
      <c r="H2368" t="s">
        <v>23</v>
      </c>
      <c r="I2368" t="s">
        <v>148</v>
      </c>
      <c r="J2368" t="s">
        <v>149</v>
      </c>
      <c r="K2368">
        <v>98115</v>
      </c>
      <c r="L2368" t="s">
        <v>35</v>
      </c>
      <c r="M2368" t="s">
        <v>2169</v>
      </c>
      <c r="N2368" t="s">
        <v>46</v>
      </c>
      <c r="O2368" t="s">
        <v>47</v>
      </c>
      <c r="P2368" t="s">
        <v>2170</v>
      </c>
      <c r="Q2368">
        <v>88.751999999999995</v>
      </c>
      <c r="R2368">
        <v>3</v>
      </c>
      <c r="S2368">
        <v>0.2</v>
      </c>
      <c r="T2368">
        <v>27.734999999999999</v>
      </c>
    </row>
    <row r="2369" spans="1:20" x14ac:dyDescent="0.3">
      <c r="A2369" s="1">
        <v>44134</v>
      </c>
      <c r="B2369" s="1" t="str">
        <f t="shared" si="36"/>
        <v>Oct</v>
      </c>
      <c r="C2369">
        <v>1661</v>
      </c>
      <c r="D2369" t="s">
        <v>4827</v>
      </c>
      <c r="E2369" t="s">
        <v>20</v>
      </c>
      <c r="F2369" t="s">
        <v>2158</v>
      </c>
      <c r="G2369" t="s">
        <v>22</v>
      </c>
      <c r="H2369" t="s">
        <v>23</v>
      </c>
      <c r="I2369" t="s">
        <v>148</v>
      </c>
      <c r="J2369" t="s">
        <v>149</v>
      </c>
      <c r="K2369">
        <v>98115</v>
      </c>
      <c r="L2369" t="s">
        <v>35</v>
      </c>
      <c r="M2369" t="s">
        <v>2594</v>
      </c>
      <c r="N2369" t="s">
        <v>46</v>
      </c>
      <c r="O2369" t="s">
        <v>47</v>
      </c>
      <c r="P2369" t="s">
        <v>2595</v>
      </c>
      <c r="Q2369">
        <v>13.904</v>
      </c>
      <c r="R2369">
        <v>2</v>
      </c>
      <c r="S2369">
        <v>0.2</v>
      </c>
      <c r="T2369">
        <v>5.2140000000000004</v>
      </c>
    </row>
    <row r="2370" spans="1:20" x14ac:dyDescent="0.3">
      <c r="A2370" s="1">
        <v>44134</v>
      </c>
      <c r="B2370" s="1" t="str">
        <f t="shared" si="36"/>
        <v>Oct</v>
      </c>
      <c r="C2370">
        <v>1707</v>
      </c>
      <c r="D2370" t="s">
        <v>4828</v>
      </c>
      <c r="E2370" t="s">
        <v>20</v>
      </c>
      <c r="F2370" t="s">
        <v>4829</v>
      </c>
      <c r="G2370" t="s">
        <v>22</v>
      </c>
      <c r="H2370" t="s">
        <v>23</v>
      </c>
      <c r="I2370" t="s">
        <v>111</v>
      </c>
      <c r="J2370" t="s">
        <v>34</v>
      </c>
      <c r="K2370">
        <v>94122</v>
      </c>
      <c r="L2370" t="s">
        <v>35</v>
      </c>
      <c r="M2370" t="s">
        <v>4830</v>
      </c>
      <c r="N2370" t="s">
        <v>46</v>
      </c>
      <c r="O2370" t="s">
        <v>288</v>
      </c>
      <c r="P2370" t="s">
        <v>4831</v>
      </c>
      <c r="Q2370">
        <v>43.86</v>
      </c>
      <c r="R2370">
        <v>6</v>
      </c>
      <c r="S2370">
        <v>0</v>
      </c>
      <c r="T2370">
        <v>20.6142</v>
      </c>
    </row>
    <row r="2371" spans="1:20" x14ac:dyDescent="0.3">
      <c r="A2371" s="1">
        <v>44134</v>
      </c>
      <c r="B2371" s="1" t="str">
        <f t="shared" ref="B2371:B2434" si="37">TEXT(A2371,"mmm")</f>
        <v>Oct</v>
      </c>
      <c r="C2371">
        <v>1708</v>
      </c>
      <c r="D2371" t="s">
        <v>4828</v>
      </c>
      <c r="E2371" t="s">
        <v>20</v>
      </c>
      <c r="F2371" t="s">
        <v>4829</v>
      </c>
      <c r="G2371" t="s">
        <v>22</v>
      </c>
      <c r="H2371" t="s">
        <v>23</v>
      </c>
      <c r="I2371" t="s">
        <v>111</v>
      </c>
      <c r="J2371" t="s">
        <v>34</v>
      </c>
      <c r="K2371">
        <v>94122</v>
      </c>
      <c r="L2371" t="s">
        <v>35</v>
      </c>
      <c r="M2371" t="s">
        <v>616</v>
      </c>
      <c r="N2371" t="s">
        <v>78</v>
      </c>
      <c r="O2371" t="s">
        <v>193</v>
      </c>
      <c r="P2371" t="s">
        <v>617</v>
      </c>
      <c r="Q2371">
        <v>148.47999999999999</v>
      </c>
      <c r="R2371">
        <v>2</v>
      </c>
      <c r="S2371">
        <v>0.2</v>
      </c>
      <c r="T2371">
        <v>16.704000000000001</v>
      </c>
    </row>
    <row r="2372" spans="1:20" x14ac:dyDescent="0.3">
      <c r="A2372" s="1">
        <v>44134</v>
      </c>
      <c r="B2372" s="1" t="str">
        <f t="shared" si="37"/>
        <v>Oct</v>
      </c>
      <c r="C2372">
        <v>1709</v>
      </c>
      <c r="D2372" t="s">
        <v>4828</v>
      </c>
      <c r="E2372" t="s">
        <v>20</v>
      </c>
      <c r="F2372" t="s">
        <v>4829</v>
      </c>
      <c r="G2372" t="s">
        <v>22</v>
      </c>
      <c r="H2372" t="s">
        <v>23</v>
      </c>
      <c r="I2372" t="s">
        <v>111</v>
      </c>
      <c r="J2372" t="s">
        <v>34</v>
      </c>
      <c r="K2372">
        <v>94122</v>
      </c>
      <c r="L2372" t="s">
        <v>35</v>
      </c>
      <c r="M2372" t="s">
        <v>3900</v>
      </c>
      <c r="N2372" t="s">
        <v>46</v>
      </c>
      <c r="O2372" t="s">
        <v>107</v>
      </c>
      <c r="P2372" t="s">
        <v>3901</v>
      </c>
      <c r="Q2372">
        <v>7.42</v>
      </c>
      <c r="R2372">
        <v>2</v>
      </c>
      <c r="S2372">
        <v>0</v>
      </c>
      <c r="T2372">
        <v>3.71</v>
      </c>
    </row>
    <row r="2373" spans="1:20" x14ac:dyDescent="0.3">
      <c r="A2373" s="1">
        <v>44134</v>
      </c>
      <c r="B2373" s="1" t="str">
        <f t="shared" si="37"/>
        <v>Oct</v>
      </c>
      <c r="C2373">
        <v>1710</v>
      </c>
      <c r="D2373" t="s">
        <v>4828</v>
      </c>
      <c r="E2373" t="s">
        <v>20</v>
      </c>
      <c r="F2373" t="s">
        <v>4829</v>
      </c>
      <c r="G2373" t="s">
        <v>22</v>
      </c>
      <c r="H2373" t="s">
        <v>23</v>
      </c>
      <c r="I2373" t="s">
        <v>111</v>
      </c>
      <c r="J2373" t="s">
        <v>34</v>
      </c>
      <c r="K2373">
        <v>94122</v>
      </c>
      <c r="L2373" t="s">
        <v>35</v>
      </c>
      <c r="M2373" t="s">
        <v>3871</v>
      </c>
      <c r="N2373" t="s">
        <v>28</v>
      </c>
      <c r="O2373" t="s">
        <v>59</v>
      </c>
      <c r="P2373" t="s">
        <v>3872</v>
      </c>
      <c r="Q2373">
        <v>71.992000000000004</v>
      </c>
      <c r="R2373">
        <v>1</v>
      </c>
      <c r="S2373">
        <v>0.2</v>
      </c>
      <c r="T2373">
        <v>-0.89990000000000003</v>
      </c>
    </row>
    <row r="2374" spans="1:20" x14ac:dyDescent="0.3">
      <c r="A2374" s="1">
        <v>44134</v>
      </c>
      <c r="B2374" s="1" t="str">
        <f t="shared" si="37"/>
        <v>Oct</v>
      </c>
      <c r="C2374">
        <v>1711</v>
      </c>
      <c r="D2374" t="s">
        <v>4828</v>
      </c>
      <c r="E2374" t="s">
        <v>20</v>
      </c>
      <c r="F2374" t="s">
        <v>4829</v>
      </c>
      <c r="G2374" t="s">
        <v>22</v>
      </c>
      <c r="H2374" t="s">
        <v>23</v>
      </c>
      <c r="I2374" t="s">
        <v>111</v>
      </c>
      <c r="J2374" t="s">
        <v>34</v>
      </c>
      <c r="K2374">
        <v>94122</v>
      </c>
      <c r="L2374" t="s">
        <v>35</v>
      </c>
      <c r="M2374" t="s">
        <v>2965</v>
      </c>
      <c r="N2374" t="s">
        <v>46</v>
      </c>
      <c r="O2374" t="s">
        <v>62</v>
      </c>
      <c r="P2374" t="s">
        <v>2966</v>
      </c>
      <c r="Q2374">
        <v>19.899999999999999</v>
      </c>
      <c r="R2374">
        <v>5</v>
      </c>
      <c r="S2374">
        <v>0</v>
      </c>
      <c r="T2374">
        <v>6.5670000000000002</v>
      </c>
    </row>
    <row r="2375" spans="1:20" x14ac:dyDescent="0.3">
      <c r="A2375" s="1">
        <v>44134</v>
      </c>
      <c r="B2375" s="1" t="str">
        <f t="shared" si="37"/>
        <v>Oct</v>
      </c>
      <c r="C2375">
        <v>1712</v>
      </c>
      <c r="D2375" t="s">
        <v>4828</v>
      </c>
      <c r="E2375" t="s">
        <v>20</v>
      </c>
      <c r="F2375" t="s">
        <v>4829</v>
      </c>
      <c r="G2375" t="s">
        <v>22</v>
      </c>
      <c r="H2375" t="s">
        <v>23</v>
      </c>
      <c r="I2375" t="s">
        <v>111</v>
      </c>
      <c r="J2375" t="s">
        <v>34</v>
      </c>
      <c r="K2375">
        <v>94122</v>
      </c>
      <c r="L2375" t="s">
        <v>35</v>
      </c>
      <c r="M2375" t="s">
        <v>1834</v>
      </c>
      <c r="N2375" t="s">
        <v>46</v>
      </c>
      <c r="O2375" t="s">
        <v>69</v>
      </c>
      <c r="P2375" t="s">
        <v>1835</v>
      </c>
      <c r="Q2375">
        <v>1702.12</v>
      </c>
      <c r="R2375">
        <v>14</v>
      </c>
      <c r="S2375">
        <v>0</v>
      </c>
      <c r="T2375">
        <v>510.63600000000002</v>
      </c>
    </row>
    <row r="2376" spans="1:20" x14ac:dyDescent="0.3">
      <c r="A2376" s="1">
        <v>44134</v>
      </c>
      <c r="B2376" s="1" t="str">
        <f t="shared" si="37"/>
        <v>Oct</v>
      </c>
      <c r="C2376">
        <v>1742</v>
      </c>
      <c r="D2376" t="s">
        <v>4832</v>
      </c>
      <c r="E2376" t="s">
        <v>20</v>
      </c>
      <c r="F2376" t="s">
        <v>3868</v>
      </c>
      <c r="G2376" t="s">
        <v>22</v>
      </c>
      <c r="H2376" t="s">
        <v>23</v>
      </c>
      <c r="I2376" t="s">
        <v>154</v>
      </c>
      <c r="J2376" t="s">
        <v>155</v>
      </c>
      <c r="K2376">
        <v>19140</v>
      </c>
      <c r="L2376" t="s">
        <v>26</v>
      </c>
      <c r="M2376" t="s">
        <v>4201</v>
      </c>
      <c r="N2376" t="s">
        <v>46</v>
      </c>
      <c r="O2376" t="s">
        <v>107</v>
      </c>
      <c r="P2376" t="s">
        <v>4202</v>
      </c>
      <c r="Q2376">
        <v>20.736000000000001</v>
      </c>
      <c r="R2376">
        <v>4</v>
      </c>
      <c r="S2376">
        <v>0.2</v>
      </c>
      <c r="T2376">
        <v>7.2576000000000001</v>
      </c>
    </row>
    <row r="2377" spans="1:20" x14ac:dyDescent="0.3">
      <c r="A2377" s="1">
        <v>44134</v>
      </c>
      <c r="B2377" s="1" t="str">
        <f t="shared" si="37"/>
        <v>Oct</v>
      </c>
      <c r="C2377">
        <v>1743</v>
      </c>
      <c r="D2377" t="s">
        <v>4832</v>
      </c>
      <c r="E2377" t="s">
        <v>20</v>
      </c>
      <c r="F2377" t="s">
        <v>3868</v>
      </c>
      <c r="G2377" t="s">
        <v>22</v>
      </c>
      <c r="H2377" t="s">
        <v>23</v>
      </c>
      <c r="I2377" t="s">
        <v>154</v>
      </c>
      <c r="J2377" t="s">
        <v>155</v>
      </c>
      <c r="K2377">
        <v>19140</v>
      </c>
      <c r="L2377" t="s">
        <v>26</v>
      </c>
      <c r="M2377" t="s">
        <v>2938</v>
      </c>
      <c r="N2377" t="s">
        <v>28</v>
      </c>
      <c r="O2377" t="s">
        <v>29</v>
      </c>
      <c r="P2377" t="s">
        <v>2939</v>
      </c>
      <c r="Q2377">
        <v>7.1680000000000001</v>
      </c>
      <c r="R2377">
        <v>2</v>
      </c>
      <c r="S2377">
        <v>0.2</v>
      </c>
      <c r="T2377">
        <v>0.98560000000000003</v>
      </c>
    </row>
    <row r="2378" spans="1:20" x14ac:dyDescent="0.3">
      <c r="A2378" s="1">
        <v>44134</v>
      </c>
      <c r="B2378" s="1" t="str">
        <f t="shared" si="37"/>
        <v>Oct</v>
      </c>
      <c r="C2378">
        <v>1744</v>
      </c>
      <c r="D2378" t="s">
        <v>4832</v>
      </c>
      <c r="E2378" t="s">
        <v>20</v>
      </c>
      <c r="F2378" t="s">
        <v>3868</v>
      </c>
      <c r="G2378" t="s">
        <v>22</v>
      </c>
      <c r="H2378" t="s">
        <v>23</v>
      </c>
      <c r="I2378" t="s">
        <v>154</v>
      </c>
      <c r="J2378" t="s">
        <v>155</v>
      </c>
      <c r="K2378">
        <v>19140</v>
      </c>
      <c r="L2378" t="s">
        <v>26</v>
      </c>
      <c r="M2378" t="s">
        <v>2994</v>
      </c>
      <c r="N2378" t="s">
        <v>46</v>
      </c>
      <c r="O2378" t="s">
        <v>54</v>
      </c>
      <c r="P2378" t="s">
        <v>2995</v>
      </c>
      <c r="Q2378">
        <v>11.167999999999999</v>
      </c>
      <c r="R2378">
        <v>2</v>
      </c>
      <c r="S2378">
        <v>0.2</v>
      </c>
      <c r="T2378">
        <v>-2.5127999999999999</v>
      </c>
    </row>
    <row r="2379" spans="1:20" x14ac:dyDescent="0.3">
      <c r="A2379" s="1">
        <v>44134</v>
      </c>
      <c r="B2379" s="1" t="str">
        <f t="shared" si="37"/>
        <v>Oct</v>
      </c>
      <c r="C2379">
        <v>1745</v>
      </c>
      <c r="D2379" t="s">
        <v>4832</v>
      </c>
      <c r="E2379" t="s">
        <v>20</v>
      </c>
      <c r="F2379" t="s">
        <v>3868</v>
      </c>
      <c r="G2379" t="s">
        <v>22</v>
      </c>
      <c r="H2379" t="s">
        <v>23</v>
      </c>
      <c r="I2379" t="s">
        <v>154</v>
      </c>
      <c r="J2379" t="s">
        <v>155</v>
      </c>
      <c r="K2379">
        <v>19140</v>
      </c>
      <c r="L2379" t="s">
        <v>26</v>
      </c>
      <c r="M2379" t="s">
        <v>4833</v>
      </c>
      <c r="N2379" t="s">
        <v>78</v>
      </c>
      <c r="O2379" t="s">
        <v>101</v>
      </c>
      <c r="P2379" t="s">
        <v>4834</v>
      </c>
      <c r="Q2379">
        <v>442.4</v>
      </c>
      <c r="R2379">
        <v>7</v>
      </c>
      <c r="S2379">
        <v>0.2</v>
      </c>
      <c r="T2379">
        <v>-55.3</v>
      </c>
    </row>
    <row r="2380" spans="1:20" x14ac:dyDescent="0.3">
      <c r="A2380" s="1">
        <v>44134</v>
      </c>
      <c r="B2380" s="1" t="str">
        <f t="shared" si="37"/>
        <v>Oct</v>
      </c>
      <c r="C2380">
        <v>2280</v>
      </c>
      <c r="D2380" t="s">
        <v>4835</v>
      </c>
      <c r="E2380" t="s">
        <v>39</v>
      </c>
      <c r="F2380" t="s">
        <v>4836</v>
      </c>
      <c r="G2380" t="s">
        <v>22</v>
      </c>
      <c r="H2380" t="s">
        <v>23</v>
      </c>
      <c r="I2380" t="s">
        <v>148</v>
      </c>
      <c r="J2380" t="s">
        <v>149</v>
      </c>
      <c r="K2380">
        <v>98115</v>
      </c>
      <c r="L2380" t="s">
        <v>35</v>
      </c>
      <c r="M2380" t="s">
        <v>3325</v>
      </c>
      <c r="N2380" t="s">
        <v>28</v>
      </c>
      <c r="O2380" t="s">
        <v>59</v>
      </c>
      <c r="P2380" t="s">
        <v>3326</v>
      </c>
      <c r="Q2380">
        <v>97.567999999999998</v>
      </c>
      <c r="R2380">
        <v>2</v>
      </c>
      <c r="S2380">
        <v>0.2</v>
      </c>
      <c r="T2380">
        <v>-6.0979999999999999</v>
      </c>
    </row>
    <row r="2381" spans="1:20" x14ac:dyDescent="0.3">
      <c r="A2381" s="1">
        <v>44134</v>
      </c>
      <c r="B2381" s="1" t="str">
        <f t="shared" si="37"/>
        <v>Oct</v>
      </c>
      <c r="C2381">
        <v>2281</v>
      </c>
      <c r="D2381" t="s">
        <v>4835</v>
      </c>
      <c r="E2381" t="s">
        <v>39</v>
      </c>
      <c r="F2381" t="s">
        <v>4836</v>
      </c>
      <c r="G2381" t="s">
        <v>22</v>
      </c>
      <c r="H2381" t="s">
        <v>23</v>
      </c>
      <c r="I2381" t="s">
        <v>148</v>
      </c>
      <c r="J2381" t="s">
        <v>149</v>
      </c>
      <c r="K2381">
        <v>98115</v>
      </c>
      <c r="L2381" t="s">
        <v>35</v>
      </c>
      <c r="M2381" t="s">
        <v>2792</v>
      </c>
      <c r="N2381" t="s">
        <v>28</v>
      </c>
      <c r="O2381" t="s">
        <v>59</v>
      </c>
      <c r="P2381" t="s">
        <v>2793</v>
      </c>
      <c r="Q2381">
        <v>614.27200000000005</v>
      </c>
      <c r="R2381">
        <v>8</v>
      </c>
      <c r="S2381">
        <v>0.2</v>
      </c>
      <c r="T2381">
        <v>-23.0352</v>
      </c>
    </row>
    <row r="2382" spans="1:20" x14ac:dyDescent="0.3">
      <c r="A2382" s="1">
        <v>44134</v>
      </c>
      <c r="B2382" s="1" t="str">
        <f t="shared" si="37"/>
        <v>Oct</v>
      </c>
      <c r="C2382">
        <v>2282</v>
      </c>
      <c r="D2382" t="s">
        <v>4835</v>
      </c>
      <c r="E2382" t="s">
        <v>39</v>
      </c>
      <c r="F2382" t="s">
        <v>4836</v>
      </c>
      <c r="G2382" t="s">
        <v>22</v>
      </c>
      <c r="H2382" t="s">
        <v>23</v>
      </c>
      <c r="I2382" t="s">
        <v>148</v>
      </c>
      <c r="J2382" t="s">
        <v>149</v>
      </c>
      <c r="K2382">
        <v>98115</v>
      </c>
      <c r="L2382" t="s">
        <v>35</v>
      </c>
      <c r="M2382" t="s">
        <v>2094</v>
      </c>
      <c r="N2382" t="s">
        <v>28</v>
      </c>
      <c r="O2382" t="s">
        <v>186</v>
      </c>
      <c r="P2382" t="s">
        <v>2095</v>
      </c>
      <c r="Q2382">
        <v>199.98</v>
      </c>
      <c r="R2382">
        <v>2</v>
      </c>
      <c r="S2382">
        <v>0</v>
      </c>
      <c r="T2382">
        <v>37.996200000000002</v>
      </c>
    </row>
    <row r="2383" spans="1:20" x14ac:dyDescent="0.3">
      <c r="A2383" s="1">
        <v>44134</v>
      </c>
      <c r="B2383" s="1" t="str">
        <f t="shared" si="37"/>
        <v>Oct</v>
      </c>
      <c r="C2383">
        <v>3438</v>
      </c>
      <c r="D2383" t="s">
        <v>4837</v>
      </c>
      <c r="E2383" t="s">
        <v>269</v>
      </c>
      <c r="F2383" t="s">
        <v>2873</v>
      </c>
      <c r="G2383" t="s">
        <v>22</v>
      </c>
      <c r="H2383" t="s">
        <v>23</v>
      </c>
      <c r="I2383" t="s">
        <v>172</v>
      </c>
      <c r="J2383" t="s">
        <v>52</v>
      </c>
      <c r="K2383">
        <v>75217</v>
      </c>
      <c r="L2383" t="s">
        <v>44</v>
      </c>
      <c r="M2383" t="s">
        <v>3636</v>
      </c>
      <c r="N2383" t="s">
        <v>28</v>
      </c>
      <c r="O2383" t="s">
        <v>29</v>
      </c>
      <c r="P2383" t="s">
        <v>3637</v>
      </c>
      <c r="Q2383">
        <v>16.192</v>
      </c>
      <c r="R2383">
        <v>2</v>
      </c>
      <c r="S2383">
        <v>0.6</v>
      </c>
      <c r="T2383">
        <v>-8.5007999999999999</v>
      </c>
    </row>
    <row r="2384" spans="1:20" x14ac:dyDescent="0.3">
      <c r="A2384" s="1">
        <v>44134</v>
      </c>
      <c r="B2384" s="1" t="str">
        <f t="shared" si="37"/>
        <v>Oct</v>
      </c>
      <c r="C2384">
        <v>3439</v>
      </c>
      <c r="D2384" t="s">
        <v>4837</v>
      </c>
      <c r="E2384" t="s">
        <v>269</v>
      </c>
      <c r="F2384" t="s">
        <v>2873</v>
      </c>
      <c r="G2384" t="s">
        <v>22</v>
      </c>
      <c r="H2384" t="s">
        <v>23</v>
      </c>
      <c r="I2384" t="s">
        <v>172</v>
      </c>
      <c r="J2384" t="s">
        <v>52</v>
      </c>
      <c r="K2384">
        <v>75217</v>
      </c>
      <c r="L2384" t="s">
        <v>44</v>
      </c>
      <c r="M2384" t="s">
        <v>3112</v>
      </c>
      <c r="N2384" t="s">
        <v>28</v>
      </c>
      <c r="O2384" t="s">
        <v>94</v>
      </c>
      <c r="P2384" t="s">
        <v>3113</v>
      </c>
      <c r="Q2384">
        <v>251.006</v>
      </c>
      <c r="R2384">
        <v>2</v>
      </c>
      <c r="S2384">
        <v>0.3</v>
      </c>
      <c r="T2384">
        <v>-68.130200000000002</v>
      </c>
    </row>
    <row r="2385" spans="1:20" x14ac:dyDescent="0.3">
      <c r="A2385" s="1">
        <v>44134</v>
      </c>
      <c r="B2385" s="1" t="str">
        <f t="shared" si="37"/>
        <v>Oct</v>
      </c>
      <c r="C2385">
        <v>3440</v>
      </c>
      <c r="D2385" t="s">
        <v>4837</v>
      </c>
      <c r="E2385" t="s">
        <v>269</v>
      </c>
      <c r="F2385" t="s">
        <v>2873</v>
      </c>
      <c r="G2385" t="s">
        <v>22</v>
      </c>
      <c r="H2385" t="s">
        <v>23</v>
      </c>
      <c r="I2385" t="s">
        <v>172</v>
      </c>
      <c r="J2385" t="s">
        <v>52</v>
      </c>
      <c r="K2385">
        <v>75217</v>
      </c>
      <c r="L2385" t="s">
        <v>44</v>
      </c>
      <c r="M2385" t="s">
        <v>2255</v>
      </c>
      <c r="N2385" t="s">
        <v>46</v>
      </c>
      <c r="O2385" t="s">
        <v>54</v>
      </c>
      <c r="P2385" t="s">
        <v>2256</v>
      </c>
      <c r="Q2385">
        <v>54.192</v>
      </c>
      <c r="R2385">
        <v>6</v>
      </c>
      <c r="S2385">
        <v>0.2</v>
      </c>
      <c r="T2385">
        <v>4.0644</v>
      </c>
    </row>
    <row r="2386" spans="1:20" x14ac:dyDescent="0.3">
      <c r="A2386" s="1">
        <v>44134</v>
      </c>
      <c r="B2386" s="1" t="str">
        <f t="shared" si="37"/>
        <v>Oct</v>
      </c>
      <c r="C2386">
        <v>3547</v>
      </c>
      <c r="D2386" t="s">
        <v>4838</v>
      </c>
      <c r="E2386" t="s">
        <v>39</v>
      </c>
      <c r="F2386" t="s">
        <v>593</v>
      </c>
      <c r="G2386" t="s">
        <v>41</v>
      </c>
      <c r="H2386" t="s">
        <v>23</v>
      </c>
      <c r="I2386" t="s">
        <v>223</v>
      </c>
      <c r="J2386" t="s">
        <v>913</v>
      </c>
      <c r="K2386">
        <v>40475</v>
      </c>
      <c r="L2386" t="s">
        <v>76</v>
      </c>
      <c r="M2386" t="s">
        <v>2633</v>
      </c>
      <c r="N2386" t="s">
        <v>46</v>
      </c>
      <c r="O2386" t="s">
        <v>54</v>
      </c>
      <c r="P2386" t="s">
        <v>2634</v>
      </c>
      <c r="Q2386">
        <v>105.98</v>
      </c>
      <c r="R2386">
        <v>7</v>
      </c>
      <c r="S2386">
        <v>0</v>
      </c>
      <c r="T2386">
        <v>4.2392000000000003</v>
      </c>
    </row>
    <row r="2387" spans="1:20" x14ac:dyDescent="0.3">
      <c r="A2387" s="1">
        <v>44134</v>
      </c>
      <c r="B2387" s="1" t="str">
        <f t="shared" si="37"/>
        <v>Oct</v>
      </c>
      <c r="C2387">
        <v>3548</v>
      </c>
      <c r="D2387" t="s">
        <v>4838</v>
      </c>
      <c r="E2387" t="s">
        <v>39</v>
      </c>
      <c r="F2387" t="s">
        <v>593</v>
      </c>
      <c r="G2387" t="s">
        <v>41</v>
      </c>
      <c r="H2387" t="s">
        <v>23</v>
      </c>
      <c r="I2387" t="s">
        <v>223</v>
      </c>
      <c r="J2387" t="s">
        <v>913</v>
      </c>
      <c r="K2387">
        <v>40475</v>
      </c>
      <c r="L2387" t="s">
        <v>76</v>
      </c>
      <c r="M2387" t="s">
        <v>1867</v>
      </c>
      <c r="N2387" t="s">
        <v>46</v>
      </c>
      <c r="O2387" t="s">
        <v>141</v>
      </c>
      <c r="P2387" t="s">
        <v>1868</v>
      </c>
      <c r="Q2387">
        <v>35.06</v>
      </c>
      <c r="R2387">
        <v>2</v>
      </c>
      <c r="S2387">
        <v>0</v>
      </c>
      <c r="T2387">
        <v>10.518000000000001</v>
      </c>
    </row>
    <row r="2388" spans="1:20" x14ac:dyDescent="0.3">
      <c r="A2388" s="1">
        <v>44134</v>
      </c>
      <c r="B2388" s="1" t="str">
        <f t="shared" si="37"/>
        <v>Oct</v>
      </c>
      <c r="C2388">
        <v>3549</v>
      </c>
      <c r="D2388" t="s">
        <v>4838</v>
      </c>
      <c r="E2388" t="s">
        <v>39</v>
      </c>
      <c r="F2388" t="s">
        <v>593</v>
      </c>
      <c r="G2388" t="s">
        <v>41</v>
      </c>
      <c r="H2388" t="s">
        <v>23</v>
      </c>
      <c r="I2388" t="s">
        <v>223</v>
      </c>
      <c r="J2388" t="s">
        <v>913</v>
      </c>
      <c r="K2388">
        <v>40475</v>
      </c>
      <c r="L2388" t="s">
        <v>76</v>
      </c>
      <c r="M2388" t="s">
        <v>4487</v>
      </c>
      <c r="N2388" t="s">
        <v>28</v>
      </c>
      <c r="O2388" t="s">
        <v>59</v>
      </c>
      <c r="P2388" t="s">
        <v>4488</v>
      </c>
      <c r="Q2388">
        <v>33.94</v>
      </c>
      <c r="R2388">
        <v>1</v>
      </c>
      <c r="S2388">
        <v>0</v>
      </c>
      <c r="T2388">
        <v>9.1638000000000002</v>
      </c>
    </row>
    <row r="2389" spans="1:20" x14ac:dyDescent="0.3">
      <c r="A2389" s="1">
        <v>44134</v>
      </c>
      <c r="B2389" s="1" t="str">
        <f t="shared" si="37"/>
        <v>Oct</v>
      </c>
      <c r="C2389">
        <v>3550</v>
      </c>
      <c r="D2389" t="s">
        <v>4838</v>
      </c>
      <c r="E2389" t="s">
        <v>39</v>
      </c>
      <c r="F2389" t="s">
        <v>593</v>
      </c>
      <c r="G2389" t="s">
        <v>41</v>
      </c>
      <c r="H2389" t="s">
        <v>23</v>
      </c>
      <c r="I2389" t="s">
        <v>223</v>
      </c>
      <c r="J2389" t="s">
        <v>913</v>
      </c>
      <c r="K2389">
        <v>40475</v>
      </c>
      <c r="L2389" t="s">
        <v>76</v>
      </c>
      <c r="M2389" t="s">
        <v>4839</v>
      </c>
      <c r="N2389" t="s">
        <v>46</v>
      </c>
      <c r="O2389" t="s">
        <v>288</v>
      </c>
      <c r="P2389" t="s">
        <v>4840</v>
      </c>
      <c r="Q2389">
        <v>30</v>
      </c>
      <c r="R2389">
        <v>8</v>
      </c>
      <c r="S2389">
        <v>0</v>
      </c>
      <c r="T2389">
        <v>14.4</v>
      </c>
    </row>
    <row r="2390" spans="1:20" x14ac:dyDescent="0.3">
      <c r="A2390" s="1">
        <v>44135</v>
      </c>
      <c r="B2390" s="1" t="str">
        <f t="shared" si="37"/>
        <v>Oct</v>
      </c>
      <c r="C2390">
        <v>6398</v>
      </c>
      <c r="D2390" t="s">
        <v>4841</v>
      </c>
      <c r="E2390" t="s">
        <v>20</v>
      </c>
      <c r="F2390" t="s">
        <v>1610</v>
      </c>
      <c r="G2390" t="s">
        <v>41</v>
      </c>
      <c r="H2390" t="s">
        <v>23</v>
      </c>
      <c r="I2390" t="s">
        <v>172</v>
      </c>
      <c r="J2390" t="s">
        <v>52</v>
      </c>
      <c r="K2390">
        <v>75217</v>
      </c>
      <c r="L2390" t="s">
        <v>44</v>
      </c>
      <c r="M2390" t="s">
        <v>2052</v>
      </c>
      <c r="N2390" t="s">
        <v>46</v>
      </c>
      <c r="O2390" t="s">
        <v>62</v>
      </c>
      <c r="P2390" t="s">
        <v>2053</v>
      </c>
      <c r="Q2390">
        <v>5.2480000000000002</v>
      </c>
      <c r="R2390">
        <v>2</v>
      </c>
      <c r="S2390">
        <v>0.2</v>
      </c>
      <c r="T2390">
        <v>0.59040000000000004</v>
      </c>
    </row>
    <row r="2391" spans="1:20" x14ac:dyDescent="0.3">
      <c r="A2391" s="1">
        <v>44135</v>
      </c>
      <c r="B2391" s="1" t="str">
        <f t="shared" si="37"/>
        <v>Oct</v>
      </c>
      <c r="C2391">
        <v>7827</v>
      </c>
      <c r="D2391" t="s">
        <v>4842</v>
      </c>
      <c r="E2391" t="s">
        <v>20</v>
      </c>
      <c r="F2391" t="s">
        <v>4150</v>
      </c>
      <c r="G2391" t="s">
        <v>73</v>
      </c>
      <c r="H2391" t="s">
        <v>23</v>
      </c>
      <c r="I2391" t="s">
        <v>336</v>
      </c>
      <c r="J2391" t="s">
        <v>337</v>
      </c>
      <c r="K2391">
        <v>60610</v>
      </c>
      <c r="L2391" t="s">
        <v>44</v>
      </c>
      <c r="M2391" t="s">
        <v>2676</v>
      </c>
      <c r="N2391" t="s">
        <v>78</v>
      </c>
      <c r="O2391" t="s">
        <v>193</v>
      </c>
      <c r="P2391" t="s">
        <v>2677</v>
      </c>
      <c r="Q2391">
        <v>508.76799999999997</v>
      </c>
      <c r="R2391">
        <v>4</v>
      </c>
      <c r="S2391">
        <v>0.2</v>
      </c>
      <c r="T2391">
        <v>38.157600000000002</v>
      </c>
    </row>
    <row r="2392" spans="1:20" x14ac:dyDescent="0.3">
      <c r="A2392" s="1">
        <v>44135</v>
      </c>
      <c r="B2392" s="1" t="str">
        <f t="shared" si="37"/>
        <v>Oct</v>
      </c>
      <c r="C2392">
        <v>7828</v>
      </c>
      <c r="D2392" t="s">
        <v>4842</v>
      </c>
      <c r="E2392" t="s">
        <v>20</v>
      </c>
      <c r="F2392" t="s">
        <v>4150</v>
      </c>
      <c r="G2392" t="s">
        <v>73</v>
      </c>
      <c r="H2392" t="s">
        <v>23</v>
      </c>
      <c r="I2392" t="s">
        <v>336</v>
      </c>
      <c r="J2392" t="s">
        <v>337</v>
      </c>
      <c r="K2392">
        <v>60610</v>
      </c>
      <c r="L2392" t="s">
        <v>44</v>
      </c>
      <c r="M2392" t="s">
        <v>4843</v>
      </c>
      <c r="N2392" t="s">
        <v>46</v>
      </c>
      <c r="O2392" t="s">
        <v>168</v>
      </c>
      <c r="P2392" t="s">
        <v>4844</v>
      </c>
      <c r="Q2392">
        <v>9.9120000000000008</v>
      </c>
      <c r="R2392">
        <v>3</v>
      </c>
      <c r="S2392">
        <v>0.2</v>
      </c>
      <c r="T2392">
        <v>3.2214</v>
      </c>
    </row>
    <row r="2393" spans="1:20" x14ac:dyDescent="0.3">
      <c r="A2393" s="1">
        <v>44136</v>
      </c>
      <c r="B2393" s="1" t="str">
        <f t="shared" si="37"/>
        <v>Nov</v>
      </c>
      <c r="C2393">
        <v>2567</v>
      </c>
      <c r="D2393" t="s">
        <v>4845</v>
      </c>
      <c r="E2393" t="s">
        <v>86</v>
      </c>
      <c r="F2393" t="s">
        <v>3338</v>
      </c>
      <c r="G2393" t="s">
        <v>22</v>
      </c>
      <c r="H2393" t="s">
        <v>23</v>
      </c>
      <c r="I2393" t="s">
        <v>2612</v>
      </c>
      <c r="J2393" t="s">
        <v>149</v>
      </c>
      <c r="K2393">
        <v>98226</v>
      </c>
      <c r="L2393" t="s">
        <v>35</v>
      </c>
      <c r="M2393" t="s">
        <v>4846</v>
      </c>
      <c r="N2393" t="s">
        <v>46</v>
      </c>
      <c r="O2393" t="s">
        <v>47</v>
      </c>
      <c r="P2393" t="s">
        <v>4847</v>
      </c>
      <c r="Q2393">
        <v>25.12</v>
      </c>
      <c r="R2393">
        <v>5</v>
      </c>
      <c r="S2393">
        <v>0.2</v>
      </c>
      <c r="T2393">
        <v>7.85</v>
      </c>
    </row>
    <row r="2394" spans="1:20" x14ac:dyDescent="0.3">
      <c r="A2394" s="1">
        <v>44136</v>
      </c>
      <c r="B2394" s="1" t="str">
        <f t="shared" si="37"/>
        <v>Nov</v>
      </c>
      <c r="C2394">
        <v>2568</v>
      </c>
      <c r="D2394" t="s">
        <v>4845</v>
      </c>
      <c r="E2394" t="s">
        <v>86</v>
      </c>
      <c r="F2394" t="s">
        <v>3338</v>
      </c>
      <c r="G2394" t="s">
        <v>22</v>
      </c>
      <c r="H2394" t="s">
        <v>23</v>
      </c>
      <c r="I2394" t="s">
        <v>2612</v>
      </c>
      <c r="J2394" t="s">
        <v>149</v>
      </c>
      <c r="K2394">
        <v>98226</v>
      </c>
      <c r="L2394" t="s">
        <v>35</v>
      </c>
      <c r="M2394" t="s">
        <v>4848</v>
      </c>
      <c r="N2394" t="s">
        <v>28</v>
      </c>
      <c r="O2394" t="s">
        <v>94</v>
      </c>
      <c r="P2394" t="s">
        <v>4849</v>
      </c>
      <c r="Q2394">
        <v>2665.62</v>
      </c>
      <c r="R2394">
        <v>9</v>
      </c>
      <c r="S2394">
        <v>0</v>
      </c>
      <c r="T2394">
        <v>239.9058</v>
      </c>
    </row>
    <row r="2395" spans="1:20" x14ac:dyDescent="0.3">
      <c r="A2395" s="1">
        <v>44136</v>
      </c>
      <c r="B2395" s="1" t="str">
        <f t="shared" si="37"/>
        <v>Nov</v>
      </c>
      <c r="C2395">
        <v>8226</v>
      </c>
      <c r="D2395" t="s">
        <v>4850</v>
      </c>
      <c r="E2395" t="s">
        <v>86</v>
      </c>
      <c r="F2395" t="s">
        <v>3278</v>
      </c>
      <c r="G2395" t="s">
        <v>22</v>
      </c>
      <c r="H2395" t="s">
        <v>23</v>
      </c>
      <c r="I2395" t="s">
        <v>2201</v>
      </c>
      <c r="J2395" t="s">
        <v>250</v>
      </c>
      <c r="K2395">
        <v>2149</v>
      </c>
      <c r="L2395" t="s">
        <v>26</v>
      </c>
      <c r="M2395" t="s">
        <v>2754</v>
      </c>
      <c r="N2395" t="s">
        <v>46</v>
      </c>
      <c r="O2395" t="s">
        <v>107</v>
      </c>
      <c r="P2395" t="s">
        <v>2755</v>
      </c>
      <c r="Q2395">
        <v>189.7</v>
      </c>
      <c r="R2395">
        <v>10</v>
      </c>
      <c r="S2395">
        <v>0</v>
      </c>
      <c r="T2395">
        <v>91.055999999999997</v>
      </c>
    </row>
    <row r="2396" spans="1:20" x14ac:dyDescent="0.3">
      <c r="A2396" s="1">
        <v>44136</v>
      </c>
      <c r="B2396" s="1" t="str">
        <f t="shared" si="37"/>
        <v>Nov</v>
      </c>
      <c r="C2396">
        <v>8227</v>
      </c>
      <c r="D2396" t="s">
        <v>4850</v>
      </c>
      <c r="E2396" t="s">
        <v>86</v>
      </c>
      <c r="F2396" t="s">
        <v>3278</v>
      </c>
      <c r="G2396" t="s">
        <v>22</v>
      </c>
      <c r="H2396" t="s">
        <v>23</v>
      </c>
      <c r="I2396" t="s">
        <v>2201</v>
      </c>
      <c r="J2396" t="s">
        <v>250</v>
      </c>
      <c r="K2396">
        <v>2149</v>
      </c>
      <c r="L2396" t="s">
        <v>26</v>
      </c>
      <c r="M2396" t="s">
        <v>596</v>
      </c>
      <c r="N2396" t="s">
        <v>46</v>
      </c>
      <c r="O2396" t="s">
        <v>107</v>
      </c>
      <c r="P2396" t="s">
        <v>597</v>
      </c>
      <c r="Q2396">
        <v>40.99</v>
      </c>
      <c r="R2396">
        <v>1</v>
      </c>
      <c r="S2396">
        <v>0</v>
      </c>
      <c r="T2396">
        <v>20.085100000000001</v>
      </c>
    </row>
    <row r="2397" spans="1:20" x14ac:dyDescent="0.3">
      <c r="A2397" s="1">
        <v>44137</v>
      </c>
      <c r="B2397" s="1" t="str">
        <f t="shared" si="37"/>
        <v>Nov</v>
      </c>
      <c r="C2397">
        <v>2890</v>
      </c>
      <c r="D2397" t="s">
        <v>4851</v>
      </c>
      <c r="E2397" t="s">
        <v>20</v>
      </c>
      <c r="F2397" t="s">
        <v>4073</v>
      </c>
      <c r="G2397" t="s">
        <v>73</v>
      </c>
      <c r="H2397" t="s">
        <v>23</v>
      </c>
      <c r="I2397" t="s">
        <v>148</v>
      </c>
      <c r="J2397" t="s">
        <v>149</v>
      </c>
      <c r="K2397">
        <v>98105</v>
      </c>
      <c r="L2397" t="s">
        <v>35</v>
      </c>
      <c r="M2397" t="s">
        <v>1524</v>
      </c>
      <c r="N2397" t="s">
        <v>46</v>
      </c>
      <c r="O2397" t="s">
        <v>107</v>
      </c>
      <c r="P2397" t="s">
        <v>1525</v>
      </c>
      <c r="Q2397">
        <v>23.85</v>
      </c>
      <c r="R2397">
        <v>5</v>
      </c>
      <c r="S2397">
        <v>0</v>
      </c>
      <c r="T2397">
        <v>10.7325</v>
      </c>
    </row>
    <row r="2398" spans="1:20" x14ac:dyDescent="0.3">
      <c r="A2398" s="1">
        <v>44137</v>
      </c>
      <c r="B2398" s="1" t="str">
        <f t="shared" si="37"/>
        <v>Nov</v>
      </c>
      <c r="C2398">
        <v>3275</v>
      </c>
      <c r="D2398" t="s">
        <v>4852</v>
      </c>
      <c r="E2398" t="s">
        <v>20</v>
      </c>
      <c r="F2398" t="s">
        <v>4853</v>
      </c>
      <c r="G2398" t="s">
        <v>73</v>
      </c>
      <c r="H2398" t="s">
        <v>23</v>
      </c>
      <c r="I2398" t="s">
        <v>3240</v>
      </c>
      <c r="J2398" t="s">
        <v>476</v>
      </c>
      <c r="K2398">
        <v>66212</v>
      </c>
      <c r="L2398" t="s">
        <v>44</v>
      </c>
      <c r="M2398" t="s">
        <v>3599</v>
      </c>
      <c r="N2398" t="s">
        <v>46</v>
      </c>
      <c r="O2398" t="s">
        <v>144</v>
      </c>
      <c r="P2398" t="s">
        <v>145</v>
      </c>
      <c r="Q2398">
        <v>18.239999999999998</v>
      </c>
      <c r="R2398">
        <v>3</v>
      </c>
      <c r="S2398">
        <v>0</v>
      </c>
      <c r="T2398">
        <v>9.1199999999999992</v>
      </c>
    </row>
    <row r="2399" spans="1:20" x14ac:dyDescent="0.3">
      <c r="A2399" s="1">
        <v>44137</v>
      </c>
      <c r="B2399" s="1" t="str">
        <f t="shared" si="37"/>
        <v>Nov</v>
      </c>
      <c r="C2399">
        <v>3276</v>
      </c>
      <c r="D2399" t="s">
        <v>4852</v>
      </c>
      <c r="E2399" t="s">
        <v>20</v>
      </c>
      <c r="F2399" t="s">
        <v>4853</v>
      </c>
      <c r="G2399" t="s">
        <v>73</v>
      </c>
      <c r="H2399" t="s">
        <v>23</v>
      </c>
      <c r="I2399" t="s">
        <v>3240</v>
      </c>
      <c r="J2399" t="s">
        <v>476</v>
      </c>
      <c r="K2399">
        <v>66212</v>
      </c>
      <c r="L2399" t="s">
        <v>44</v>
      </c>
      <c r="M2399" t="s">
        <v>4854</v>
      </c>
      <c r="N2399" t="s">
        <v>46</v>
      </c>
      <c r="O2399" t="s">
        <v>62</v>
      </c>
      <c r="P2399" t="s">
        <v>4855</v>
      </c>
      <c r="Q2399">
        <v>27.78</v>
      </c>
      <c r="R2399">
        <v>6</v>
      </c>
      <c r="S2399">
        <v>0</v>
      </c>
      <c r="T2399">
        <v>9.1674000000000007</v>
      </c>
    </row>
    <row r="2400" spans="1:20" x14ac:dyDescent="0.3">
      <c r="A2400" s="1">
        <v>44137</v>
      </c>
      <c r="B2400" s="1" t="str">
        <f t="shared" si="37"/>
        <v>Nov</v>
      </c>
      <c r="C2400">
        <v>4585</v>
      </c>
      <c r="D2400" t="s">
        <v>4856</v>
      </c>
      <c r="E2400" t="s">
        <v>86</v>
      </c>
      <c r="F2400" t="s">
        <v>4857</v>
      </c>
      <c r="G2400" t="s">
        <v>41</v>
      </c>
      <c r="H2400" t="s">
        <v>23</v>
      </c>
      <c r="I2400" t="s">
        <v>2001</v>
      </c>
      <c r="J2400" t="s">
        <v>34</v>
      </c>
      <c r="K2400">
        <v>94526</v>
      </c>
      <c r="L2400" t="s">
        <v>35</v>
      </c>
      <c r="M2400" t="s">
        <v>4858</v>
      </c>
      <c r="N2400" t="s">
        <v>46</v>
      </c>
      <c r="O2400" t="s">
        <v>168</v>
      </c>
      <c r="P2400" t="s">
        <v>4859</v>
      </c>
      <c r="Q2400">
        <v>76.58</v>
      </c>
      <c r="R2400">
        <v>7</v>
      </c>
      <c r="S2400">
        <v>0</v>
      </c>
      <c r="T2400">
        <v>38.29</v>
      </c>
    </row>
    <row r="2401" spans="1:20" x14ac:dyDescent="0.3">
      <c r="A2401" s="1">
        <v>44137</v>
      </c>
      <c r="B2401" s="1" t="str">
        <f t="shared" si="37"/>
        <v>Nov</v>
      </c>
      <c r="C2401">
        <v>4586</v>
      </c>
      <c r="D2401" t="s">
        <v>4856</v>
      </c>
      <c r="E2401" t="s">
        <v>86</v>
      </c>
      <c r="F2401" t="s">
        <v>4857</v>
      </c>
      <c r="G2401" t="s">
        <v>41</v>
      </c>
      <c r="H2401" t="s">
        <v>23</v>
      </c>
      <c r="I2401" t="s">
        <v>2001</v>
      </c>
      <c r="J2401" t="s">
        <v>34</v>
      </c>
      <c r="K2401">
        <v>94526</v>
      </c>
      <c r="L2401" t="s">
        <v>35</v>
      </c>
      <c r="M2401" t="s">
        <v>3364</v>
      </c>
      <c r="N2401" t="s">
        <v>46</v>
      </c>
      <c r="O2401" t="s">
        <v>62</v>
      </c>
      <c r="P2401" t="s">
        <v>3365</v>
      </c>
      <c r="Q2401">
        <v>8.8000000000000007</v>
      </c>
      <c r="R2401">
        <v>5</v>
      </c>
      <c r="S2401">
        <v>0</v>
      </c>
      <c r="T2401">
        <v>4.2240000000000002</v>
      </c>
    </row>
    <row r="2402" spans="1:20" x14ac:dyDescent="0.3">
      <c r="A2402" s="1">
        <v>44137</v>
      </c>
      <c r="B2402" s="1" t="str">
        <f t="shared" si="37"/>
        <v>Nov</v>
      </c>
      <c r="C2402">
        <v>4587</v>
      </c>
      <c r="D2402" t="s">
        <v>4856</v>
      </c>
      <c r="E2402" t="s">
        <v>86</v>
      </c>
      <c r="F2402" t="s">
        <v>4857</v>
      </c>
      <c r="G2402" t="s">
        <v>41</v>
      </c>
      <c r="H2402" t="s">
        <v>23</v>
      </c>
      <c r="I2402" t="s">
        <v>2001</v>
      </c>
      <c r="J2402" t="s">
        <v>34</v>
      </c>
      <c r="K2402">
        <v>94526</v>
      </c>
      <c r="L2402" t="s">
        <v>35</v>
      </c>
      <c r="M2402" t="s">
        <v>4860</v>
      </c>
      <c r="N2402" t="s">
        <v>46</v>
      </c>
      <c r="O2402" t="s">
        <v>47</v>
      </c>
      <c r="P2402" t="s">
        <v>4861</v>
      </c>
      <c r="Q2402">
        <v>590.35199999999998</v>
      </c>
      <c r="R2402">
        <v>6</v>
      </c>
      <c r="S2402">
        <v>0.2</v>
      </c>
      <c r="T2402">
        <v>206.6232</v>
      </c>
    </row>
    <row r="2403" spans="1:20" x14ac:dyDescent="0.3">
      <c r="A2403" s="1">
        <v>44137</v>
      </c>
      <c r="B2403" s="1" t="str">
        <f t="shared" si="37"/>
        <v>Nov</v>
      </c>
      <c r="C2403">
        <v>4588</v>
      </c>
      <c r="D2403" t="s">
        <v>4856</v>
      </c>
      <c r="E2403" t="s">
        <v>86</v>
      </c>
      <c r="F2403" t="s">
        <v>4857</v>
      </c>
      <c r="G2403" t="s">
        <v>41</v>
      </c>
      <c r="H2403" t="s">
        <v>23</v>
      </c>
      <c r="I2403" t="s">
        <v>2001</v>
      </c>
      <c r="J2403" t="s">
        <v>34</v>
      </c>
      <c r="K2403">
        <v>94526</v>
      </c>
      <c r="L2403" t="s">
        <v>35</v>
      </c>
      <c r="M2403" t="s">
        <v>1299</v>
      </c>
      <c r="N2403" t="s">
        <v>46</v>
      </c>
      <c r="O2403" t="s">
        <v>144</v>
      </c>
      <c r="P2403" t="s">
        <v>1300</v>
      </c>
      <c r="Q2403">
        <v>5.58</v>
      </c>
      <c r="R2403">
        <v>3</v>
      </c>
      <c r="S2403">
        <v>0</v>
      </c>
      <c r="T2403">
        <v>0.16739999999999999</v>
      </c>
    </row>
    <row r="2404" spans="1:20" x14ac:dyDescent="0.3">
      <c r="A2404" s="1">
        <v>44137</v>
      </c>
      <c r="B2404" s="1" t="str">
        <f t="shared" si="37"/>
        <v>Nov</v>
      </c>
      <c r="C2404">
        <v>4589</v>
      </c>
      <c r="D2404" t="s">
        <v>4856</v>
      </c>
      <c r="E2404" t="s">
        <v>86</v>
      </c>
      <c r="F2404" t="s">
        <v>4857</v>
      </c>
      <c r="G2404" t="s">
        <v>41</v>
      </c>
      <c r="H2404" t="s">
        <v>23</v>
      </c>
      <c r="I2404" t="s">
        <v>2001</v>
      </c>
      <c r="J2404" t="s">
        <v>34</v>
      </c>
      <c r="K2404">
        <v>94526</v>
      </c>
      <c r="L2404" t="s">
        <v>35</v>
      </c>
      <c r="M2404" t="s">
        <v>4862</v>
      </c>
      <c r="N2404" t="s">
        <v>28</v>
      </c>
      <c r="O2404" t="s">
        <v>29</v>
      </c>
      <c r="P2404" t="s">
        <v>4863</v>
      </c>
      <c r="Q2404">
        <v>25.02</v>
      </c>
      <c r="R2404">
        <v>3</v>
      </c>
      <c r="S2404">
        <v>0</v>
      </c>
      <c r="T2404">
        <v>10.5084</v>
      </c>
    </row>
    <row r="2405" spans="1:20" x14ac:dyDescent="0.3">
      <c r="A2405" s="1">
        <v>44137</v>
      </c>
      <c r="B2405" s="1" t="str">
        <f t="shared" si="37"/>
        <v>Nov</v>
      </c>
      <c r="C2405">
        <v>4590</v>
      </c>
      <c r="D2405" t="s">
        <v>4856</v>
      </c>
      <c r="E2405" t="s">
        <v>86</v>
      </c>
      <c r="F2405" t="s">
        <v>4857</v>
      </c>
      <c r="G2405" t="s">
        <v>41</v>
      </c>
      <c r="H2405" t="s">
        <v>23</v>
      </c>
      <c r="I2405" t="s">
        <v>2001</v>
      </c>
      <c r="J2405" t="s">
        <v>34</v>
      </c>
      <c r="K2405">
        <v>94526</v>
      </c>
      <c r="L2405" t="s">
        <v>35</v>
      </c>
      <c r="M2405" t="s">
        <v>527</v>
      </c>
      <c r="N2405" t="s">
        <v>46</v>
      </c>
      <c r="O2405" t="s">
        <v>54</v>
      </c>
      <c r="P2405" t="s">
        <v>528</v>
      </c>
      <c r="Q2405">
        <v>452.55</v>
      </c>
      <c r="R2405">
        <v>7</v>
      </c>
      <c r="S2405">
        <v>0</v>
      </c>
      <c r="T2405">
        <v>22.627500000000001</v>
      </c>
    </row>
    <row r="2406" spans="1:20" x14ac:dyDescent="0.3">
      <c r="A2406" s="1">
        <v>44137</v>
      </c>
      <c r="B2406" s="1" t="str">
        <f t="shared" si="37"/>
        <v>Nov</v>
      </c>
      <c r="C2406">
        <v>4880</v>
      </c>
      <c r="D2406" t="s">
        <v>4864</v>
      </c>
      <c r="E2406" t="s">
        <v>86</v>
      </c>
      <c r="F2406" t="s">
        <v>4865</v>
      </c>
      <c r="G2406" t="s">
        <v>73</v>
      </c>
      <c r="H2406" t="s">
        <v>23</v>
      </c>
      <c r="I2406" t="s">
        <v>1488</v>
      </c>
      <c r="J2406" t="s">
        <v>913</v>
      </c>
      <c r="K2406">
        <v>42420</v>
      </c>
      <c r="L2406" t="s">
        <v>76</v>
      </c>
      <c r="M2406" t="s">
        <v>811</v>
      </c>
      <c r="N2406" t="s">
        <v>46</v>
      </c>
      <c r="O2406" t="s">
        <v>168</v>
      </c>
      <c r="P2406" t="s">
        <v>812</v>
      </c>
      <c r="Q2406">
        <v>5.32</v>
      </c>
      <c r="R2406">
        <v>2</v>
      </c>
      <c r="S2406">
        <v>0</v>
      </c>
      <c r="T2406">
        <v>2.6067999999999998</v>
      </c>
    </row>
    <row r="2407" spans="1:20" x14ac:dyDescent="0.3">
      <c r="A2407" s="1">
        <v>44137</v>
      </c>
      <c r="B2407" s="1" t="str">
        <f t="shared" si="37"/>
        <v>Nov</v>
      </c>
      <c r="C2407">
        <v>4881</v>
      </c>
      <c r="D2407" t="s">
        <v>4864</v>
      </c>
      <c r="E2407" t="s">
        <v>86</v>
      </c>
      <c r="F2407" t="s">
        <v>4865</v>
      </c>
      <c r="G2407" t="s">
        <v>73</v>
      </c>
      <c r="H2407" t="s">
        <v>23</v>
      </c>
      <c r="I2407" t="s">
        <v>1488</v>
      </c>
      <c r="J2407" t="s">
        <v>913</v>
      </c>
      <c r="K2407">
        <v>42420</v>
      </c>
      <c r="L2407" t="s">
        <v>76</v>
      </c>
      <c r="M2407" t="s">
        <v>2953</v>
      </c>
      <c r="N2407" t="s">
        <v>28</v>
      </c>
      <c r="O2407" t="s">
        <v>59</v>
      </c>
      <c r="P2407" t="s">
        <v>2954</v>
      </c>
      <c r="Q2407">
        <v>975.92</v>
      </c>
      <c r="R2407">
        <v>4</v>
      </c>
      <c r="S2407">
        <v>0</v>
      </c>
      <c r="T2407">
        <v>292.77600000000001</v>
      </c>
    </row>
    <row r="2408" spans="1:20" x14ac:dyDescent="0.3">
      <c r="A2408" s="1">
        <v>44137</v>
      </c>
      <c r="B2408" s="1" t="str">
        <f t="shared" si="37"/>
        <v>Nov</v>
      </c>
      <c r="C2408">
        <v>4882</v>
      </c>
      <c r="D2408" t="s">
        <v>4864</v>
      </c>
      <c r="E2408" t="s">
        <v>86</v>
      </c>
      <c r="F2408" t="s">
        <v>4865</v>
      </c>
      <c r="G2408" t="s">
        <v>73</v>
      </c>
      <c r="H2408" t="s">
        <v>23</v>
      </c>
      <c r="I2408" t="s">
        <v>1488</v>
      </c>
      <c r="J2408" t="s">
        <v>913</v>
      </c>
      <c r="K2408">
        <v>42420</v>
      </c>
      <c r="L2408" t="s">
        <v>76</v>
      </c>
      <c r="M2408" t="s">
        <v>4866</v>
      </c>
      <c r="N2408" t="s">
        <v>78</v>
      </c>
      <c r="O2408" t="s">
        <v>101</v>
      </c>
      <c r="P2408" t="s">
        <v>4867</v>
      </c>
      <c r="Q2408">
        <v>2249.91</v>
      </c>
      <c r="R2408">
        <v>9</v>
      </c>
      <c r="S2408">
        <v>0</v>
      </c>
      <c r="T2408">
        <v>517.47929999999997</v>
      </c>
    </row>
    <row r="2409" spans="1:20" x14ac:dyDescent="0.3">
      <c r="A2409" s="1">
        <v>44137</v>
      </c>
      <c r="B2409" s="1" t="str">
        <f t="shared" si="37"/>
        <v>Nov</v>
      </c>
      <c r="C2409">
        <v>4883</v>
      </c>
      <c r="D2409" t="s">
        <v>4864</v>
      </c>
      <c r="E2409" t="s">
        <v>86</v>
      </c>
      <c r="F2409" t="s">
        <v>4865</v>
      </c>
      <c r="G2409" t="s">
        <v>73</v>
      </c>
      <c r="H2409" t="s">
        <v>23</v>
      </c>
      <c r="I2409" t="s">
        <v>1488</v>
      </c>
      <c r="J2409" t="s">
        <v>913</v>
      </c>
      <c r="K2409">
        <v>42420</v>
      </c>
      <c r="L2409" t="s">
        <v>76</v>
      </c>
      <c r="M2409" t="s">
        <v>3435</v>
      </c>
      <c r="N2409" t="s">
        <v>46</v>
      </c>
      <c r="O2409" t="s">
        <v>54</v>
      </c>
      <c r="P2409" t="s">
        <v>3436</v>
      </c>
      <c r="Q2409">
        <v>59.92</v>
      </c>
      <c r="R2409">
        <v>4</v>
      </c>
      <c r="S2409">
        <v>0</v>
      </c>
      <c r="T2409">
        <v>16.7776</v>
      </c>
    </row>
    <row r="2410" spans="1:20" x14ac:dyDescent="0.3">
      <c r="A2410" s="1">
        <v>44137</v>
      </c>
      <c r="B2410" s="1" t="str">
        <f t="shared" si="37"/>
        <v>Nov</v>
      </c>
      <c r="C2410">
        <v>5503</v>
      </c>
      <c r="D2410" t="s">
        <v>4868</v>
      </c>
      <c r="E2410" t="s">
        <v>20</v>
      </c>
      <c r="F2410" t="s">
        <v>4869</v>
      </c>
      <c r="G2410" t="s">
        <v>73</v>
      </c>
      <c r="H2410" t="s">
        <v>23</v>
      </c>
      <c r="I2410" t="s">
        <v>154</v>
      </c>
      <c r="J2410" t="s">
        <v>155</v>
      </c>
      <c r="K2410">
        <v>19140</v>
      </c>
      <c r="L2410" t="s">
        <v>26</v>
      </c>
      <c r="M2410" t="s">
        <v>4870</v>
      </c>
      <c r="N2410" t="s">
        <v>28</v>
      </c>
      <c r="O2410" t="s">
        <v>29</v>
      </c>
      <c r="P2410" t="s">
        <v>4871</v>
      </c>
      <c r="Q2410">
        <v>3.3119999999999998</v>
      </c>
      <c r="R2410">
        <v>1</v>
      </c>
      <c r="S2410">
        <v>0.2</v>
      </c>
      <c r="T2410">
        <v>0.66239999999999999</v>
      </c>
    </row>
    <row r="2411" spans="1:20" x14ac:dyDescent="0.3">
      <c r="A2411" s="1">
        <v>44137</v>
      </c>
      <c r="B2411" s="1" t="str">
        <f t="shared" si="37"/>
        <v>Nov</v>
      </c>
      <c r="C2411">
        <v>5504</v>
      </c>
      <c r="D2411" t="s">
        <v>4868</v>
      </c>
      <c r="E2411" t="s">
        <v>20</v>
      </c>
      <c r="F2411" t="s">
        <v>4869</v>
      </c>
      <c r="G2411" t="s">
        <v>73</v>
      </c>
      <c r="H2411" t="s">
        <v>23</v>
      </c>
      <c r="I2411" t="s">
        <v>154</v>
      </c>
      <c r="J2411" t="s">
        <v>155</v>
      </c>
      <c r="K2411">
        <v>19140</v>
      </c>
      <c r="L2411" t="s">
        <v>26</v>
      </c>
      <c r="M2411" t="s">
        <v>1607</v>
      </c>
      <c r="N2411" t="s">
        <v>46</v>
      </c>
      <c r="O2411" t="s">
        <v>69</v>
      </c>
      <c r="P2411" t="s">
        <v>1608</v>
      </c>
      <c r="Q2411">
        <v>20.135999999999999</v>
      </c>
      <c r="R2411">
        <v>3</v>
      </c>
      <c r="S2411">
        <v>0.2</v>
      </c>
      <c r="T2411">
        <v>1.2585</v>
      </c>
    </row>
    <row r="2412" spans="1:20" x14ac:dyDescent="0.3">
      <c r="A2412" s="1">
        <v>44137</v>
      </c>
      <c r="B2412" s="1" t="str">
        <f t="shared" si="37"/>
        <v>Nov</v>
      </c>
      <c r="C2412">
        <v>5505</v>
      </c>
      <c r="D2412" t="s">
        <v>4868</v>
      </c>
      <c r="E2412" t="s">
        <v>20</v>
      </c>
      <c r="F2412" t="s">
        <v>4869</v>
      </c>
      <c r="G2412" t="s">
        <v>73</v>
      </c>
      <c r="H2412" t="s">
        <v>23</v>
      </c>
      <c r="I2412" t="s">
        <v>154</v>
      </c>
      <c r="J2412" t="s">
        <v>155</v>
      </c>
      <c r="K2412">
        <v>19140</v>
      </c>
      <c r="L2412" t="s">
        <v>26</v>
      </c>
      <c r="M2412" t="s">
        <v>1293</v>
      </c>
      <c r="N2412" t="s">
        <v>46</v>
      </c>
      <c r="O2412" t="s">
        <v>168</v>
      </c>
      <c r="P2412" t="s">
        <v>1294</v>
      </c>
      <c r="Q2412">
        <v>8.8559999999999999</v>
      </c>
      <c r="R2412">
        <v>3</v>
      </c>
      <c r="S2412">
        <v>0.2</v>
      </c>
      <c r="T2412">
        <v>2.8782000000000001</v>
      </c>
    </row>
    <row r="2413" spans="1:20" x14ac:dyDescent="0.3">
      <c r="A2413" s="1">
        <v>44137</v>
      </c>
      <c r="B2413" s="1" t="str">
        <f t="shared" si="37"/>
        <v>Nov</v>
      </c>
      <c r="C2413">
        <v>5506</v>
      </c>
      <c r="D2413" t="s">
        <v>4868</v>
      </c>
      <c r="E2413" t="s">
        <v>20</v>
      </c>
      <c r="F2413" t="s">
        <v>4869</v>
      </c>
      <c r="G2413" t="s">
        <v>73</v>
      </c>
      <c r="H2413" t="s">
        <v>23</v>
      </c>
      <c r="I2413" t="s">
        <v>154</v>
      </c>
      <c r="J2413" t="s">
        <v>155</v>
      </c>
      <c r="K2413">
        <v>19140</v>
      </c>
      <c r="L2413" t="s">
        <v>26</v>
      </c>
      <c r="M2413" t="s">
        <v>292</v>
      </c>
      <c r="N2413" t="s">
        <v>78</v>
      </c>
      <c r="O2413" t="s">
        <v>193</v>
      </c>
      <c r="P2413" t="s">
        <v>293</v>
      </c>
      <c r="Q2413">
        <v>859.2</v>
      </c>
      <c r="R2413">
        <v>4</v>
      </c>
      <c r="S2413">
        <v>0.4</v>
      </c>
      <c r="T2413">
        <v>-186.16</v>
      </c>
    </row>
    <row r="2414" spans="1:20" x14ac:dyDescent="0.3">
      <c r="A2414" s="1">
        <v>44137</v>
      </c>
      <c r="B2414" s="1" t="str">
        <f t="shared" si="37"/>
        <v>Nov</v>
      </c>
      <c r="C2414">
        <v>5648</v>
      </c>
      <c r="D2414" t="s">
        <v>4872</v>
      </c>
      <c r="E2414" t="s">
        <v>20</v>
      </c>
      <c r="F2414" t="s">
        <v>1132</v>
      </c>
      <c r="G2414" t="s">
        <v>22</v>
      </c>
      <c r="H2414" t="s">
        <v>23</v>
      </c>
      <c r="I2414" t="s">
        <v>3673</v>
      </c>
      <c r="J2414" t="s">
        <v>3339</v>
      </c>
      <c r="K2414">
        <v>84106</v>
      </c>
      <c r="L2414" t="s">
        <v>35</v>
      </c>
      <c r="M2414" t="s">
        <v>3915</v>
      </c>
      <c r="N2414" t="s">
        <v>46</v>
      </c>
      <c r="O2414" t="s">
        <v>107</v>
      </c>
      <c r="P2414" t="s">
        <v>3916</v>
      </c>
      <c r="Q2414">
        <v>19.440000000000001</v>
      </c>
      <c r="R2414">
        <v>3</v>
      </c>
      <c r="S2414">
        <v>0</v>
      </c>
      <c r="T2414">
        <v>9.3312000000000008</v>
      </c>
    </row>
    <row r="2415" spans="1:20" x14ac:dyDescent="0.3">
      <c r="A2415" s="1">
        <v>44137</v>
      </c>
      <c r="B2415" s="1" t="str">
        <f t="shared" si="37"/>
        <v>Nov</v>
      </c>
      <c r="C2415">
        <v>6258</v>
      </c>
      <c r="D2415" t="s">
        <v>4873</v>
      </c>
      <c r="E2415" t="s">
        <v>86</v>
      </c>
      <c r="F2415" t="s">
        <v>3333</v>
      </c>
      <c r="G2415" t="s">
        <v>73</v>
      </c>
      <c r="H2415" t="s">
        <v>23</v>
      </c>
      <c r="I2415" t="s">
        <v>450</v>
      </c>
      <c r="J2415" t="s">
        <v>25</v>
      </c>
      <c r="K2415">
        <v>43229</v>
      </c>
      <c r="L2415" t="s">
        <v>26</v>
      </c>
      <c r="M2415" t="s">
        <v>1571</v>
      </c>
      <c r="N2415" t="s">
        <v>46</v>
      </c>
      <c r="O2415" t="s">
        <v>141</v>
      </c>
      <c r="P2415" t="s">
        <v>1572</v>
      </c>
      <c r="Q2415">
        <v>384.59199999999998</v>
      </c>
      <c r="R2415">
        <v>2</v>
      </c>
      <c r="S2415">
        <v>0.2</v>
      </c>
      <c r="T2415">
        <v>-81.725800000000007</v>
      </c>
    </row>
    <row r="2416" spans="1:20" x14ac:dyDescent="0.3">
      <c r="A2416" s="1">
        <v>44137</v>
      </c>
      <c r="B2416" s="1" t="str">
        <f t="shared" si="37"/>
        <v>Nov</v>
      </c>
      <c r="C2416">
        <v>6823</v>
      </c>
      <c r="D2416" t="s">
        <v>4874</v>
      </c>
      <c r="E2416" t="s">
        <v>20</v>
      </c>
      <c r="F2416" t="s">
        <v>4875</v>
      </c>
      <c r="G2416" t="s">
        <v>22</v>
      </c>
      <c r="H2416" t="s">
        <v>23</v>
      </c>
      <c r="I2416" t="s">
        <v>33</v>
      </c>
      <c r="J2416" t="s">
        <v>34</v>
      </c>
      <c r="K2416">
        <v>90036</v>
      </c>
      <c r="L2416" t="s">
        <v>35</v>
      </c>
      <c r="M2416" t="s">
        <v>1502</v>
      </c>
      <c r="N2416" t="s">
        <v>46</v>
      </c>
      <c r="O2416" t="s">
        <v>69</v>
      </c>
      <c r="P2416" t="s">
        <v>1503</v>
      </c>
      <c r="Q2416">
        <v>168.1</v>
      </c>
      <c r="R2416">
        <v>5</v>
      </c>
      <c r="S2416">
        <v>0</v>
      </c>
      <c r="T2416">
        <v>43.706000000000003</v>
      </c>
    </row>
    <row r="2417" spans="1:20" x14ac:dyDescent="0.3">
      <c r="A2417" s="1">
        <v>44137</v>
      </c>
      <c r="B2417" s="1" t="str">
        <f t="shared" si="37"/>
        <v>Nov</v>
      </c>
      <c r="C2417">
        <v>7377</v>
      </c>
      <c r="D2417" t="s">
        <v>4876</v>
      </c>
      <c r="E2417" t="s">
        <v>39</v>
      </c>
      <c r="F2417" t="s">
        <v>1879</v>
      </c>
      <c r="G2417" t="s">
        <v>73</v>
      </c>
      <c r="H2417" t="s">
        <v>23</v>
      </c>
      <c r="I2417" t="s">
        <v>3508</v>
      </c>
      <c r="J2417" t="s">
        <v>337</v>
      </c>
      <c r="K2417">
        <v>61701</v>
      </c>
      <c r="L2417" t="s">
        <v>44</v>
      </c>
      <c r="M2417" t="s">
        <v>1930</v>
      </c>
      <c r="N2417" t="s">
        <v>46</v>
      </c>
      <c r="O2417" t="s">
        <v>62</v>
      </c>
      <c r="P2417" t="s">
        <v>1931</v>
      </c>
      <c r="Q2417">
        <v>54.335999999999999</v>
      </c>
      <c r="R2417">
        <v>4</v>
      </c>
      <c r="S2417">
        <v>0.2</v>
      </c>
      <c r="T2417">
        <v>5.4336000000000002</v>
      </c>
    </row>
    <row r="2418" spans="1:20" x14ac:dyDescent="0.3">
      <c r="A2418" s="1">
        <v>44137</v>
      </c>
      <c r="B2418" s="1" t="str">
        <f t="shared" si="37"/>
        <v>Nov</v>
      </c>
      <c r="C2418">
        <v>8020</v>
      </c>
      <c r="D2418" t="s">
        <v>4877</v>
      </c>
      <c r="E2418" t="s">
        <v>39</v>
      </c>
      <c r="F2418" t="s">
        <v>4618</v>
      </c>
      <c r="G2418" t="s">
        <v>22</v>
      </c>
      <c r="H2418" t="s">
        <v>23</v>
      </c>
      <c r="I2418" t="s">
        <v>4878</v>
      </c>
      <c r="J2418" t="s">
        <v>178</v>
      </c>
      <c r="K2418">
        <v>63116</v>
      </c>
      <c r="L2418" t="s">
        <v>44</v>
      </c>
      <c r="M2418" t="s">
        <v>1607</v>
      </c>
      <c r="N2418" t="s">
        <v>46</v>
      </c>
      <c r="O2418" t="s">
        <v>69</v>
      </c>
      <c r="P2418" t="s">
        <v>1608</v>
      </c>
      <c r="Q2418">
        <v>83.9</v>
      </c>
      <c r="R2418">
        <v>10</v>
      </c>
      <c r="S2418">
        <v>0</v>
      </c>
      <c r="T2418">
        <v>20.975000000000001</v>
      </c>
    </row>
    <row r="2419" spans="1:20" x14ac:dyDescent="0.3">
      <c r="A2419" s="1">
        <v>44137</v>
      </c>
      <c r="B2419" s="1" t="str">
        <f t="shared" si="37"/>
        <v>Nov</v>
      </c>
      <c r="C2419">
        <v>8021</v>
      </c>
      <c r="D2419" t="s">
        <v>4877</v>
      </c>
      <c r="E2419" t="s">
        <v>39</v>
      </c>
      <c r="F2419" t="s">
        <v>4618</v>
      </c>
      <c r="G2419" t="s">
        <v>22</v>
      </c>
      <c r="H2419" t="s">
        <v>23</v>
      </c>
      <c r="I2419" t="s">
        <v>4878</v>
      </c>
      <c r="J2419" t="s">
        <v>178</v>
      </c>
      <c r="K2419">
        <v>63116</v>
      </c>
      <c r="L2419" t="s">
        <v>44</v>
      </c>
      <c r="M2419" t="s">
        <v>741</v>
      </c>
      <c r="N2419" t="s">
        <v>46</v>
      </c>
      <c r="O2419" t="s">
        <v>107</v>
      </c>
      <c r="P2419" t="s">
        <v>742</v>
      </c>
      <c r="Q2419">
        <v>11.76</v>
      </c>
      <c r="R2419">
        <v>2</v>
      </c>
      <c r="S2419">
        <v>0</v>
      </c>
      <c r="T2419">
        <v>5.7624000000000004</v>
      </c>
    </row>
    <row r="2420" spans="1:20" x14ac:dyDescent="0.3">
      <c r="A2420" s="1">
        <v>44137</v>
      </c>
      <c r="B2420" s="1" t="str">
        <f t="shared" si="37"/>
        <v>Nov</v>
      </c>
      <c r="C2420">
        <v>8399</v>
      </c>
      <c r="D2420" t="s">
        <v>4879</v>
      </c>
      <c r="E2420" t="s">
        <v>86</v>
      </c>
      <c r="F2420" t="s">
        <v>1779</v>
      </c>
      <c r="G2420" t="s">
        <v>41</v>
      </c>
      <c r="H2420" t="s">
        <v>23</v>
      </c>
      <c r="I2420" t="s">
        <v>177</v>
      </c>
      <c r="J2420" t="s">
        <v>25</v>
      </c>
      <c r="K2420">
        <v>45503</v>
      </c>
      <c r="L2420" t="s">
        <v>26</v>
      </c>
      <c r="M2420" t="s">
        <v>4880</v>
      </c>
      <c r="N2420" t="s">
        <v>28</v>
      </c>
      <c r="O2420" t="s">
        <v>59</v>
      </c>
      <c r="P2420" t="s">
        <v>4881</v>
      </c>
      <c r="Q2420">
        <v>155.37200000000001</v>
      </c>
      <c r="R2420">
        <v>2</v>
      </c>
      <c r="S2420">
        <v>0.3</v>
      </c>
      <c r="T2420">
        <v>-35.513599999999997</v>
      </c>
    </row>
    <row r="2421" spans="1:20" x14ac:dyDescent="0.3">
      <c r="A2421" s="1">
        <v>44137</v>
      </c>
      <c r="B2421" s="1" t="str">
        <f t="shared" si="37"/>
        <v>Nov</v>
      </c>
      <c r="C2421">
        <v>9083</v>
      </c>
      <c r="D2421" t="s">
        <v>4882</v>
      </c>
      <c r="E2421" t="s">
        <v>20</v>
      </c>
      <c r="F2421" t="s">
        <v>3812</v>
      </c>
      <c r="G2421" t="s">
        <v>22</v>
      </c>
      <c r="H2421" t="s">
        <v>23</v>
      </c>
      <c r="I2421" t="s">
        <v>177</v>
      </c>
      <c r="J2421" t="s">
        <v>621</v>
      </c>
      <c r="K2421">
        <v>22153</v>
      </c>
      <c r="L2421" t="s">
        <v>76</v>
      </c>
      <c r="M2421" t="s">
        <v>1552</v>
      </c>
      <c r="N2421" t="s">
        <v>46</v>
      </c>
      <c r="O2421" t="s">
        <v>62</v>
      </c>
      <c r="P2421" t="s">
        <v>1553</v>
      </c>
      <c r="Q2421">
        <v>5.56</v>
      </c>
      <c r="R2421">
        <v>2</v>
      </c>
      <c r="S2421">
        <v>0</v>
      </c>
      <c r="T2421">
        <v>1.4456</v>
      </c>
    </row>
    <row r="2422" spans="1:20" x14ac:dyDescent="0.3">
      <c r="A2422" s="1">
        <v>44138</v>
      </c>
      <c r="B2422" s="1" t="str">
        <f t="shared" si="37"/>
        <v>Nov</v>
      </c>
      <c r="C2422">
        <v>326</v>
      </c>
      <c r="D2422" t="s">
        <v>4883</v>
      </c>
      <c r="E2422" t="s">
        <v>86</v>
      </c>
      <c r="F2422" t="s">
        <v>673</v>
      </c>
      <c r="G2422" t="s">
        <v>73</v>
      </c>
      <c r="H2422" t="s">
        <v>23</v>
      </c>
      <c r="I2422" t="s">
        <v>4884</v>
      </c>
      <c r="J2422" t="s">
        <v>206</v>
      </c>
      <c r="K2422">
        <v>37130</v>
      </c>
      <c r="L2422" t="s">
        <v>76</v>
      </c>
      <c r="M2422" t="s">
        <v>2188</v>
      </c>
      <c r="N2422" t="s">
        <v>28</v>
      </c>
      <c r="O2422" t="s">
        <v>29</v>
      </c>
      <c r="P2422" t="s">
        <v>2189</v>
      </c>
      <c r="Q2422">
        <v>15.992000000000001</v>
      </c>
      <c r="R2422">
        <v>1</v>
      </c>
      <c r="S2422">
        <v>0.2</v>
      </c>
      <c r="T2422">
        <v>0.99950000000000006</v>
      </c>
    </row>
    <row r="2423" spans="1:20" x14ac:dyDescent="0.3">
      <c r="A2423" s="1">
        <v>44138</v>
      </c>
      <c r="B2423" s="1" t="str">
        <f t="shared" si="37"/>
        <v>Nov</v>
      </c>
      <c r="C2423">
        <v>415</v>
      </c>
      <c r="D2423" t="s">
        <v>4885</v>
      </c>
      <c r="E2423" t="s">
        <v>20</v>
      </c>
      <c r="F2423" t="s">
        <v>2471</v>
      </c>
      <c r="G2423" t="s">
        <v>73</v>
      </c>
      <c r="H2423" t="s">
        <v>23</v>
      </c>
      <c r="I2423" t="s">
        <v>148</v>
      </c>
      <c r="J2423" t="s">
        <v>149</v>
      </c>
      <c r="K2423">
        <v>98105</v>
      </c>
      <c r="L2423" t="s">
        <v>35</v>
      </c>
      <c r="M2423" t="s">
        <v>304</v>
      </c>
      <c r="N2423" t="s">
        <v>46</v>
      </c>
      <c r="O2423" t="s">
        <v>107</v>
      </c>
      <c r="P2423" t="s">
        <v>305</v>
      </c>
      <c r="Q2423">
        <v>139.86000000000001</v>
      </c>
      <c r="R2423">
        <v>7</v>
      </c>
      <c r="S2423">
        <v>0</v>
      </c>
      <c r="T2423">
        <v>65.734200000000001</v>
      </c>
    </row>
    <row r="2424" spans="1:20" x14ac:dyDescent="0.3">
      <c r="A2424" s="1">
        <v>44138</v>
      </c>
      <c r="B2424" s="1" t="str">
        <f t="shared" si="37"/>
        <v>Nov</v>
      </c>
      <c r="C2424">
        <v>416</v>
      </c>
      <c r="D2424" t="s">
        <v>4885</v>
      </c>
      <c r="E2424" t="s">
        <v>20</v>
      </c>
      <c r="F2424" t="s">
        <v>2471</v>
      </c>
      <c r="G2424" t="s">
        <v>73</v>
      </c>
      <c r="H2424" t="s">
        <v>23</v>
      </c>
      <c r="I2424" t="s">
        <v>148</v>
      </c>
      <c r="J2424" t="s">
        <v>149</v>
      </c>
      <c r="K2424">
        <v>98105</v>
      </c>
      <c r="L2424" t="s">
        <v>35</v>
      </c>
      <c r="M2424" t="s">
        <v>2968</v>
      </c>
      <c r="N2424" t="s">
        <v>28</v>
      </c>
      <c r="O2424" t="s">
        <v>59</v>
      </c>
      <c r="P2424" t="s">
        <v>2969</v>
      </c>
      <c r="Q2424">
        <v>307.13600000000002</v>
      </c>
      <c r="R2424">
        <v>4</v>
      </c>
      <c r="S2424">
        <v>0.2</v>
      </c>
      <c r="T2424">
        <v>26.874400000000001</v>
      </c>
    </row>
    <row r="2425" spans="1:20" x14ac:dyDescent="0.3">
      <c r="A2425" s="1">
        <v>44138</v>
      </c>
      <c r="B2425" s="1" t="str">
        <f t="shared" si="37"/>
        <v>Nov</v>
      </c>
      <c r="C2425">
        <v>762</v>
      </c>
      <c r="D2425" t="s">
        <v>4886</v>
      </c>
      <c r="E2425" t="s">
        <v>20</v>
      </c>
      <c r="F2425" t="s">
        <v>4772</v>
      </c>
      <c r="G2425" t="s">
        <v>73</v>
      </c>
      <c r="H2425" t="s">
        <v>23</v>
      </c>
      <c r="I2425" t="s">
        <v>1497</v>
      </c>
      <c r="J2425" t="s">
        <v>420</v>
      </c>
      <c r="K2425">
        <v>30318</v>
      </c>
      <c r="L2425" t="s">
        <v>76</v>
      </c>
      <c r="M2425" t="s">
        <v>3514</v>
      </c>
      <c r="N2425" t="s">
        <v>46</v>
      </c>
      <c r="O2425" t="s">
        <v>288</v>
      </c>
      <c r="P2425" t="s">
        <v>3515</v>
      </c>
      <c r="Q2425">
        <v>12.39</v>
      </c>
      <c r="R2425">
        <v>3</v>
      </c>
      <c r="S2425">
        <v>0</v>
      </c>
      <c r="T2425">
        <v>5.6993999999999998</v>
      </c>
    </row>
    <row r="2426" spans="1:20" x14ac:dyDescent="0.3">
      <c r="A2426" s="1">
        <v>44138</v>
      </c>
      <c r="B2426" s="1" t="str">
        <f t="shared" si="37"/>
        <v>Nov</v>
      </c>
      <c r="C2426">
        <v>2803</v>
      </c>
      <c r="D2426" t="s">
        <v>4887</v>
      </c>
      <c r="E2426" t="s">
        <v>20</v>
      </c>
      <c r="F2426" t="s">
        <v>4888</v>
      </c>
      <c r="G2426" t="s">
        <v>22</v>
      </c>
      <c r="H2426" t="s">
        <v>23</v>
      </c>
      <c r="I2426" t="s">
        <v>4889</v>
      </c>
      <c r="J2426" t="s">
        <v>1102</v>
      </c>
      <c r="K2426">
        <v>88001</v>
      </c>
      <c r="L2426" t="s">
        <v>35</v>
      </c>
      <c r="M2426" t="s">
        <v>4890</v>
      </c>
      <c r="N2426" t="s">
        <v>28</v>
      </c>
      <c r="O2426" t="s">
        <v>29</v>
      </c>
      <c r="P2426" t="s">
        <v>4891</v>
      </c>
      <c r="Q2426">
        <v>41.37</v>
      </c>
      <c r="R2426">
        <v>3</v>
      </c>
      <c r="S2426">
        <v>0</v>
      </c>
      <c r="T2426">
        <v>17.375399999999999</v>
      </c>
    </row>
    <row r="2427" spans="1:20" x14ac:dyDescent="0.3">
      <c r="A2427" s="1">
        <v>44138</v>
      </c>
      <c r="B2427" s="1" t="str">
        <f t="shared" si="37"/>
        <v>Nov</v>
      </c>
      <c r="C2427">
        <v>2907</v>
      </c>
      <c r="D2427" t="s">
        <v>4892</v>
      </c>
      <c r="E2427" t="s">
        <v>20</v>
      </c>
      <c r="F2427" t="s">
        <v>4893</v>
      </c>
      <c r="G2427" t="s">
        <v>22</v>
      </c>
      <c r="H2427" t="s">
        <v>23</v>
      </c>
      <c r="I2427" t="s">
        <v>4894</v>
      </c>
      <c r="J2427" t="s">
        <v>700</v>
      </c>
      <c r="K2427">
        <v>55122</v>
      </c>
      <c r="L2427" t="s">
        <v>44</v>
      </c>
      <c r="M2427" t="s">
        <v>2972</v>
      </c>
      <c r="N2427" t="s">
        <v>46</v>
      </c>
      <c r="O2427" t="s">
        <v>107</v>
      </c>
      <c r="P2427" t="s">
        <v>2973</v>
      </c>
      <c r="Q2427">
        <v>8.56</v>
      </c>
      <c r="R2427">
        <v>2</v>
      </c>
      <c r="S2427">
        <v>0</v>
      </c>
      <c r="T2427">
        <v>3.8519999999999999</v>
      </c>
    </row>
    <row r="2428" spans="1:20" x14ac:dyDescent="0.3">
      <c r="A2428" s="1">
        <v>44138</v>
      </c>
      <c r="B2428" s="1" t="str">
        <f t="shared" si="37"/>
        <v>Nov</v>
      </c>
      <c r="C2428">
        <v>2908</v>
      </c>
      <c r="D2428" t="s">
        <v>4892</v>
      </c>
      <c r="E2428" t="s">
        <v>20</v>
      </c>
      <c r="F2428" t="s">
        <v>4893</v>
      </c>
      <c r="G2428" t="s">
        <v>22</v>
      </c>
      <c r="H2428" t="s">
        <v>23</v>
      </c>
      <c r="I2428" t="s">
        <v>4894</v>
      </c>
      <c r="J2428" t="s">
        <v>700</v>
      </c>
      <c r="K2428">
        <v>55122</v>
      </c>
      <c r="L2428" t="s">
        <v>44</v>
      </c>
      <c r="M2428" t="s">
        <v>1683</v>
      </c>
      <c r="N2428" t="s">
        <v>46</v>
      </c>
      <c r="O2428" t="s">
        <v>54</v>
      </c>
      <c r="P2428" t="s">
        <v>1684</v>
      </c>
      <c r="Q2428">
        <v>52.4</v>
      </c>
      <c r="R2428">
        <v>5</v>
      </c>
      <c r="S2428">
        <v>0</v>
      </c>
      <c r="T2428">
        <v>14.148</v>
      </c>
    </row>
    <row r="2429" spans="1:20" x14ac:dyDescent="0.3">
      <c r="A2429" s="1">
        <v>44138</v>
      </c>
      <c r="B2429" s="1" t="str">
        <f t="shared" si="37"/>
        <v>Nov</v>
      </c>
      <c r="C2429">
        <v>2909</v>
      </c>
      <c r="D2429" t="s">
        <v>4892</v>
      </c>
      <c r="E2429" t="s">
        <v>20</v>
      </c>
      <c r="F2429" t="s">
        <v>4893</v>
      </c>
      <c r="G2429" t="s">
        <v>22</v>
      </c>
      <c r="H2429" t="s">
        <v>23</v>
      </c>
      <c r="I2429" t="s">
        <v>4894</v>
      </c>
      <c r="J2429" t="s">
        <v>700</v>
      </c>
      <c r="K2429">
        <v>55122</v>
      </c>
      <c r="L2429" t="s">
        <v>44</v>
      </c>
      <c r="M2429" t="s">
        <v>4895</v>
      </c>
      <c r="N2429" t="s">
        <v>46</v>
      </c>
      <c r="O2429" t="s">
        <v>288</v>
      </c>
      <c r="P2429" t="s">
        <v>4896</v>
      </c>
      <c r="Q2429">
        <v>14.94</v>
      </c>
      <c r="R2429">
        <v>3</v>
      </c>
      <c r="S2429">
        <v>0</v>
      </c>
      <c r="T2429">
        <v>6.8723999999999998</v>
      </c>
    </row>
    <row r="2430" spans="1:20" x14ac:dyDescent="0.3">
      <c r="A2430" s="1">
        <v>44138</v>
      </c>
      <c r="B2430" s="1" t="str">
        <f t="shared" si="37"/>
        <v>Nov</v>
      </c>
      <c r="C2430">
        <v>4264</v>
      </c>
      <c r="D2430" t="s">
        <v>4897</v>
      </c>
      <c r="E2430" t="s">
        <v>20</v>
      </c>
      <c r="F2430" t="s">
        <v>3735</v>
      </c>
      <c r="G2430" t="s">
        <v>22</v>
      </c>
      <c r="H2430" t="s">
        <v>23</v>
      </c>
      <c r="I2430" t="s">
        <v>154</v>
      </c>
      <c r="J2430" t="s">
        <v>155</v>
      </c>
      <c r="K2430">
        <v>19143</v>
      </c>
      <c r="L2430" t="s">
        <v>26</v>
      </c>
      <c r="M2430" t="s">
        <v>3552</v>
      </c>
      <c r="N2430" t="s">
        <v>46</v>
      </c>
      <c r="O2430" t="s">
        <v>47</v>
      </c>
      <c r="P2430" t="s">
        <v>3553</v>
      </c>
      <c r="Q2430">
        <v>11.673</v>
      </c>
      <c r="R2430">
        <v>3</v>
      </c>
      <c r="S2430">
        <v>0.7</v>
      </c>
      <c r="T2430">
        <v>-7.782</v>
      </c>
    </row>
    <row r="2431" spans="1:20" x14ac:dyDescent="0.3">
      <c r="A2431" s="1">
        <v>44138</v>
      </c>
      <c r="B2431" s="1" t="str">
        <f t="shared" si="37"/>
        <v>Nov</v>
      </c>
      <c r="C2431">
        <v>5249</v>
      </c>
      <c r="D2431" t="s">
        <v>4898</v>
      </c>
      <c r="E2431" t="s">
        <v>86</v>
      </c>
      <c r="F2431" t="s">
        <v>2248</v>
      </c>
      <c r="G2431" t="s">
        <v>22</v>
      </c>
      <c r="H2431" t="s">
        <v>23</v>
      </c>
      <c r="I2431" t="s">
        <v>148</v>
      </c>
      <c r="J2431" t="s">
        <v>149</v>
      </c>
      <c r="K2431">
        <v>98105</v>
      </c>
      <c r="L2431" t="s">
        <v>35</v>
      </c>
      <c r="M2431" t="s">
        <v>4899</v>
      </c>
      <c r="N2431" t="s">
        <v>78</v>
      </c>
      <c r="O2431" t="s">
        <v>101</v>
      </c>
      <c r="P2431" t="s">
        <v>4900</v>
      </c>
      <c r="Q2431">
        <v>43.5</v>
      </c>
      <c r="R2431">
        <v>3</v>
      </c>
      <c r="S2431">
        <v>0</v>
      </c>
      <c r="T2431">
        <v>10.875</v>
      </c>
    </row>
    <row r="2432" spans="1:20" x14ac:dyDescent="0.3">
      <c r="A2432" s="1">
        <v>44138</v>
      </c>
      <c r="B2432" s="1" t="str">
        <f t="shared" si="37"/>
        <v>Nov</v>
      </c>
      <c r="C2432">
        <v>5424</v>
      </c>
      <c r="D2432" t="s">
        <v>4901</v>
      </c>
      <c r="E2432" t="s">
        <v>86</v>
      </c>
      <c r="F2432" t="s">
        <v>2372</v>
      </c>
      <c r="G2432" t="s">
        <v>73</v>
      </c>
      <c r="H2432" t="s">
        <v>23</v>
      </c>
      <c r="I2432" t="s">
        <v>223</v>
      </c>
      <c r="J2432" t="s">
        <v>913</v>
      </c>
      <c r="K2432">
        <v>40475</v>
      </c>
      <c r="L2432" t="s">
        <v>76</v>
      </c>
      <c r="M2432" t="s">
        <v>4902</v>
      </c>
      <c r="N2432" t="s">
        <v>46</v>
      </c>
      <c r="O2432" t="s">
        <v>107</v>
      </c>
      <c r="P2432" t="s">
        <v>4903</v>
      </c>
      <c r="Q2432">
        <v>26.4</v>
      </c>
      <c r="R2432">
        <v>5</v>
      </c>
      <c r="S2432">
        <v>0</v>
      </c>
      <c r="T2432">
        <v>11.88</v>
      </c>
    </row>
    <row r="2433" spans="1:20" x14ac:dyDescent="0.3">
      <c r="A2433" s="1">
        <v>44138</v>
      </c>
      <c r="B2433" s="1" t="str">
        <f t="shared" si="37"/>
        <v>Nov</v>
      </c>
      <c r="C2433">
        <v>5700</v>
      </c>
      <c r="D2433" t="s">
        <v>4904</v>
      </c>
      <c r="E2433" t="s">
        <v>20</v>
      </c>
      <c r="F2433" t="s">
        <v>2795</v>
      </c>
      <c r="G2433" t="s">
        <v>22</v>
      </c>
      <c r="H2433" t="s">
        <v>23</v>
      </c>
      <c r="I2433" t="s">
        <v>111</v>
      </c>
      <c r="J2433" t="s">
        <v>34</v>
      </c>
      <c r="K2433">
        <v>94109</v>
      </c>
      <c r="L2433" t="s">
        <v>35</v>
      </c>
      <c r="M2433" t="s">
        <v>2814</v>
      </c>
      <c r="N2433" t="s">
        <v>46</v>
      </c>
      <c r="O2433" t="s">
        <v>107</v>
      </c>
      <c r="P2433" t="s">
        <v>2815</v>
      </c>
      <c r="Q2433">
        <v>35.880000000000003</v>
      </c>
      <c r="R2433">
        <v>6</v>
      </c>
      <c r="S2433">
        <v>0</v>
      </c>
      <c r="T2433">
        <v>17.581199999999999</v>
      </c>
    </row>
    <row r="2434" spans="1:20" x14ac:dyDescent="0.3">
      <c r="A2434" s="1">
        <v>44138</v>
      </c>
      <c r="B2434" s="1" t="str">
        <f t="shared" si="37"/>
        <v>Nov</v>
      </c>
      <c r="C2434">
        <v>6352</v>
      </c>
      <c r="D2434" t="s">
        <v>4905</v>
      </c>
      <c r="E2434" t="s">
        <v>20</v>
      </c>
      <c r="F2434" t="s">
        <v>3215</v>
      </c>
      <c r="G2434" t="s">
        <v>73</v>
      </c>
      <c r="H2434" t="s">
        <v>23</v>
      </c>
      <c r="I2434" t="s">
        <v>539</v>
      </c>
      <c r="J2434" t="s">
        <v>130</v>
      </c>
      <c r="K2434">
        <v>33178</v>
      </c>
      <c r="L2434" t="s">
        <v>76</v>
      </c>
      <c r="M2434" t="s">
        <v>1478</v>
      </c>
      <c r="N2434" t="s">
        <v>78</v>
      </c>
      <c r="O2434" t="s">
        <v>193</v>
      </c>
      <c r="P2434" t="s">
        <v>1479</v>
      </c>
      <c r="Q2434">
        <v>361.37599999999998</v>
      </c>
      <c r="R2434">
        <v>2</v>
      </c>
      <c r="S2434">
        <v>0.2</v>
      </c>
      <c r="T2434">
        <v>27.103200000000001</v>
      </c>
    </row>
    <row r="2435" spans="1:20" x14ac:dyDescent="0.3">
      <c r="A2435" s="1">
        <v>44138</v>
      </c>
      <c r="B2435" s="1" t="str">
        <f t="shared" ref="B2435:B2498" si="38">TEXT(A2435,"mmm")</f>
        <v>Nov</v>
      </c>
      <c r="C2435">
        <v>7716</v>
      </c>
      <c r="D2435" t="s">
        <v>4906</v>
      </c>
      <c r="E2435" t="s">
        <v>20</v>
      </c>
      <c r="F2435" t="s">
        <v>4339</v>
      </c>
      <c r="G2435" t="s">
        <v>22</v>
      </c>
      <c r="H2435" t="s">
        <v>23</v>
      </c>
      <c r="I2435" t="s">
        <v>154</v>
      </c>
      <c r="J2435" t="s">
        <v>155</v>
      </c>
      <c r="K2435">
        <v>19140</v>
      </c>
      <c r="L2435" t="s">
        <v>26</v>
      </c>
      <c r="M2435" t="s">
        <v>2907</v>
      </c>
      <c r="N2435" t="s">
        <v>78</v>
      </c>
      <c r="O2435" t="s">
        <v>101</v>
      </c>
      <c r="P2435" t="s">
        <v>2908</v>
      </c>
      <c r="Q2435">
        <v>40.776000000000003</v>
      </c>
      <c r="R2435">
        <v>3</v>
      </c>
      <c r="S2435">
        <v>0.2</v>
      </c>
      <c r="T2435">
        <v>0.50970000000000004</v>
      </c>
    </row>
    <row r="2436" spans="1:20" x14ac:dyDescent="0.3">
      <c r="A2436" s="1">
        <v>44138</v>
      </c>
      <c r="B2436" s="1" t="str">
        <f t="shared" si="38"/>
        <v>Nov</v>
      </c>
      <c r="C2436">
        <v>7997</v>
      </c>
      <c r="D2436" t="s">
        <v>4907</v>
      </c>
      <c r="E2436" t="s">
        <v>39</v>
      </c>
      <c r="F2436" t="s">
        <v>4908</v>
      </c>
      <c r="G2436" t="s">
        <v>41</v>
      </c>
      <c r="H2436" t="s">
        <v>23</v>
      </c>
      <c r="I2436" t="s">
        <v>573</v>
      </c>
      <c r="J2436" t="s">
        <v>34</v>
      </c>
      <c r="K2436">
        <v>92037</v>
      </c>
      <c r="L2436" t="s">
        <v>35</v>
      </c>
      <c r="M2436" t="s">
        <v>237</v>
      </c>
      <c r="N2436" t="s">
        <v>78</v>
      </c>
      <c r="O2436" t="s">
        <v>101</v>
      </c>
      <c r="P2436" t="s">
        <v>238</v>
      </c>
      <c r="Q2436">
        <v>199.75</v>
      </c>
      <c r="R2436">
        <v>5</v>
      </c>
      <c r="S2436">
        <v>0</v>
      </c>
      <c r="T2436">
        <v>87.89</v>
      </c>
    </row>
    <row r="2437" spans="1:20" x14ac:dyDescent="0.3">
      <c r="A2437" s="1">
        <v>44138</v>
      </c>
      <c r="B2437" s="1" t="str">
        <f t="shared" si="38"/>
        <v>Nov</v>
      </c>
      <c r="C2437">
        <v>7998</v>
      </c>
      <c r="D2437" t="s">
        <v>4907</v>
      </c>
      <c r="E2437" t="s">
        <v>39</v>
      </c>
      <c r="F2437" t="s">
        <v>4908</v>
      </c>
      <c r="G2437" t="s">
        <v>41</v>
      </c>
      <c r="H2437" t="s">
        <v>23</v>
      </c>
      <c r="I2437" t="s">
        <v>573</v>
      </c>
      <c r="J2437" t="s">
        <v>34</v>
      </c>
      <c r="K2437">
        <v>92037</v>
      </c>
      <c r="L2437" t="s">
        <v>35</v>
      </c>
      <c r="M2437" t="s">
        <v>1245</v>
      </c>
      <c r="N2437" t="s">
        <v>28</v>
      </c>
      <c r="O2437" t="s">
        <v>94</v>
      </c>
      <c r="P2437" t="s">
        <v>1246</v>
      </c>
      <c r="Q2437">
        <v>1673.184</v>
      </c>
      <c r="R2437">
        <v>12</v>
      </c>
      <c r="S2437">
        <v>0.2</v>
      </c>
      <c r="T2437">
        <v>20.9148</v>
      </c>
    </row>
    <row r="2438" spans="1:20" x14ac:dyDescent="0.3">
      <c r="A2438" s="1">
        <v>44138</v>
      </c>
      <c r="B2438" s="1" t="str">
        <f t="shared" si="38"/>
        <v>Nov</v>
      </c>
      <c r="C2438">
        <v>8048</v>
      </c>
      <c r="D2438" t="s">
        <v>4909</v>
      </c>
      <c r="E2438" t="s">
        <v>86</v>
      </c>
      <c r="F2438" t="s">
        <v>3580</v>
      </c>
      <c r="G2438" t="s">
        <v>22</v>
      </c>
      <c r="H2438" t="s">
        <v>23</v>
      </c>
      <c r="I2438" t="s">
        <v>1966</v>
      </c>
      <c r="J2438" t="s">
        <v>75</v>
      </c>
      <c r="K2438">
        <v>28403</v>
      </c>
      <c r="L2438" t="s">
        <v>76</v>
      </c>
      <c r="M2438" t="s">
        <v>298</v>
      </c>
      <c r="N2438" t="s">
        <v>46</v>
      </c>
      <c r="O2438" t="s">
        <v>107</v>
      </c>
      <c r="P2438" t="s">
        <v>299</v>
      </c>
      <c r="Q2438">
        <v>16.271999999999998</v>
      </c>
      <c r="R2438">
        <v>3</v>
      </c>
      <c r="S2438">
        <v>0.2</v>
      </c>
      <c r="T2438">
        <v>5.2884000000000002</v>
      </c>
    </row>
    <row r="2439" spans="1:20" x14ac:dyDescent="0.3">
      <c r="A2439" s="1">
        <v>44138</v>
      </c>
      <c r="B2439" s="1" t="str">
        <f t="shared" si="38"/>
        <v>Nov</v>
      </c>
      <c r="C2439">
        <v>8294</v>
      </c>
      <c r="D2439" t="s">
        <v>4910</v>
      </c>
      <c r="E2439" t="s">
        <v>20</v>
      </c>
      <c r="F2439" t="s">
        <v>270</v>
      </c>
      <c r="G2439" t="s">
        <v>73</v>
      </c>
      <c r="H2439" t="s">
        <v>23</v>
      </c>
      <c r="I2439" t="s">
        <v>148</v>
      </c>
      <c r="J2439" t="s">
        <v>149</v>
      </c>
      <c r="K2439">
        <v>98103</v>
      </c>
      <c r="L2439" t="s">
        <v>35</v>
      </c>
      <c r="M2439" t="s">
        <v>3666</v>
      </c>
      <c r="N2439" t="s">
        <v>46</v>
      </c>
      <c r="O2439" t="s">
        <v>47</v>
      </c>
      <c r="P2439" t="s">
        <v>3667</v>
      </c>
      <c r="Q2439">
        <v>18.367999999999999</v>
      </c>
      <c r="R2439">
        <v>4</v>
      </c>
      <c r="S2439">
        <v>0.2</v>
      </c>
      <c r="T2439">
        <v>5.9695999999999998</v>
      </c>
    </row>
    <row r="2440" spans="1:20" x14ac:dyDescent="0.3">
      <c r="A2440" s="1">
        <v>44138</v>
      </c>
      <c r="B2440" s="1" t="str">
        <f t="shared" si="38"/>
        <v>Nov</v>
      </c>
      <c r="C2440">
        <v>8305</v>
      </c>
      <c r="D2440" t="s">
        <v>4911</v>
      </c>
      <c r="E2440" t="s">
        <v>20</v>
      </c>
      <c r="F2440" t="s">
        <v>1789</v>
      </c>
      <c r="G2440" t="s">
        <v>22</v>
      </c>
      <c r="H2440" t="s">
        <v>23</v>
      </c>
      <c r="I2440" t="s">
        <v>3857</v>
      </c>
      <c r="J2440" t="s">
        <v>34</v>
      </c>
      <c r="K2440">
        <v>93309</v>
      </c>
      <c r="L2440" t="s">
        <v>35</v>
      </c>
      <c r="M2440" t="s">
        <v>756</v>
      </c>
      <c r="N2440" t="s">
        <v>28</v>
      </c>
      <c r="O2440" t="s">
        <v>94</v>
      </c>
      <c r="P2440" t="s">
        <v>757</v>
      </c>
      <c r="Q2440">
        <v>486.36799999999999</v>
      </c>
      <c r="R2440">
        <v>4</v>
      </c>
      <c r="S2440">
        <v>0.2</v>
      </c>
      <c r="T2440">
        <v>36.477600000000002</v>
      </c>
    </row>
    <row r="2441" spans="1:20" x14ac:dyDescent="0.3">
      <c r="A2441" s="1">
        <v>44138</v>
      </c>
      <c r="B2441" s="1" t="str">
        <f t="shared" si="38"/>
        <v>Nov</v>
      </c>
      <c r="C2441">
        <v>8821</v>
      </c>
      <c r="D2441" t="s">
        <v>4912</v>
      </c>
      <c r="E2441" t="s">
        <v>20</v>
      </c>
      <c r="F2441" t="s">
        <v>818</v>
      </c>
      <c r="G2441" t="s">
        <v>22</v>
      </c>
      <c r="H2441" t="s">
        <v>23</v>
      </c>
      <c r="I2441" t="s">
        <v>2663</v>
      </c>
      <c r="J2441" t="s">
        <v>130</v>
      </c>
      <c r="K2441">
        <v>32839</v>
      </c>
      <c r="L2441" t="s">
        <v>76</v>
      </c>
      <c r="M2441" t="s">
        <v>381</v>
      </c>
      <c r="N2441" t="s">
        <v>78</v>
      </c>
      <c r="O2441" t="s">
        <v>382</v>
      </c>
      <c r="P2441" t="s">
        <v>383</v>
      </c>
      <c r="Q2441">
        <v>959.98400000000004</v>
      </c>
      <c r="R2441">
        <v>2</v>
      </c>
      <c r="S2441">
        <v>0.2</v>
      </c>
      <c r="T2441">
        <v>311.9948</v>
      </c>
    </row>
    <row r="2442" spans="1:20" x14ac:dyDescent="0.3">
      <c r="A2442" s="1">
        <v>44138</v>
      </c>
      <c r="B2442" s="1" t="str">
        <f t="shared" si="38"/>
        <v>Nov</v>
      </c>
      <c r="C2442">
        <v>8822</v>
      </c>
      <c r="D2442" t="s">
        <v>4912</v>
      </c>
      <c r="E2442" t="s">
        <v>20</v>
      </c>
      <c r="F2442" t="s">
        <v>818</v>
      </c>
      <c r="G2442" t="s">
        <v>22</v>
      </c>
      <c r="H2442" t="s">
        <v>23</v>
      </c>
      <c r="I2442" t="s">
        <v>2663</v>
      </c>
      <c r="J2442" t="s">
        <v>130</v>
      </c>
      <c r="K2442">
        <v>32839</v>
      </c>
      <c r="L2442" t="s">
        <v>76</v>
      </c>
      <c r="M2442" t="s">
        <v>4913</v>
      </c>
      <c r="N2442" t="s">
        <v>46</v>
      </c>
      <c r="O2442" t="s">
        <v>47</v>
      </c>
      <c r="P2442" t="s">
        <v>4914</v>
      </c>
      <c r="Q2442">
        <v>4.0860000000000003</v>
      </c>
      <c r="R2442">
        <v>2</v>
      </c>
      <c r="S2442">
        <v>0.7</v>
      </c>
      <c r="T2442">
        <v>-2.9964</v>
      </c>
    </row>
    <row r="2443" spans="1:20" x14ac:dyDescent="0.3">
      <c r="A2443" s="1">
        <v>44138</v>
      </c>
      <c r="B2443" s="1" t="str">
        <f t="shared" si="38"/>
        <v>Nov</v>
      </c>
      <c r="C2443">
        <v>8823</v>
      </c>
      <c r="D2443" t="s">
        <v>4912</v>
      </c>
      <c r="E2443" t="s">
        <v>20</v>
      </c>
      <c r="F2443" t="s">
        <v>818</v>
      </c>
      <c r="G2443" t="s">
        <v>22</v>
      </c>
      <c r="H2443" t="s">
        <v>23</v>
      </c>
      <c r="I2443" t="s">
        <v>2663</v>
      </c>
      <c r="J2443" t="s">
        <v>130</v>
      </c>
      <c r="K2443">
        <v>32839</v>
      </c>
      <c r="L2443" t="s">
        <v>76</v>
      </c>
      <c r="M2443" t="s">
        <v>181</v>
      </c>
      <c r="N2443" t="s">
        <v>46</v>
      </c>
      <c r="O2443" t="s">
        <v>62</v>
      </c>
      <c r="P2443" t="s">
        <v>182</v>
      </c>
      <c r="Q2443">
        <v>55.984000000000002</v>
      </c>
      <c r="R2443">
        <v>2</v>
      </c>
      <c r="S2443">
        <v>0.2</v>
      </c>
      <c r="T2443">
        <v>4.1988000000000003</v>
      </c>
    </row>
    <row r="2444" spans="1:20" x14ac:dyDescent="0.3">
      <c r="A2444" s="1">
        <v>44138</v>
      </c>
      <c r="B2444" s="1" t="str">
        <f t="shared" si="38"/>
        <v>Nov</v>
      </c>
      <c r="C2444">
        <v>8824</v>
      </c>
      <c r="D2444" t="s">
        <v>4912</v>
      </c>
      <c r="E2444" t="s">
        <v>20</v>
      </c>
      <c r="F2444" t="s">
        <v>818</v>
      </c>
      <c r="G2444" t="s">
        <v>22</v>
      </c>
      <c r="H2444" t="s">
        <v>23</v>
      </c>
      <c r="I2444" t="s">
        <v>2663</v>
      </c>
      <c r="J2444" t="s">
        <v>130</v>
      </c>
      <c r="K2444">
        <v>32839</v>
      </c>
      <c r="L2444" t="s">
        <v>76</v>
      </c>
      <c r="M2444" t="s">
        <v>2101</v>
      </c>
      <c r="N2444" t="s">
        <v>46</v>
      </c>
      <c r="O2444" t="s">
        <v>107</v>
      </c>
      <c r="P2444" t="s">
        <v>2102</v>
      </c>
      <c r="Q2444">
        <v>10.688000000000001</v>
      </c>
      <c r="R2444">
        <v>2</v>
      </c>
      <c r="S2444">
        <v>0.2</v>
      </c>
      <c r="T2444">
        <v>3.7408000000000001</v>
      </c>
    </row>
    <row r="2445" spans="1:20" x14ac:dyDescent="0.3">
      <c r="A2445" s="1">
        <v>44139</v>
      </c>
      <c r="B2445" s="1" t="str">
        <f t="shared" si="38"/>
        <v>Nov</v>
      </c>
      <c r="C2445">
        <v>684</v>
      </c>
      <c r="D2445" t="s">
        <v>4915</v>
      </c>
      <c r="E2445" t="s">
        <v>269</v>
      </c>
      <c r="F2445" t="s">
        <v>4916</v>
      </c>
      <c r="G2445" t="s">
        <v>73</v>
      </c>
      <c r="H2445" t="s">
        <v>23</v>
      </c>
      <c r="I2445" t="s">
        <v>302</v>
      </c>
      <c r="J2445" t="s">
        <v>75</v>
      </c>
      <c r="K2445">
        <v>27217</v>
      </c>
      <c r="L2445" t="s">
        <v>76</v>
      </c>
      <c r="M2445" t="s">
        <v>4917</v>
      </c>
      <c r="N2445" t="s">
        <v>78</v>
      </c>
      <c r="O2445" t="s">
        <v>79</v>
      </c>
      <c r="P2445" t="s">
        <v>4918</v>
      </c>
      <c r="Q2445">
        <v>7999.98</v>
      </c>
      <c r="R2445">
        <v>4</v>
      </c>
      <c r="S2445">
        <v>0.5</v>
      </c>
      <c r="T2445">
        <v>-3839.9904000000001</v>
      </c>
    </row>
    <row r="2446" spans="1:20" x14ac:dyDescent="0.3">
      <c r="A2446" s="1">
        <v>44139</v>
      </c>
      <c r="B2446" s="1" t="str">
        <f t="shared" si="38"/>
        <v>Nov</v>
      </c>
      <c r="C2446">
        <v>685</v>
      </c>
      <c r="D2446" t="s">
        <v>4915</v>
      </c>
      <c r="E2446" t="s">
        <v>269</v>
      </c>
      <c r="F2446" t="s">
        <v>4916</v>
      </c>
      <c r="G2446" t="s">
        <v>73</v>
      </c>
      <c r="H2446" t="s">
        <v>23</v>
      </c>
      <c r="I2446" t="s">
        <v>302</v>
      </c>
      <c r="J2446" t="s">
        <v>75</v>
      </c>
      <c r="K2446">
        <v>27217</v>
      </c>
      <c r="L2446" t="s">
        <v>76</v>
      </c>
      <c r="M2446" t="s">
        <v>4919</v>
      </c>
      <c r="N2446" t="s">
        <v>46</v>
      </c>
      <c r="O2446" t="s">
        <v>69</v>
      </c>
      <c r="P2446" t="s">
        <v>4920</v>
      </c>
      <c r="Q2446">
        <v>167.44</v>
      </c>
      <c r="R2446">
        <v>2</v>
      </c>
      <c r="S2446">
        <v>0.2</v>
      </c>
      <c r="T2446">
        <v>14.651</v>
      </c>
    </row>
    <row r="2447" spans="1:20" x14ac:dyDescent="0.3">
      <c r="A2447" s="1">
        <v>44139</v>
      </c>
      <c r="B2447" s="1" t="str">
        <f t="shared" si="38"/>
        <v>Nov</v>
      </c>
      <c r="C2447">
        <v>838</v>
      </c>
      <c r="D2447" t="s">
        <v>4921</v>
      </c>
      <c r="E2447" t="s">
        <v>20</v>
      </c>
      <c r="F2447" t="s">
        <v>4922</v>
      </c>
      <c r="G2447" t="s">
        <v>41</v>
      </c>
      <c r="H2447" t="s">
        <v>23</v>
      </c>
      <c r="I2447" t="s">
        <v>1133</v>
      </c>
      <c r="J2447" t="s">
        <v>206</v>
      </c>
      <c r="K2447">
        <v>38401</v>
      </c>
      <c r="L2447" t="s">
        <v>76</v>
      </c>
      <c r="M2447" t="s">
        <v>4923</v>
      </c>
      <c r="N2447" t="s">
        <v>46</v>
      </c>
      <c r="O2447" t="s">
        <v>107</v>
      </c>
      <c r="P2447" t="s">
        <v>4924</v>
      </c>
      <c r="Q2447">
        <v>9.6639999999999997</v>
      </c>
      <c r="R2447">
        <v>2</v>
      </c>
      <c r="S2447">
        <v>0.2</v>
      </c>
      <c r="T2447">
        <v>3.2616000000000001</v>
      </c>
    </row>
    <row r="2448" spans="1:20" x14ac:dyDescent="0.3">
      <c r="A2448" s="1">
        <v>44139</v>
      </c>
      <c r="B2448" s="1" t="str">
        <f t="shared" si="38"/>
        <v>Nov</v>
      </c>
      <c r="C2448">
        <v>1411</v>
      </c>
      <c r="D2448" t="s">
        <v>4925</v>
      </c>
      <c r="E2448" t="s">
        <v>20</v>
      </c>
      <c r="F2448" t="s">
        <v>553</v>
      </c>
      <c r="G2448" t="s">
        <v>41</v>
      </c>
      <c r="H2448" t="s">
        <v>23</v>
      </c>
      <c r="I2448" t="s">
        <v>4926</v>
      </c>
      <c r="J2448" t="s">
        <v>52</v>
      </c>
      <c r="K2448">
        <v>75051</v>
      </c>
      <c r="L2448" t="s">
        <v>44</v>
      </c>
      <c r="M2448" t="s">
        <v>2714</v>
      </c>
      <c r="N2448" t="s">
        <v>46</v>
      </c>
      <c r="O2448" t="s">
        <v>288</v>
      </c>
      <c r="P2448" t="s">
        <v>2715</v>
      </c>
      <c r="Q2448">
        <v>23.68</v>
      </c>
      <c r="R2448">
        <v>2</v>
      </c>
      <c r="S2448">
        <v>0.2</v>
      </c>
      <c r="T2448">
        <v>8.8800000000000008</v>
      </c>
    </row>
    <row r="2449" spans="1:20" x14ac:dyDescent="0.3">
      <c r="A2449" s="1">
        <v>44139</v>
      </c>
      <c r="B2449" s="1" t="str">
        <f t="shared" si="38"/>
        <v>Nov</v>
      </c>
      <c r="C2449">
        <v>3799</v>
      </c>
      <c r="D2449" t="s">
        <v>4927</v>
      </c>
      <c r="E2449" t="s">
        <v>39</v>
      </c>
      <c r="F2449" t="s">
        <v>3372</v>
      </c>
      <c r="G2449" t="s">
        <v>73</v>
      </c>
      <c r="H2449" t="s">
        <v>23</v>
      </c>
      <c r="I2449" t="s">
        <v>2502</v>
      </c>
      <c r="J2449" t="s">
        <v>75</v>
      </c>
      <c r="K2449">
        <v>27405</v>
      </c>
      <c r="L2449" t="s">
        <v>76</v>
      </c>
      <c r="M2449" t="s">
        <v>3273</v>
      </c>
      <c r="N2449" t="s">
        <v>28</v>
      </c>
      <c r="O2449" t="s">
        <v>94</v>
      </c>
      <c r="P2449" t="s">
        <v>3274</v>
      </c>
      <c r="Q2449">
        <v>523.76400000000001</v>
      </c>
      <c r="R2449">
        <v>3</v>
      </c>
      <c r="S2449">
        <v>0.4</v>
      </c>
      <c r="T2449">
        <v>-192.04679999999999</v>
      </c>
    </row>
    <row r="2450" spans="1:20" x14ac:dyDescent="0.3">
      <c r="A2450" s="1">
        <v>44139</v>
      </c>
      <c r="B2450" s="1" t="str">
        <f t="shared" si="38"/>
        <v>Nov</v>
      </c>
      <c r="C2450">
        <v>3800</v>
      </c>
      <c r="D2450" t="s">
        <v>4927</v>
      </c>
      <c r="E2450" t="s">
        <v>39</v>
      </c>
      <c r="F2450" t="s">
        <v>3372</v>
      </c>
      <c r="G2450" t="s">
        <v>73</v>
      </c>
      <c r="H2450" t="s">
        <v>23</v>
      </c>
      <c r="I2450" t="s">
        <v>2502</v>
      </c>
      <c r="J2450" t="s">
        <v>75</v>
      </c>
      <c r="K2450">
        <v>27405</v>
      </c>
      <c r="L2450" t="s">
        <v>76</v>
      </c>
      <c r="M2450" t="s">
        <v>4928</v>
      </c>
      <c r="N2450" t="s">
        <v>78</v>
      </c>
      <c r="O2450" t="s">
        <v>193</v>
      </c>
      <c r="P2450" t="s">
        <v>4929</v>
      </c>
      <c r="Q2450">
        <v>1359.96</v>
      </c>
      <c r="R2450">
        <v>5</v>
      </c>
      <c r="S2450">
        <v>0.2</v>
      </c>
      <c r="T2450">
        <v>118.9965</v>
      </c>
    </row>
    <row r="2451" spans="1:20" x14ac:dyDescent="0.3">
      <c r="A2451" s="1">
        <v>44139</v>
      </c>
      <c r="B2451" s="1" t="str">
        <f t="shared" si="38"/>
        <v>Nov</v>
      </c>
      <c r="C2451">
        <v>8911</v>
      </c>
      <c r="D2451" t="s">
        <v>4930</v>
      </c>
      <c r="E2451" t="s">
        <v>20</v>
      </c>
      <c r="F2451" t="s">
        <v>3105</v>
      </c>
      <c r="G2451" t="s">
        <v>22</v>
      </c>
      <c r="H2451" t="s">
        <v>23</v>
      </c>
      <c r="I2451" t="s">
        <v>1584</v>
      </c>
      <c r="J2451" t="s">
        <v>206</v>
      </c>
      <c r="K2451">
        <v>37421</v>
      </c>
      <c r="L2451" t="s">
        <v>76</v>
      </c>
      <c r="M2451" t="s">
        <v>4311</v>
      </c>
      <c r="N2451" t="s">
        <v>78</v>
      </c>
      <c r="O2451" t="s">
        <v>101</v>
      </c>
      <c r="P2451" t="s">
        <v>4312</v>
      </c>
      <c r="Q2451">
        <v>95.975999999999999</v>
      </c>
      <c r="R2451">
        <v>3</v>
      </c>
      <c r="S2451">
        <v>0.2</v>
      </c>
      <c r="T2451">
        <v>15.5961</v>
      </c>
    </row>
    <row r="2452" spans="1:20" x14ac:dyDescent="0.3">
      <c r="A2452" s="1">
        <v>44139</v>
      </c>
      <c r="B2452" s="1" t="str">
        <f t="shared" si="38"/>
        <v>Nov</v>
      </c>
      <c r="C2452">
        <v>8912</v>
      </c>
      <c r="D2452" t="s">
        <v>4930</v>
      </c>
      <c r="E2452" t="s">
        <v>20</v>
      </c>
      <c r="F2452" t="s">
        <v>3105</v>
      </c>
      <c r="G2452" t="s">
        <v>22</v>
      </c>
      <c r="H2452" t="s">
        <v>23</v>
      </c>
      <c r="I2452" t="s">
        <v>1584</v>
      </c>
      <c r="J2452" t="s">
        <v>206</v>
      </c>
      <c r="K2452">
        <v>37421</v>
      </c>
      <c r="L2452" t="s">
        <v>76</v>
      </c>
      <c r="M2452" t="s">
        <v>4105</v>
      </c>
      <c r="N2452" t="s">
        <v>78</v>
      </c>
      <c r="O2452" t="s">
        <v>193</v>
      </c>
      <c r="P2452" t="s">
        <v>4106</v>
      </c>
      <c r="Q2452">
        <v>143.928</v>
      </c>
      <c r="R2452">
        <v>9</v>
      </c>
      <c r="S2452">
        <v>0.2</v>
      </c>
      <c r="T2452">
        <v>-32.383800000000001</v>
      </c>
    </row>
    <row r="2453" spans="1:20" x14ac:dyDescent="0.3">
      <c r="A2453" s="1">
        <v>44139</v>
      </c>
      <c r="B2453" s="1" t="str">
        <f t="shared" si="38"/>
        <v>Nov</v>
      </c>
      <c r="C2453">
        <v>8913</v>
      </c>
      <c r="D2453" t="s">
        <v>4930</v>
      </c>
      <c r="E2453" t="s">
        <v>20</v>
      </c>
      <c r="F2453" t="s">
        <v>3105</v>
      </c>
      <c r="G2453" t="s">
        <v>22</v>
      </c>
      <c r="H2453" t="s">
        <v>23</v>
      </c>
      <c r="I2453" t="s">
        <v>1584</v>
      </c>
      <c r="J2453" t="s">
        <v>206</v>
      </c>
      <c r="K2453">
        <v>37421</v>
      </c>
      <c r="L2453" t="s">
        <v>76</v>
      </c>
      <c r="M2453" t="s">
        <v>1697</v>
      </c>
      <c r="N2453" t="s">
        <v>46</v>
      </c>
      <c r="O2453" t="s">
        <v>47</v>
      </c>
      <c r="P2453" t="s">
        <v>1698</v>
      </c>
      <c r="Q2453">
        <v>3.5640000000000001</v>
      </c>
      <c r="R2453">
        <v>2</v>
      </c>
      <c r="S2453">
        <v>0.7</v>
      </c>
      <c r="T2453">
        <v>-2.97</v>
      </c>
    </row>
    <row r="2454" spans="1:20" x14ac:dyDescent="0.3">
      <c r="A2454" s="1">
        <v>44139</v>
      </c>
      <c r="B2454" s="1" t="str">
        <f t="shared" si="38"/>
        <v>Nov</v>
      </c>
      <c r="C2454">
        <v>8914</v>
      </c>
      <c r="D2454" t="s">
        <v>4930</v>
      </c>
      <c r="E2454" t="s">
        <v>20</v>
      </c>
      <c r="F2454" t="s">
        <v>3105</v>
      </c>
      <c r="G2454" t="s">
        <v>22</v>
      </c>
      <c r="H2454" t="s">
        <v>23</v>
      </c>
      <c r="I2454" t="s">
        <v>1584</v>
      </c>
      <c r="J2454" t="s">
        <v>206</v>
      </c>
      <c r="K2454">
        <v>37421</v>
      </c>
      <c r="L2454" t="s">
        <v>76</v>
      </c>
      <c r="M2454" t="s">
        <v>3533</v>
      </c>
      <c r="N2454" t="s">
        <v>46</v>
      </c>
      <c r="O2454" t="s">
        <v>288</v>
      </c>
      <c r="P2454" t="s">
        <v>3534</v>
      </c>
      <c r="Q2454">
        <v>4.9279999999999999</v>
      </c>
      <c r="R2454">
        <v>2</v>
      </c>
      <c r="S2454">
        <v>0.2</v>
      </c>
      <c r="T2454">
        <v>1.7248000000000001</v>
      </c>
    </row>
    <row r="2455" spans="1:20" x14ac:dyDescent="0.3">
      <c r="A2455" s="1">
        <v>44139</v>
      </c>
      <c r="B2455" s="1" t="str">
        <f t="shared" si="38"/>
        <v>Nov</v>
      </c>
      <c r="C2455">
        <v>9224</v>
      </c>
      <c r="D2455" t="s">
        <v>4931</v>
      </c>
      <c r="E2455" t="s">
        <v>269</v>
      </c>
      <c r="F2455" t="s">
        <v>3124</v>
      </c>
      <c r="G2455" t="s">
        <v>41</v>
      </c>
      <c r="H2455" t="s">
        <v>23</v>
      </c>
      <c r="I2455" t="s">
        <v>4932</v>
      </c>
      <c r="J2455" t="s">
        <v>52</v>
      </c>
      <c r="K2455">
        <v>77803</v>
      </c>
      <c r="L2455" t="s">
        <v>44</v>
      </c>
      <c r="M2455" t="s">
        <v>4846</v>
      </c>
      <c r="N2455" t="s">
        <v>46</v>
      </c>
      <c r="O2455" t="s">
        <v>47</v>
      </c>
      <c r="P2455" t="s">
        <v>4847</v>
      </c>
      <c r="Q2455">
        <v>7.5359999999999996</v>
      </c>
      <c r="R2455">
        <v>6</v>
      </c>
      <c r="S2455">
        <v>0.8</v>
      </c>
      <c r="T2455">
        <v>-13.188000000000001</v>
      </c>
    </row>
    <row r="2456" spans="1:20" x14ac:dyDescent="0.3">
      <c r="A2456" s="1">
        <v>44139</v>
      </c>
      <c r="B2456" s="1" t="str">
        <f t="shared" si="38"/>
        <v>Nov</v>
      </c>
      <c r="C2456">
        <v>9225</v>
      </c>
      <c r="D2456" t="s">
        <v>4931</v>
      </c>
      <c r="E2456" t="s">
        <v>269</v>
      </c>
      <c r="F2456" t="s">
        <v>3124</v>
      </c>
      <c r="G2456" t="s">
        <v>41</v>
      </c>
      <c r="H2456" t="s">
        <v>23</v>
      </c>
      <c r="I2456" t="s">
        <v>4932</v>
      </c>
      <c r="J2456" t="s">
        <v>52</v>
      </c>
      <c r="K2456">
        <v>77803</v>
      </c>
      <c r="L2456" t="s">
        <v>44</v>
      </c>
      <c r="M2456" t="s">
        <v>4933</v>
      </c>
      <c r="N2456" t="s">
        <v>46</v>
      </c>
      <c r="O2456" t="s">
        <v>47</v>
      </c>
      <c r="P2456" t="s">
        <v>4934</v>
      </c>
      <c r="Q2456">
        <v>1.4079999999999999</v>
      </c>
      <c r="R2456">
        <v>2</v>
      </c>
      <c r="S2456">
        <v>0.8</v>
      </c>
      <c r="T2456">
        <v>-2.3231999999999999</v>
      </c>
    </row>
    <row r="2457" spans="1:20" x14ac:dyDescent="0.3">
      <c r="A2457" s="1">
        <v>44139</v>
      </c>
      <c r="B2457" s="1" t="str">
        <f t="shared" si="38"/>
        <v>Nov</v>
      </c>
      <c r="C2457">
        <v>9226</v>
      </c>
      <c r="D2457" t="s">
        <v>4931</v>
      </c>
      <c r="E2457" t="s">
        <v>269</v>
      </c>
      <c r="F2457" t="s">
        <v>3124</v>
      </c>
      <c r="G2457" t="s">
        <v>41</v>
      </c>
      <c r="H2457" t="s">
        <v>23</v>
      </c>
      <c r="I2457" t="s">
        <v>4932</v>
      </c>
      <c r="J2457" t="s">
        <v>52</v>
      </c>
      <c r="K2457">
        <v>77803</v>
      </c>
      <c r="L2457" t="s">
        <v>44</v>
      </c>
      <c r="M2457" t="s">
        <v>2419</v>
      </c>
      <c r="N2457" t="s">
        <v>46</v>
      </c>
      <c r="O2457" t="s">
        <v>47</v>
      </c>
      <c r="P2457" t="s">
        <v>2420</v>
      </c>
      <c r="Q2457">
        <v>4.1440000000000001</v>
      </c>
      <c r="R2457">
        <v>4</v>
      </c>
      <c r="S2457">
        <v>0.8</v>
      </c>
      <c r="T2457">
        <v>-6.4231999999999996</v>
      </c>
    </row>
    <row r="2458" spans="1:20" x14ac:dyDescent="0.3">
      <c r="A2458" s="1">
        <v>44139</v>
      </c>
      <c r="B2458" s="1" t="str">
        <f t="shared" si="38"/>
        <v>Nov</v>
      </c>
      <c r="C2458">
        <v>9227</v>
      </c>
      <c r="D2458" t="s">
        <v>4931</v>
      </c>
      <c r="E2458" t="s">
        <v>269</v>
      </c>
      <c r="F2458" t="s">
        <v>3124</v>
      </c>
      <c r="G2458" t="s">
        <v>41</v>
      </c>
      <c r="H2458" t="s">
        <v>23</v>
      </c>
      <c r="I2458" t="s">
        <v>4932</v>
      </c>
      <c r="J2458" t="s">
        <v>52</v>
      </c>
      <c r="K2458">
        <v>77803</v>
      </c>
      <c r="L2458" t="s">
        <v>44</v>
      </c>
      <c r="M2458" t="s">
        <v>2697</v>
      </c>
      <c r="N2458" t="s">
        <v>46</v>
      </c>
      <c r="O2458" t="s">
        <v>54</v>
      </c>
      <c r="P2458" t="s">
        <v>2698</v>
      </c>
      <c r="Q2458">
        <v>52.752000000000002</v>
      </c>
      <c r="R2458">
        <v>3</v>
      </c>
      <c r="S2458">
        <v>0.2</v>
      </c>
      <c r="T2458">
        <v>-12.528600000000001</v>
      </c>
    </row>
    <row r="2459" spans="1:20" x14ac:dyDescent="0.3">
      <c r="A2459" s="1">
        <v>44139</v>
      </c>
      <c r="B2459" s="1" t="str">
        <f t="shared" si="38"/>
        <v>Nov</v>
      </c>
      <c r="C2459">
        <v>9606</v>
      </c>
      <c r="D2459" t="s">
        <v>4935</v>
      </c>
      <c r="E2459" t="s">
        <v>20</v>
      </c>
      <c r="F2459" t="s">
        <v>1505</v>
      </c>
      <c r="G2459" t="s">
        <v>73</v>
      </c>
      <c r="H2459" t="s">
        <v>23</v>
      </c>
      <c r="I2459" t="s">
        <v>1171</v>
      </c>
      <c r="J2459" t="s">
        <v>25</v>
      </c>
      <c r="K2459">
        <v>43130</v>
      </c>
      <c r="L2459" t="s">
        <v>26</v>
      </c>
      <c r="M2459" t="s">
        <v>2562</v>
      </c>
      <c r="N2459" t="s">
        <v>78</v>
      </c>
      <c r="O2459" t="s">
        <v>101</v>
      </c>
      <c r="P2459" t="s">
        <v>2563</v>
      </c>
      <c r="Q2459">
        <v>70.72</v>
      </c>
      <c r="R2459">
        <v>4</v>
      </c>
      <c r="S2459">
        <v>0.2</v>
      </c>
      <c r="T2459">
        <v>-6.1879999999999997</v>
      </c>
    </row>
    <row r="2460" spans="1:20" x14ac:dyDescent="0.3">
      <c r="A2460" s="1">
        <v>44139</v>
      </c>
      <c r="B2460" s="1" t="str">
        <f t="shared" si="38"/>
        <v>Nov</v>
      </c>
      <c r="C2460">
        <v>9607</v>
      </c>
      <c r="D2460" t="s">
        <v>4935</v>
      </c>
      <c r="E2460" t="s">
        <v>20</v>
      </c>
      <c r="F2460" t="s">
        <v>1505</v>
      </c>
      <c r="G2460" t="s">
        <v>73</v>
      </c>
      <c r="H2460" t="s">
        <v>23</v>
      </c>
      <c r="I2460" t="s">
        <v>1171</v>
      </c>
      <c r="J2460" t="s">
        <v>25</v>
      </c>
      <c r="K2460">
        <v>43130</v>
      </c>
      <c r="L2460" t="s">
        <v>26</v>
      </c>
      <c r="M2460" t="s">
        <v>4780</v>
      </c>
      <c r="N2460" t="s">
        <v>46</v>
      </c>
      <c r="O2460" t="s">
        <v>54</v>
      </c>
      <c r="P2460" t="s">
        <v>4781</v>
      </c>
      <c r="Q2460">
        <v>194.352</v>
      </c>
      <c r="R2460">
        <v>3</v>
      </c>
      <c r="S2460">
        <v>0.2</v>
      </c>
      <c r="T2460">
        <v>-43.729199999999999</v>
      </c>
    </row>
    <row r="2461" spans="1:20" x14ac:dyDescent="0.3">
      <c r="A2461" s="1">
        <v>44139</v>
      </c>
      <c r="B2461" s="1" t="str">
        <f t="shared" si="38"/>
        <v>Nov</v>
      </c>
      <c r="C2461">
        <v>9761</v>
      </c>
      <c r="D2461" t="s">
        <v>4936</v>
      </c>
      <c r="E2461" t="s">
        <v>20</v>
      </c>
      <c r="F2461" t="s">
        <v>803</v>
      </c>
      <c r="G2461" t="s">
        <v>41</v>
      </c>
      <c r="H2461" t="s">
        <v>23</v>
      </c>
      <c r="I2461" t="s">
        <v>4937</v>
      </c>
      <c r="J2461" t="s">
        <v>1091</v>
      </c>
      <c r="K2461">
        <v>72762</v>
      </c>
      <c r="L2461" t="s">
        <v>76</v>
      </c>
      <c r="M2461" t="s">
        <v>2401</v>
      </c>
      <c r="N2461" t="s">
        <v>46</v>
      </c>
      <c r="O2461" t="s">
        <v>62</v>
      </c>
      <c r="P2461" t="s">
        <v>2402</v>
      </c>
      <c r="Q2461">
        <v>4.3</v>
      </c>
      <c r="R2461">
        <v>2</v>
      </c>
      <c r="S2461">
        <v>0</v>
      </c>
      <c r="T2461">
        <v>1.419</v>
      </c>
    </row>
    <row r="2462" spans="1:20" x14ac:dyDescent="0.3">
      <c r="A2462" s="1">
        <v>44140</v>
      </c>
      <c r="B2462" s="1" t="str">
        <f t="shared" si="38"/>
        <v>Nov</v>
      </c>
      <c r="C2462">
        <v>127</v>
      </c>
      <c r="D2462" t="s">
        <v>4938</v>
      </c>
      <c r="E2462" t="s">
        <v>20</v>
      </c>
      <c r="F2462" t="s">
        <v>2790</v>
      </c>
      <c r="G2462" t="s">
        <v>22</v>
      </c>
      <c r="H2462" t="s">
        <v>23</v>
      </c>
      <c r="I2462" t="s">
        <v>2192</v>
      </c>
      <c r="J2462" t="s">
        <v>412</v>
      </c>
      <c r="K2462">
        <v>85023</v>
      </c>
      <c r="L2462" t="s">
        <v>35</v>
      </c>
      <c r="M2462" t="s">
        <v>2092</v>
      </c>
      <c r="N2462" t="s">
        <v>46</v>
      </c>
      <c r="O2462" t="s">
        <v>47</v>
      </c>
      <c r="P2462" t="s">
        <v>2093</v>
      </c>
      <c r="Q2462">
        <v>2.3879999999999999</v>
      </c>
      <c r="R2462">
        <v>2</v>
      </c>
      <c r="S2462">
        <v>0.7</v>
      </c>
      <c r="T2462">
        <v>-1.8308</v>
      </c>
    </row>
    <row r="2463" spans="1:20" x14ac:dyDescent="0.3">
      <c r="A2463" s="1">
        <v>44140</v>
      </c>
      <c r="B2463" s="1" t="str">
        <f t="shared" si="38"/>
        <v>Nov</v>
      </c>
      <c r="C2463">
        <v>128</v>
      </c>
      <c r="D2463" t="s">
        <v>4938</v>
      </c>
      <c r="E2463" t="s">
        <v>20</v>
      </c>
      <c r="F2463" t="s">
        <v>2790</v>
      </c>
      <c r="G2463" t="s">
        <v>22</v>
      </c>
      <c r="H2463" t="s">
        <v>23</v>
      </c>
      <c r="I2463" t="s">
        <v>2192</v>
      </c>
      <c r="J2463" t="s">
        <v>412</v>
      </c>
      <c r="K2463">
        <v>85023</v>
      </c>
      <c r="L2463" t="s">
        <v>35</v>
      </c>
      <c r="M2463" t="s">
        <v>3046</v>
      </c>
      <c r="N2463" t="s">
        <v>46</v>
      </c>
      <c r="O2463" t="s">
        <v>54</v>
      </c>
      <c r="P2463" t="s">
        <v>3047</v>
      </c>
      <c r="Q2463">
        <v>243.99199999999999</v>
      </c>
      <c r="R2463">
        <v>7</v>
      </c>
      <c r="S2463">
        <v>0.2</v>
      </c>
      <c r="T2463">
        <v>30.498999999999999</v>
      </c>
    </row>
    <row r="2464" spans="1:20" x14ac:dyDescent="0.3">
      <c r="A2464" s="1">
        <v>44140</v>
      </c>
      <c r="B2464" s="1" t="str">
        <f t="shared" si="38"/>
        <v>Nov</v>
      </c>
      <c r="C2464">
        <v>938</v>
      </c>
      <c r="D2464" t="s">
        <v>4939</v>
      </c>
      <c r="E2464" t="s">
        <v>39</v>
      </c>
      <c r="F2464" t="s">
        <v>4419</v>
      </c>
      <c r="G2464" t="s">
        <v>73</v>
      </c>
      <c r="H2464" t="s">
        <v>23</v>
      </c>
      <c r="I2464" t="s">
        <v>3106</v>
      </c>
      <c r="J2464" t="s">
        <v>1102</v>
      </c>
      <c r="K2464">
        <v>87401</v>
      </c>
      <c r="L2464" t="s">
        <v>35</v>
      </c>
      <c r="M2464" t="s">
        <v>4940</v>
      </c>
      <c r="N2464" t="s">
        <v>78</v>
      </c>
      <c r="O2464" t="s">
        <v>101</v>
      </c>
      <c r="P2464" t="s">
        <v>4941</v>
      </c>
      <c r="Q2464">
        <v>159.99</v>
      </c>
      <c r="R2464">
        <v>1</v>
      </c>
      <c r="S2464">
        <v>0</v>
      </c>
      <c r="T2464">
        <v>54.396599999999999</v>
      </c>
    </row>
    <row r="2465" spans="1:20" x14ac:dyDescent="0.3">
      <c r="A2465" s="1">
        <v>44140</v>
      </c>
      <c r="B2465" s="1" t="str">
        <f t="shared" si="38"/>
        <v>Nov</v>
      </c>
      <c r="C2465">
        <v>2308</v>
      </c>
      <c r="D2465" t="s">
        <v>4942</v>
      </c>
      <c r="E2465" t="s">
        <v>20</v>
      </c>
      <c r="F2465" t="s">
        <v>1915</v>
      </c>
      <c r="G2465" t="s">
        <v>22</v>
      </c>
      <c r="H2465" t="s">
        <v>23</v>
      </c>
      <c r="I2465" t="s">
        <v>314</v>
      </c>
      <c r="J2465" t="s">
        <v>315</v>
      </c>
      <c r="K2465">
        <v>10009</v>
      </c>
      <c r="L2465" t="s">
        <v>26</v>
      </c>
      <c r="M2465" t="s">
        <v>4943</v>
      </c>
      <c r="N2465" t="s">
        <v>78</v>
      </c>
      <c r="O2465" t="s">
        <v>101</v>
      </c>
      <c r="P2465" t="s">
        <v>4944</v>
      </c>
      <c r="Q2465">
        <v>390.75</v>
      </c>
      <c r="R2465">
        <v>5</v>
      </c>
      <c r="S2465">
        <v>0</v>
      </c>
      <c r="T2465">
        <v>171.93</v>
      </c>
    </row>
    <row r="2466" spans="1:20" x14ac:dyDescent="0.3">
      <c r="A2466" s="1">
        <v>44140</v>
      </c>
      <c r="B2466" s="1" t="str">
        <f t="shared" si="38"/>
        <v>Nov</v>
      </c>
      <c r="C2466">
        <v>3349</v>
      </c>
      <c r="D2466" t="s">
        <v>4945</v>
      </c>
      <c r="E2466" t="s">
        <v>39</v>
      </c>
      <c r="F2466" t="s">
        <v>3733</v>
      </c>
      <c r="G2466" t="s">
        <v>73</v>
      </c>
      <c r="H2466" t="s">
        <v>23</v>
      </c>
      <c r="I2466" t="s">
        <v>336</v>
      </c>
      <c r="J2466" t="s">
        <v>337</v>
      </c>
      <c r="K2466">
        <v>60623</v>
      </c>
      <c r="L2466" t="s">
        <v>44</v>
      </c>
      <c r="M2466" t="s">
        <v>83</v>
      </c>
      <c r="N2466" t="s">
        <v>46</v>
      </c>
      <c r="O2466" t="s">
        <v>47</v>
      </c>
      <c r="P2466" t="s">
        <v>84</v>
      </c>
      <c r="Q2466">
        <v>16.03</v>
      </c>
      <c r="R2466">
        <v>5</v>
      </c>
      <c r="S2466">
        <v>0.8</v>
      </c>
      <c r="T2466">
        <v>-25.648</v>
      </c>
    </row>
    <row r="2467" spans="1:20" x14ac:dyDescent="0.3">
      <c r="A2467" s="1">
        <v>44140</v>
      </c>
      <c r="B2467" s="1" t="str">
        <f t="shared" si="38"/>
        <v>Nov</v>
      </c>
      <c r="C2467">
        <v>3462</v>
      </c>
      <c r="D2467" t="s">
        <v>4946</v>
      </c>
      <c r="E2467" t="s">
        <v>86</v>
      </c>
      <c r="F2467" t="s">
        <v>2039</v>
      </c>
      <c r="G2467" t="s">
        <v>73</v>
      </c>
      <c r="H2467" t="s">
        <v>23</v>
      </c>
      <c r="I2467" t="s">
        <v>172</v>
      </c>
      <c r="J2467" t="s">
        <v>52</v>
      </c>
      <c r="K2467">
        <v>75081</v>
      </c>
      <c r="L2467" t="s">
        <v>44</v>
      </c>
      <c r="M2467" t="s">
        <v>2347</v>
      </c>
      <c r="N2467" t="s">
        <v>78</v>
      </c>
      <c r="O2467" t="s">
        <v>193</v>
      </c>
      <c r="P2467" t="s">
        <v>2348</v>
      </c>
      <c r="Q2467">
        <v>492.76799999999997</v>
      </c>
      <c r="R2467">
        <v>4</v>
      </c>
      <c r="S2467">
        <v>0.2</v>
      </c>
      <c r="T2467">
        <v>55.436399999999999</v>
      </c>
    </row>
    <row r="2468" spans="1:20" x14ac:dyDescent="0.3">
      <c r="A2468" s="1">
        <v>44140</v>
      </c>
      <c r="B2468" s="1" t="str">
        <f t="shared" si="38"/>
        <v>Nov</v>
      </c>
      <c r="C2468">
        <v>7490</v>
      </c>
      <c r="D2468" t="s">
        <v>4947</v>
      </c>
      <c r="E2468" t="s">
        <v>20</v>
      </c>
      <c r="F2468" t="s">
        <v>4948</v>
      </c>
      <c r="G2468" t="s">
        <v>22</v>
      </c>
      <c r="H2468" t="s">
        <v>23</v>
      </c>
      <c r="I2468" t="s">
        <v>573</v>
      </c>
      <c r="J2468" t="s">
        <v>34</v>
      </c>
      <c r="K2468">
        <v>92105</v>
      </c>
      <c r="L2468" t="s">
        <v>35</v>
      </c>
      <c r="M2468" t="s">
        <v>4090</v>
      </c>
      <c r="N2468" t="s">
        <v>46</v>
      </c>
      <c r="O2468" t="s">
        <v>107</v>
      </c>
      <c r="P2468" t="s">
        <v>4091</v>
      </c>
      <c r="Q2468">
        <v>12.96</v>
      </c>
      <c r="R2468">
        <v>2</v>
      </c>
      <c r="S2468">
        <v>0</v>
      </c>
      <c r="T2468">
        <v>6.2207999999999997</v>
      </c>
    </row>
    <row r="2469" spans="1:20" x14ac:dyDescent="0.3">
      <c r="A2469" s="1">
        <v>44140</v>
      </c>
      <c r="B2469" s="1" t="str">
        <f t="shared" si="38"/>
        <v>Nov</v>
      </c>
      <c r="C2469">
        <v>9467</v>
      </c>
      <c r="D2469" t="s">
        <v>4949</v>
      </c>
      <c r="E2469" t="s">
        <v>86</v>
      </c>
      <c r="F2469" t="s">
        <v>4950</v>
      </c>
      <c r="G2469" t="s">
        <v>22</v>
      </c>
      <c r="H2469" t="s">
        <v>23</v>
      </c>
      <c r="I2469" t="s">
        <v>314</v>
      </c>
      <c r="J2469" t="s">
        <v>315</v>
      </c>
      <c r="K2469">
        <v>10024</v>
      </c>
      <c r="L2469" t="s">
        <v>26</v>
      </c>
      <c r="M2469" t="s">
        <v>2980</v>
      </c>
      <c r="N2469" t="s">
        <v>46</v>
      </c>
      <c r="O2469" t="s">
        <v>47</v>
      </c>
      <c r="P2469" t="s">
        <v>2981</v>
      </c>
      <c r="Q2469">
        <v>164.68799999999999</v>
      </c>
      <c r="R2469">
        <v>6</v>
      </c>
      <c r="S2469">
        <v>0.2</v>
      </c>
      <c r="T2469">
        <v>55.5822</v>
      </c>
    </row>
    <row r="2470" spans="1:20" x14ac:dyDescent="0.3">
      <c r="A2470" s="1">
        <v>44140</v>
      </c>
      <c r="B2470" s="1" t="str">
        <f t="shared" si="38"/>
        <v>Nov</v>
      </c>
      <c r="C2470">
        <v>9468</v>
      </c>
      <c r="D2470" t="s">
        <v>4949</v>
      </c>
      <c r="E2470" t="s">
        <v>86</v>
      </c>
      <c r="F2470" t="s">
        <v>4950</v>
      </c>
      <c r="G2470" t="s">
        <v>22</v>
      </c>
      <c r="H2470" t="s">
        <v>23</v>
      </c>
      <c r="I2470" t="s">
        <v>314</v>
      </c>
      <c r="J2470" t="s">
        <v>315</v>
      </c>
      <c r="K2470">
        <v>10024</v>
      </c>
      <c r="L2470" t="s">
        <v>26</v>
      </c>
      <c r="M2470" t="s">
        <v>544</v>
      </c>
      <c r="N2470" t="s">
        <v>28</v>
      </c>
      <c r="O2470" t="s">
        <v>94</v>
      </c>
      <c r="P2470" t="s">
        <v>545</v>
      </c>
      <c r="Q2470">
        <v>166.5</v>
      </c>
      <c r="R2470">
        <v>2</v>
      </c>
      <c r="S2470">
        <v>0.4</v>
      </c>
      <c r="T2470">
        <v>-66.599999999999994</v>
      </c>
    </row>
    <row r="2471" spans="1:20" x14ac:dyDescent="0.3">
      <c r="A2471" s="1">
        <v>44140</v>
      </c>
      <c r="B2471" s="1" t="str">
        <f t="shared" si="38"/>
        <v>Nov</v>
      </c>
      <c r="C2471">
        <v>9469</v>
      </c>
      <c r="D2471" t="s">
        <v>4949</v>
      </c>
      <c r="E2471" t="s">
        <v>86</v>
      </c>
      <c r="F2471" t="s">
        <v>4950</v>
      </c>
      <c r="G2471" t="s">
        <v>22</v>
      </c>
      <c r="H2471" t="s">
        <v>23</v>
      </c>
      <c r="I2471" t="s">
        <v>314</v>
      </c>
      <c r="J2471" t="s">
        <v>315</v>
      </c>
      <c r="K2471">
        <v>10024</v>
      </c>
      <c r="L2471" t="s">
        <v>26</v>
      </c>
      <c r="M2471" t="s">
        <v>4951</v>
      </c>
      <c r="N2471" t="s">
        <v>46</v>
      </c>
      <c r="O2471" t="s">
        <v>107</v>
      </c>
      <c r="P2471" t="s">
        <v>4952</v>
      </c>
      <c r="Q2471">
        <v>12.96</v>
      </c>
      <c r="R2471">
        <v>2</v>
      </c>
      <c r="S2471">
        <v>0</v>
      </c>
      <c r="T2471">
        <v>6.2207999999999997</v>
      </c>
    </row>
    <row r="2472" spans="1:20" x14ac:dyDescent="0.3">
      <c r="A2472" s="1">
        <v>44140</v>
      </c>
      <c r="B2472" s="1" t="str">
        <f t="shared" si="38"/>
        <v>Nov</v>
      </c>
      <c r="C2472">
        <v>9470</v>
      </c>
      <c r="D2472" t="s">
        <v>4949</v>
      </c>
      <c r="E2472" t="s">
        <v>86</v>
      </c>
      <c r="F2472" t="s">
        <v>4950</v>
      </c>
      <c r="G2472" t="s">
        <v>22</v>
      </c>
      <c r="H2472" t="s">
        <v>23</v>
      </c>
      <c r="I2472" t="s">
        <v>314</v>
      </c>
      <c r="J2472" t="s">
        <v>315</v>
      </c>
      <c r="K2472">
        <v>10024</v>
      </c>
      <c r="L2472" t="s">
        <v>26</v>
      </c>
      <c r="M2472" t="s">
        <v>1272</v>
      </c>
      <c r="N2472" t="s">
        <v>46</v>
      </c>
      <c r="O2472" t="s">
        <v>107</v>
      </c>
      <c r="P2472" t="s">
        <v>1273</v>
      </c>
      <c r="Q2472">
        <v>110.96</v>
      </c>
      <c r="R2472">
        <v>2</v>
      </c>
      <c r="S2472">
        <v>0</v>
      </c>
      <c r="T2472">
        <v>53.260800000000003</v>
      </c>
    </row>
    <row r="2473" spans="1:20" x14ac:dyDescent="0.3">
      <c r="A2473" s="1">
        <v>44140</v>
      </c>
      <c r="B2473" s="1" t="str">
        <f t="shared" si="38"/>
        <v>Nov</v>
      </c>
      <c r="C2473">
        <v>9471</v>
      </c>
      <c r="D2473" t="s">
        <v>4949</v>
      </c>
      <c r="E2473" t="s">
        <v>86</v>
      </c>
      <c r="F2473" t="s">
        <v>4950</v>
      </c>
      <c r="G2473" t="s">
        <v>22</v>
      </c>
      <c r="H2473" t="s">
        <v>23</v>
      </c>
      <c r="I2473" t="s">
        <v>314</v>
      </c>
      <c r="J2473" t="s">
        <v>315</v>
      </c>
      <c r="K2473">
        <v>10024</v>
      </c>
      <c r="L2473" t="s">
        <v>26</v>
      </c>
      <c r="M2473" t="s">
        <v>4953</v>
      </c>
      <c r="N2473" t="s">
        <v>78</v>
      </c>
      <c r="O2473" t="s">
        <v>193</v>
      </c>
      <c r="P2473" t="s">
        <v>4954</v>
      </c>
      <c r="Q2473">
        <v>99.98</v>
      </c>
      <c r="R2473">
        <v>2</v>
      </c>
      <c r="S2473">
        <v>0</v>
      </c>
      <c r="T2473">
        <v>3.9992000000000001</v>
      </c>
    </row>
    <row r="2474" spans="1:20" x14ac:dyDescent="0.3">
      <c r="A2474" s="1">
        <v>44140</v>
      </c>
      <c r="B2474" s="1" t="str">
        <f t="shared" si="38"/>
        <v>Nov</v>
      </c>
      <c r="C2474">
        <v>9472</v>
      </c>
      <c r="D2474" t="s">
        <v>4949</v>
      </c>
      <c r="E2474" t="s">
        <v>86</v>
      </c>
      <c r="F2474" t="s">
        <v>4950</v>
      </c>
      <c r="G2474" t="s">
        <v>22</v>
      </c>
      <c r="H2474" t="s">
        <v>23</v>
      </c>
      <c r="I2474" t="s">
        <v>314</v>
      </c>
      <c r="J2474" t="s">
        <v>315</v>
      </c>
      <c r="K2474">
        <v>10024</v>
      </c>
      <c r="L2474" t="s">
        <v>26</v>
      </c>
      <c r="M2474" t="s">
        <v>4955</v>
      </c>
      <c r="N2474" t="s">
        <v>46</v>
      </c>
      <c r="O2474" t="s">
        <v>47</v>
      </c>
      <c r="P2474" t="s">
        <v>4956</v>
      </c>
      <c r="Q2474">
        <v>11.423999999999999</v>
      </c>
      <c r="R2474">
        <v>1</v>
      </c>
      <c r="S2474">
        <v>0.2</v>
      </c>
      <c r="T2474">
        <v>3.7128000000000001</v>
      </c>
    </row>
    <row r="2475" spans="1:20" x14ac:dyDescent="0.3">
      <c r="A2475" s="1">
        <v>44140</v>
      </c>
      <c r="B2475" s="1" t="str">
        <f t="shared" si="38"/>
        <v>Nov</v>
      </c>
      <c r="C2475">
        <v>9473</v>
      </c>
      <c r="D2475" t="s">
        <v>4949</v>
      </c>
      <c r="E2475" t="s">
        <v>86</v>
      </c>
      <c r="F2475" t="s">
        <v>4950</v>
      </c>
      <c r="G2475" t="s">
        <v>22</v>
      </c>
      <c r="H2475" t="s">
        <v>23</v>
      </c>
      <c r="I2475" t="s">
        <v>314</v>
      </c>
      <c r="J2475" t="s">
        <v>315</v>
      </c>
      <c r="K2475">
        <v>10024</v>
      </c>
      <c r="L2475" t="s">
        <v>26</v>
      </c>
      <c r="M2475" t="s">
        <v>3826</v>
      </c>
      <c r="N2475" t="s">
        <v>28</v>
      </c>
      <c r="O2475" t="s">
        <v>59</v>
      </c>
      <c r="P2475" t="s">
        <v>3827</v>
      </c>
      <c r="Q2475">
        <v>128.124</v>
      </c>
      <c r="R2475">
        <v>2</v>
      </c>
      <c r="S2475">
        <v>0.1</v>
      </c>
      <c r="T2475">
        <v>24.2012</v>
      </c>
    </row>
    <row r="2476" spans="1:20" x14ac:dyDescent="0.3">
      <c r="A2476" s="1">
        <v>44140</v>
      </c>
      <c r="B2476" s="1" t="str">
        <f t="shared" si="38"/>
        <v>Nov</v>
      </c>
      <c r="C2476">
        <v>9474</v>
      </c>
      <c r="D2476" t="s">
        <v>4949</v>
      </c>
      <c r="E2476" t="s">
        <v>86</v>
      </c>
      <c r="F2476" t="s">
        <v>4950</v>
      </c>
      <c r="G2476" t="s">
        <v>22</v>
      </c>
      <c r="H2476" t="s">
        <v>23</v>
      </c>
      <c r="I2476" t="s">
        <v>314</v>
      </c>
      <c r="J2476" t="s">
        <v>315</v>
      </c>
      <c r="K2476">
        <v>10024</v>
      </c>
      <c r="L2476" t="s">
        <v>26</v>
      </c>
      <c r="M2476" t="s">
        <v>1386</v>
      </c>
      <c r="N2476" t="s">
        <v>28</v>
      </c>
      <c r="O2476" t="s">
        <v>29</v>
      </c>
      <c r="P2476" t="s">
        <v>1387</v>
      </c>
      <c r="Q2476">
        <v>101.4</v>
      </c>
      <c r="R2476">
        <v>5</v>
      </c>
      <c r="S2476">
        <v>0</v>
      </c>
      <c r="T2476">
        <v>38.531999999999996</v>
      </c>
    </row>
    <row r="2477" spans="1:20" x14ac:dyDescent="0.3">
      <c r="A2477" s="1">
        <v>44140</v>
      </c>
      <c r="B2477" s="1" t="str">
        <f t="shared" si="38"/>
        <v>Nov</v>
      </c>
      <c r="C2477">
        <v>9498</v>
      </c>
      <c r="D2477" t="s">
        <v>4957</v>
      </c>
      <c r="E2477" t="s">
        <v>39</v>
      </c>
      <c r="F2477" t="s">
        <v>2141</v>
      </c>
      <c r="G2477" t="s">
        <v>41</v>
      </c>
      <c r="H2477" t="s">
        <v>23</v>
      </c>
      <c r="I2477" t="s">
        <v>4958</v>
      </c>
      <c r="J2477" t="s">
        <v>224</v>
      </c>
      <c r="K2477">
        <v>46142</v>
      </c>
      <c r="L2477" t="s">
        <v>44</v>
      </c>
      <c r="M2477" t="s">
        <v>1426</v>
      </c>
      <c r="N2477" t="s">
        <v>46</v>
      </c>
      <c r="O2477" t="s">
        <v>107</v>
      </c>
      <c r="P2477" t="s">
        <v>1427</v>
      </c>
      <c r="Q2477">
        <v>4.41</v>
      </c>
      <c r="R2477">
        <v>1</v>
      </c>
      <c r="S2477">
        <v>0</v>
      </c>
      <c r="T2477">
        <v>2.0286</v>
      </c>
    </row>
    <row r="2478" spans="1:20" x14ac:dyDescent="0.3">
      <c r="A2478" s="1">
        <v>44140</v>
      </c>
      <c r="B2478" s="1" t="str">
        <f t="shared" si="38"/>
        <v>Nov</v>
      </c>
      <c r="C2478">
        <v>9499</v>
      </c>
      <c r="D2478" t="s">
        <v>4957</v>
      </c>
      <c r="E2478" t="s">
        <v>39</v>
      </c>
      <c r="F2478" t="s">
        <v>2141</v>
      </c>
      <c r="G2478" t="s">
        <v>41</v>
      </c>
      <c r="H2478" t="s">
        <v>23</v>
      </c>
      <c r="I2478" t="s">
        <v>4958</v>
      </c>
      <c r="J2478" t="s">
        <v>224</v>
      </c>
      <c r="K2478">
        <v>46142</v>
      </c>
      <c r="L2478" t="s">
        <v>44</v>
      </c>
      <c r="M2478" t="s">
        <v>4959</v>
      </c>
      <c r="N2478" t="s">
        <v>46</v>
      </c>
      <c r="O2478" t="s">
        <v>107</v>
      </c>
      <c r="P2478" t="s">
        <v>897</v>
      </c>
      <c r="Q2478">
        <v>167.94</v>
      </c>
      <c r="R2478">
        <v>3</v>
      </c>
      <c r="S2478">
        <v>0</v>
      </c>
      <c r="T2478">
        <v>82.290599999999998</v>
      </c>
    </row>
    <row r="2479" spans="1:20" x14ac:dyDescent="0.3">
      <c r="A2479" s="1">
        <v>44140</v>
      </c>
      <c r="B2479" s="1" t="str">
        <f t="shared" si="38"/>
        <v>Nov</v>
      </c>
      <c r="C2479">
        <v>9500</v>
      </c>
      <c r="D2479" t="s">
        <v>4957</v>
      </c>
      <c r="E2479" t="s">
        <v>39</v>
      </c>
      <c r="F2479" t="s">
        <v>2141</v>
      </c>
      <c r="G2479" t="s">
        <v>41</v>
      </c>
      <c r="H2479" t="s">
        <v>23</v>
      </c>
      <c r="I2479" t="s">
        <v>4958</v>
      </c>
      <c r="J2479" t="s">
        <v>224</v>
      </c>
      <c r="K2479">
        <v>46142</v>
      </c>
      <c r="L2479" t="s">
        <v>44</v>
      </c>
      <c r="M2479" t="s">
        <v>298</v>
      </c>
      <c r="N2479" t="s">
        <v>46</v>
      </c>
      <c r="O2479" t="s">
        <v>107</v>
      </c>
      <c r="P2479" t="s">
        <v>299</v>
      </c>
      <c r="Q2479">
        <v>67.8</v>
      </c>
      <c r="R2479">
        <v>10</v>
      </c>
      <c r="S2479">
        <v>0</v>
      </c>
      <c r="T2479">
        <v>31.187999999999999</v>
      </c>
    </row>
    <row r="2480" spans="1:20" x14ac:dyDescent="0.3">
      <c r="A2480" s="1">
        <v>44141</v>
      </c>
      <c r="B2480" s="1" t="str">
        <f t="shared" si="38"/>
        <v>Nov</v>
      </c>
      <c r="C2480">
        <v>96</v>
      </c>
      <c r="D2480" t="s">
        <v>4960</v>
      </c>
      <c r="E2480" t="s">
        <v>20</v>
      </c>
      <c r="F2480" t="s">
        <v>4143</v>
      </c>
      <c r="G2480" t="s">
        <v>41</v>
      </c>
      <c r="H2480" t="s">
        <v>23</v>
      </c>
      <c r="I2480" t="s">
        <v>2328</v>
      </c>
      <c r="J2480" t="s">
        <v>2329</v>
      </c>
      <c r="K2480">
        <v>97206</v>
      </c>
      <c r="L2480" t="s">
        <v>35</v>
      </c>
      <c r="M2480" t="s">
        <v>1679</v>
      </c>
      <c r="N2480" t="s">
        <v>46</v>
      </c>
      <c r="O2480" t="s">
        <v>47</v>
      </c>
      <c r="P2480" t="s">
        <v>1680</v>
      </c>
      <c r="Q2480">
        <v>5.6820000000000004</v>
      </c>
      <c r="R2480">
        <v>1</v>
      </c>
      <c r="S2480">
        <v>0.7</v>
      </c>
      <c r="T2480">
        <v>-3.7879999999999998</v>
      </c>
    </row>
    <row r="2481" spans="1:20" x14ac:dyDescent="0.3">
      <c r="A2481" s="1">
        <v>44141</v>
      </c>
      <c r="B2481" s="1" t="str">
        <f t="shared" si="38"/>
        <v>Nov</v>
      </c>
      <c r="C2481">
        <v>198</v>
      </c>
      <c r="D2481" t="s">
        <v>4961</v>
      </c>
      <c r="E2481" t="s">
        <v>20</v>
      </c>
      <c r="F2481" t="s">
        <v>1146</v>
      </c>
      <c r="G2481" t="s">
        <v>41</v>
      </c>
      <c r="H2481" t="s">
        <v>23</v>
      </c>
      <c r="I2481" t="s">
        <v>2035</v>
      </c>
      <c r="J2481" t="s">
        <v>740</v>
      </c>
      <c r="K2481">
        <v>7090</v>
      </c>
      <c r="L2481" t="s">
        <v>26</v>
      </c>
      <c r="M2481" t="s">
        <v>4962</v>
      </c>
      <c r="N2481" t="s">
        <v>46</v>
      </c>
      <c r="O2481" t="s">
        <v>54</v>
      </c>
      <c r="P2481" t="s">
        <v>4963</v>
      </c>
      <c r="Q2481">
        <v>46.26</v>
      </c>
      <c r="R2481">
        <v>3</v>
      </c>
      <c r="S2481">
        <v>0</v>
      </c>
      <c r="T2481">
        <v>12.0276</v>
      </c>
    </row>
    <row r="2482" spans="1:20" x14ac:dyDescent="0.3">
      <c r="A2482" s="1">
        <v>44141</v>
      </c>
      <c r="B2482" s="1" t="str">
        <f t="shared" si="38"/>
        <v>Nov</v>
      </c>
      <c r="C2482">
        <v>419</v>
      </c>
      <c r="D2482" t="s">
        <v>4964</v>
      </c>
      <c r="E2482" t="s">
        <v>20</v>
      </c>
      <c r="F2482" t="s">
        <v>1014</v>
      </c>
      <c r="G2482" t="s">
        <v>73</v>
      </c>
      <c r="H2482" t="s">
        <v>23</v>
      </c>
      <c r="I2482" t="s">
        <v>223</v>
      </c>
      <c r="J2482" t="s">
        <v>913</v>
      </c>
      <c r="K2482">
        <v>40475</v>
      </c>
      <c r="L2482" t="s">
        <v>76</v>
      </c>
      <c r="M2482" t="s">
        <v>4147</v>
      </c>
      <c r="N2482" t="s">
        <v>46</v>
      </c>
      <c r="O2482" t="s">
        <v>107</v>
      </c>
      <c r="P2482" t="s">
        <v>4148</v>
      </c>
      <c r="Q2482">
        <v>5.78</v>
      </c>
      <c r="R2482">
        <v>1</v>
      </c>
      <c r="S2482">
        <v>0</v>
      </c>
      <c r="T2482">
        <v>2.8321999999999998</v>
      </c>
    </row>
    <row r="2483" spans="1:20" x14ac:dyDescent="0.3">
      <c r="A2483" s="1">
        <v>44141</v>
      </c>
      <c r="B2483" s="1" t="str">
        <f t="shared" si="38"/>
        <v>Nov</v>
      </c>
      <c r="C2483">
        <v>1229</v>
      </c>
      <c r="D2483" t="s">
        <v>4965</v>
      </c>
      <c r="E2483" t="s">
        <v>20</v>
      </c>
      <c r="F2483" t="s">
        <v>2194</v>
      </c>
      <c r="G2483" t="s">
        <v>22</v>
      </c>
      <c r="H2483" t="s">
        <v>23</v>
      </c>
      <c r="I2483" t="s">
        <v>33</v>
      </c>
      <c r="J2483" t="s">
        <v>34</v>
      </c>
      <c r="K2483">
        <v>90045</v>
      </c>
      <c r="L2483" t="s">
        <v>35</v>
      </c>
      <c r="M2483" t="s">
        <v>207</v>
      </c>
      <c r="N2483" t="s">
        <v>46</v>
      </c>
      <c r="O2483" t="s">
        <v>168</v>
      </c>
      <c r="P2483" t="s">
        <v>208</v>
      </c>
      <c r="Q2483">
        <v>15.28</v>
      </c>
      <c r="R2483">
        <v>2</v>
      </c>
      <c r="S2483">
        <v>0</v>
      </c>
      <c r="T2483">
        <v>7.4871999999999996</v>
      </c>
    </row>
    <row r="2484" spans="1:20" x14ac:dyDescent="0.3">
      <c r="A2484" s="1">
        <v>44141</v>
      </c>
      <c r="B2484" s="1" t="str">
        <f t="shared" si="38"/>
        <v>Nov</v>
      </c>
      <c r="C2484">
        <v>1230</v>
      </c>
      <c r="D2484" t="s">
        <v>4965</v>
      </c>
      <c r="E2484" t="s">
        <v>20</v>
      </c>
      <c r="F2484" t="s">
        <v>2194</v>
      </c>
      <c r="G2484" t="s">
        <v>22</v>
      </c>
      <c r="H2484" t="s">
        <v>23</v>
      </c>
      <c r="I2484" t="s">
        <v>33</v>
      </c>
      <c r="J2484" t="s">
        <v>34</v>
      </c>
      <c r="K2484">
        <v>90045</v>
      </c>
      <c r="L2484" t="s">
        <v>35</v>
      </c>
      <c r="M2484" t="s">
        <v>4520</v>
      </c>
      <c r="N2484" t="s">
        <v>28</v>
      </c>
      <c r="O2484" t="s">
        <v>29</v>
      </c>
      <c r="P2484" t="s">
        <v>4521</v>
      </c>
      <c r="Q2484">
        <v>8.73</v>
      </c>
      <c r="R2484">
        <v>1</v>
      </c>
      <c r="S2484">
        <v>0</v>
      </c>
      <c r="T2484">
        <v>2.9681999999999999</v>
      </c>
    </row>
    <row r="2485" spans="1:20" x14ac:dyDescent="0.3">
      <c r="A2485" s="1">
        <v>44141</v>
      </c>
      <c r="B2485" s="1" t="str">
        <f t="shared" si="38"/>
        <v>Nov</v>
      </c>
      <c r="C2485">
        <v>1231</v>
      </c>
      <c r="D2485" t="s">
        <v>4965</v>
      </c>
      <c r="E2485" t="s">
        <v>20</v>
      </c>
      <c r="F2485" t="s">
        <v>2194</v>
      </c>
      <c r="G2485" t="s">
        <v>22</v>
      </c>
      <c r="H2485" t="s">
        <v>23</v>
      </c>
      <c r="I2485" t="s">
        <v>33</v>
      </c>
      <c r="J2485" t="s">
        <v>34</v>
      </c>
      <c r="K2485">
        <v>90045</v>
      </c>
      <c r="L2485" t="s">
        <v>35</v>
      </c>
      <c r="M2485" t="s">
        <v>4966</v>
      </c>
      <c r="N2485" t="s">
        <v>46</v>
      </c>
      <c r="O2485" t="s">
        <v>62</v>
      </c>
      <c r="P2485" t="s">
        <v>4967</v>
      </c>
      <c r="Q2485">
        <v>5.68</v>
      </c>
      <c r="R2485">
        <v>2</v>
      </c>
      <c r="S2485">
        <v>0</v>
      </c>
      <c r="T2485">
        <v>1.7607999999999999</v>
      </c>
    </row>
    <row r="2486" spans="1:20" x14ac:dyDescent="0.3">
      <c r="A2486" s="1">
        <v>44141</v>
      </c>
      <c r="B2486" s="1" t="str">
        <f t="shared" si="38"/>
        <v>Nov</v>
      </c>
      <c r="C2486">
        <v>2969</v>
      </c>
      <c r="D2486" t="s">
        <v>4968</v>
      </c>
      <c r="E2486" t="s">
        <v>86</v>
      </c>
      <c r="F2486" t="s">
        <v>4969</v>
      </c>
      <c r="G2486" t="s">
        <v>22</v>
      </c>
      <c r="H2486" t="s">
        <v>23</v>
      </c>
      <c r="I2486" t="s">
        <v>1726</v>
      </c>
      <c r="J2486" t="s">
        <v>75</v>
      </c>
      <c r="K2486">
        <v>28314</v>
      </c>
      <c r="L2486" t="s">
        <v>76</v>
      </c>
      <c r="M2486" t="s">
        <v>3321</v>
      </c>
      <c r="N2486" t="s">
        <v>46</v>
      </c>
      <c r="O2486" t="s">
        <v>69</v>
      </c>
      <c r="P2486" t="s">
        <v>3322</v>
      </c>
      <c r="Q2486">
        <v>499.584</v>
      </c>
      <c r="R2486">
        <v>3</v>
      </c>
      <c r="S2486">
        <v>0.2</v>
      </c>
      <c r="T2486">
        <v>43.7136</v>
      </c>
    </row>
    <row r="2487" spans="1:20" x14ac:dyDescent="0.3">
      <c r="A2487" s="1">
        <v>44141</v>
      </c>
      <c r="B2487" s="1" t="str">
        <f t="shared" si="38"/>
        <v>Nov</v>
      </c>
      <c r="C2487">
        <v>2970</v>
      </c>
      <c r="D2487" t="s">
        <v>4968</v>
      </c>
      <c r="E2487" t="s">
        <v>86</v>
      </c>
      <c r="F2487" t="s">
        <v>4969</v>
      </c>
      <c r="G2487" t="s">
        <v>22</v>
      </c>
      <c r="H2487" t="s">
        <v>23</v>
      </c>
      <c r="I2487" t="s">
        <v>1726</v>
      </c>
      <c r="J2487" t="s">
        <v>75</v>
      </c>
      <c r="K2487">
        <v>28314</v>
      </c>
      <c r="L2487" t="s">
        <v>76</v>
      </c>
      <c r="M2487" t="s">
        <v>3915</v>
      </c>
      <c r="N2487" t="s">
        <v>46</v>
      </c>
      <c r="O2487" t="s">
        <v>107</v>
      </c>
      <c r="P2487" t="s">
        <v>3916</v>
      </c>
      <c r="Q2487">
        <v>31.103999999999999</v>
      </c>
      <c r="R2487">
        <v>6</v>
      </c>
      <c r="S2487">
        <v>0.2</v>
      </c>
      <c r="T2487">
        <v>10.8864</v>
      </c>
    </row>
    <row r="2488" spans="1:20" x14ac:dyDescent="0.3">
      <c r="A2488" s="1">
        <v>44141</v>
      </c>
      <c r="B2488" s="1" t="str">
        <f t="shared" si="38"/>
        <v>Nov</v>
      </c>
      <c r="C2488">
        <v>2971</v>
      </c>
      <c r="D2488" t="s">
        <v>4968</v>
      </c>
      <c r="E2488" t="s">
        <v>86</v>
      </c>
      <c r="F2488" t="s">
        <v>4969</v>
      </c>
      <c r="G2488" t="s">
        <v>22</v>
      </c>
      <c r="H2488" t="s">
        <v>23</v>
      </c>
      <c r="I2488" t="s">
        <v>1726</v>
      </c>
      <c r="J2488" t="s">
        <v>75</v>
      </c>
      <c r="K2488">
        <v>28314</v>
      </c>
      <c r="L2488" t="s">
        <v>76</v>
      </c>
      <c r="M2488" t="s">
        <v>2117</v>
      </c>
      <c r="N2488" t="s">
        <v>46</v>
      </c>
      <c r="O2488" t="s">
        <v>47</v>
      </c>
      <c r="P2488" t="s">
        <v>2118</v>
      </c>
      <c r="Q2488">
        <v>13.272</v>
      </c>
      <c r="R2488">
        <v>8</v>
      </c>
      <c r="S2488">
        <v>0.7</v>
      </c>
      <c r="T2488">
        <v>-10.617599999999999</v>
      </c>
    </row>
    <row r="2489" spans="1:20" x14ac:dyDescent="0.3">
      <c r="A2489" s="1">
        <v>44141</v>
      </c>
      <c r="B2489" s="1" t="str">
        <f t="shared" si="38"/>
        <v>Nov</v>
      </c>
      <c r="C2489">
        <v>2972</v>
      </c>
      <c r="D2489" t="s">
        <v>4968</v>
      </c>
      <c r="E2489" t="s">
        <v>86</v>
      </c>
      <c r="F2489" t="s">
        <v>4969</v>
      </c>
      <c r="G2489" t="s">
        <v>22</v>
      </c>
      <c r="H2489" t="s">
        <v>23</v>
      </c>
      <c r="I2489" t="s">
        <v>1726</v>
      </c>
      <c r="J2489" t="s">
        <v>75</v>
      </c>
      <c r="K2489">
        <v>28314</v>
      </c>
      <c r="L2489" t="s">
        <v>76</v>
      </c>
      <c r="M2489" t="s">
        <v>1812</v>
      </c>
      <c r="N2489" t="s">
        <v>28</v>
      </c>
      <c r="O2489" t="s">
        <v>29</v>
      </c>
      <c r="P2489" t="s">
        <v>1813</v>
      </c>
      <c r="Q2489">
        <v>28.271999999999998</v>
      </c>
      <c r="R2489">
        <v>2</v>
      </c>
      <c r="S2489">
        <v>0.2</v>
      </c>
      <c r="T2489">
        <v>6.3612000000000002</v>
      </c>
    </row>
    <row r="2490" spans="1:20" x14ac:dyDescent="0.3">
      <c r="A2490" s="1">
        <v>44141</v>
      </c>
      <c r="B2490" s="1" t="str">
        <f t="shared" si="38"/>
        <v>Nov</v>
      </c>
      <c r="C2490">
        <v>2973</v>
      </c>
      <c r="D2490" t="s">
        <v>4968</v>
      </c>
      <c r="E2490" t="s">
        <v>86</v>
      </c>
      <c r="F2490" t="s">
        <v>4969</v>
      </c>
      <c r="G2490" t="s">
        <v>22</v>
      </c>
      <c r="H2490" t="s">
        <v>23</v>
      </c>
      <c r="I2490" t="s">
        <v>1726</v>
      </c>
      <c r="J2490" t="s">
        <v>75</v>
      </c>
      <c r="K2490">
        <v>28314</v>
      </c>
      <c r="L2490" t="s">
        <v>76</v>
      </c>
      <c r="M2490" t="s">
        <v>342</v>
      </c>
      <c r="N2490" t="s">
        <v>46</v>
      </c>
      <c r="O2490" t="s">
        <v>54</v>
      </c>
      <c r="P2490" t="s">
        <v>343</v>
      </c>
      <c r="Q2490">
        <v>259.13600000000002</v>
      </c>
      <c r="R2490">
        <v>4</v>
      </c>
      <c r="S2490">
        <v>0.2</v>
      </c>
      <c r="T2490">
        <v>-51.827199999999998</v>
      </c>
    </row>
    <row r="2491" spans="1:20" x14ac:dyDescent="0.3">
      <c r="A2491" s="1">
        <v>44141</v>
      </c>
      <c r="B2491" s="1" t="str">
        <f t="shared" si="38"/>
        <v>Nov</v>
      </c>
      <c r="C2491">
        <v>3046</v>
      </c>
      <c r="D2491" t="s">
        <v>4970</v>
      </c>
      <c r="E2491" t="s">
        <v>86</v>
      </c>
      <c r="F2491" t="s">
        <v>2404</v>
      </c>
      <c r="G2491" t="s">
        <v>41</v>
      </c>
      <c r="H2491" t="s">
        <v>23</v>
      </c>
      <c r="I2491" t="s">
        <v>699</v>
      </c>
      <c r="J2491" t="s">
        <v>700</v>
      </c>
      <c r="K2491">
        <v>55407</v>
      </c>
      <c r="L2491" t="s">
        <v>44</v>
      </c>
      <c r="M2491" t="s">
        <v>489</v>
      </c>
      <c r="N2491" t="s">
        <v>46</v>
      </c>
      <c r="O2491" t="s">
        <v>62</v>
      </c>
      <c r="P2491" t="s">
        <v>490</v>
      </c>
      <c r="Q2491">
        <v>13.9</v>
      </c>
      <c r="R2491">
        <v>5</v>
      </c>
      <c r="S2491">
        <v>0</v>
      </c>
      <c r="T2491">
        <v>3.6139999999999999</v>
      </c>
    </row>
    <row r="2492" spans="1:20" x14ac:dyDescent="0.3">
      <c r="A2492" s="1">
        <v>44141</v>
      </c>
      <c r="B2492" s="1" t="str">
        <f t="shared" si="38"/>
        <v>Nov</v>
      </c>
      <c r="C2492">
        <v>3047</v>
      </c>
      <c r="D2492" t="s">
        <v>4970</v>
      </c>
      <c r="E2492" t="s">
        <v>86</v>
      </c>
      <c r="F2492" t="s">
        <v>2404</v>
      </c>
      <c r="G2492" t="s">
        <v>41</v>
      </c>
      <c r="H2492" t="s">
        <v>23</v>
      </c>
      <c r="I2492" t="s">
        <v>699</v>
      </c>
      <c r="J2492" t="s">
        <v>700</v>
      </c>
      <c r="K2492">
        <v>55407</v>
      </c>
      <c r="L2492" t="s">
        <v>44</v>
      </c>
      <c r="M2492" t="s">
        <v>3194</v>
      </c>
      <c r="N2492" t="s">
        <v>46</v>
      </c>
      <c r="O2492" t="s">
        <v>107</v>
      </c>
      <c r="P2492" t="s">
        <v>897</v>
      </c>
      <c r="Q2492">
        <v>26.38</v>
      </c>
      <c r="R2492">
        <v>1</v>
      </c>
      <c r="S2492">
        <v>0</v>
      </c>
      <c r="T2492">
        <v>12.1348</v>
      </c>
    </row>
    <row r="2493" spans="1:20" x14ac:dyDescent="0.3">
      <c r="A2493" s="1">
        <v>44141</v>
      </c>
      <c r="B2493" s="1" t="str">
        <f t="shared" si="38"/>
        <v>Nov</v>
      </c>
      <c r="C2493">
        <v>3675</v>
      </c>
      <c r="D2493" t="s">
        <v>4971</v>
      </c>
      <c r="E2493" t="s">
        <v>20</v>
      </c>
      <c r="F2493" t="s">
        <v>335</v>
      </c>
      <c r="G2493" t="s">
        <v>22</v>
      </c>
      <c r="H2493" t="s">
        <v>23</v>
      </c>
      <c r="I2493" t="s">
        <v>154</v>
      </c>
      <c r="J2493" t="s">
        <v>155</v>
      </c>
      <c r="K2493">
        <v>19143</v>
      </c>
      <c r="L2493" t="s">
        <v>26</v>
      </c>
      <c r="M2493" t="s">
        <v>1534</v>
      </c>
      <c r="N2493" t="s">
        <v>28</v>
      </c>
      <c r="O2493" t="s">
        <v>59</v>
      </c>
      <c r="P2493" t="s">
        <v>1535</v>
      </c>
      <c r="Q2493">
        <v>127.372</v>
      </c>
      <c r="R2493">
        <v>2</v>
      </c>
      <c r="S2493">
        <v>0.3</v>
      </c>
      <c r="T2493">
        <v>-30.933199999999999</v>
      </c>
    </row>
    <row r="2494" spans="1:20" x14ac:dyDescent="0.3">
      <c r="A2494" s="1">
        <v>44141</v>
      </c>
      <c r="B2494" s="1" t="str">
        <f t="shared" si="38"/>
        <v>Nov</v>
      </c>
      <c r="C2494">
        <v>3676</v>
      </c>
      <c r="D2494" t="s">
        <v>4971</v>
      </c>
      <c r="E2494" t="s">
        <v>20</v>
      </c>
      <c r="F2494" t="s">
        <v>335</v>
      </c>
      <c r="G2494" t="s">
        <v>22</v>
      </c>
      <c r="H2494" t="s">
        <v>23</v>
      </c>
      <c r="I2494" t="s">
        <v>154</v>
      </c>
      <c r="J2494" t="s">
        <v>155</v>
      </c>
      <c r="K2494">
        <v>19143</v>
      </c>
      <c r="L2494" t="s">
        <v>26</v>
      </c>
      <c r="M2494" t="s">
        <v>304</v>
      </c>
      <c r="N2494" t="s">
        <v>46</v>
      </c>
      <c r="O2494" t="s">
        <v>107</v>
      </c>
      <c r="P2494" t="s">
        <v>305</v>
      </c>
      <c r="Q2494">
        <v>47.951999999999998</v>
      </c>
      <c r="R2494">
        <v>3</v>
      </c>
      <c r="S2494">
        <v>0.2</v>
      </c>
      <c r="T2494">
        <v>16.183800000000002</v>
      </c>
    </row>
    <row r="2495" spans="1:20" x14ac:dyDescent="0.3">
      <c r="A2495" s="1">
        <v>44141</v>
      </c>
      <c r="B2495" s="1" t="str">
        <f t="shared" si="38"/>
        <v>Nov</v>
      </c>
      <c r="C2495">
        <v>5903</v>
      </c>
      <c r="D2495" t="s">
        <v>4972</v>
      </c>
      <c r="E2495" t="s">
        <v>269</v>
      </c>
      <c r="F2495" t="s">
        <v>3124</v>
      </c>
      <c r="G2495" t="s">
        <v>41</v>
      </c>
      <c r="H2495" t="s">
        <v>23</v>
      </c>
      <c r="I2495" t="s">
        <v>111</v>
      </c>
      <c r="J2495" t="s">
        <v>34</v>
      </c>
      <c r="K2495">
        <v>94122</v>
      </c>
      <c r="L2495" t="s">
        <v>35</v>
      </c>
      <c r="M2495" t="s">
        <v>304</v>
      </c>
      <c r="N2495" t="s">
        <v>46</v>
      </c>
      <c r="O2495" t="s">
        <v>107</v>
      </c>
      <c r="P2495" t="s">
        <v>305</v>
      </c>
      <c r="Q2495">
        <v>59.94</v>
      </c>
      <c r="R2495">
        <v>3</v>
      </c>
      <c r="S2495">
        <v>0</v>
      </c>
      <c r="T2495">
        <v>28.171800000000001</v>
      </c>
    </row>
    <row r="2496" spans="1:20" x14ac:dyDescent="0.3">
      <c r="A2496" s="1">
        <v>44141</v>
      </c>
      <c r="B2496" s="1" t="str">
        <f t="shared" si="38"/>
        <v>Nov</v>
      </c>
      <c r="C2496">
        <v>5904</v>
      </c>
      <c r="D2496" t="s">
        <v>4972</v>
      </c>
      <c r="E2496" t="s">
        <v>269</v>
      </c>
      <c r="F2496" t="s">
        <v>3124</v>
      </c>
      <c r="G2496" t="s">
        <v>41</v>
      </c>
      <c r="H2496" t="s">
        <v>23</v>
      </c>
      <c r="I2496" t="s">
        <v>111</v>
      </c>
      <c r="J2496" t="s">
        <v>34</v>
      </c>
      <c r="K2496">
        <v>94122</v>
      </c>
      <c r="L2496" t="s">
        <v>35</v>
      </c>
      <c r="M2496" t="s">
        <v>896</v>
      </c>
      <c r="N2496" t="s">
        <v>46</v>
      </c>
      <c r="O2496" t="s">
        <v>107</v>
      </c>
      <c r="P2496" t="s">
        <v>897</v>
      </c>
      <c r="Q2496">
        <v>45.36</v>
      </c>
      <c r="R2496">
        <v>4</v>
      </c>
      <c r="S2496">
        <v>0</v>
      </c>
      <c r="T2496">
        <v>22.226400000000002</v>
      </c>
    </row>
    <row r="2497" spans="1:20" x14ac:dyDescent="0.3">
      <c r="A2497" s="1">
        <v>44141</v>
      </c>
      <c r="B2497" s="1" t="str">
        <f t="shared" si="38"/>
        <v>Nov</v>
      </c>
      <c r="C2497">
        <v>5905</v>
      </c>
      <c r="D2497" t="s">
        <v>4972</v>
      </c>
      <c r="E2497" t="s">
        <v>269</v>
      </c>
      <c r="F2497" t="s">
        <v>3124</v>
      </c>
      <c r="G2497" t="s">
        <v>41</v>
      </c>
      <c r="H2497" t="s">
        <v>23</v>
      </c>
      <c r="I2497" t="s">
        <v>111</v>
      </c>
      <c r="J2497" t="s">
        <v>34</v>
      </c>
      <c r="K2497">
        <v>94122</v>
      </c>
      <c r="L2497" t="s">
        <v>35</v>
      </c>
      <c r="M2497" t="s">
        <v>4041</v>
      </c>
      <c r="N2497" t="s">
        <v>46</v>
      </c>
      <c r="O2497" t="s">
        <v>107</v>
      </c>
      <c r="P2497" t="s">
        <v>4042</v>
      </c>
      <c r="Q2497">
        <v>26.4</v>
      </c>
      <c r="R2497">
        <v>5</v>
      </c>
      <c r="S2497">
        <v>0</v>
      </c>
      <c r="T2497">
        <v>12.672000000000001</v>
      </c>
    </row>
    <row r="2498" spans="1:20" x14ac:dyDescent="0.3">
      <c r="A2498" s="1">
        <v>44141</v>
      </c>
      <c r="B2498" s="1" t="str">
        <f t="shared" si="38"/>
        <v>Nov</v>
      </c>
      <c r="C2498">
        <v>5906</v>
      </c>
      <c r="D2498" t="s">
        <v>4972</v>
      </c>
      <c r="E2498" t="s">
        <v>269</v>
      </c>
      <c r="F2498" t="s">
        <v>3124</v>
      </c>
      <c r="G2498" t="s">
        <v>41</v>
      </c>
      <c r="H2498" t="s">
        <v>23</v>
      </c>
      <c r="I2498" t="s">
        <v>111</v>
      </c>
      <c r="J2498" t="s">
        <v>34</v>
      </c>
      <c r="K2498">
        <v>94122</v>
      </c>
      <c r="L2498" t="s">
        <v>35</v>
      </c>
      <c r="M2498" t="s">
        <v>4973</v>
      </c>
      <c r="N2498" t="s">
        <v>46</v>
      </c>
      <c r="O2498" t="s">
        <v>288</v>
      </c>
      <c r="P2498" t="s">
        <v>4974</v>
      </c>
      <c r="Q2498">
        <v>41.4</v>
      </c>
      <c r="R2498">
        <v>4</v>
      </c>
      <c r="S2498">
        <v>0</v>
      </c>
      <c r="T2498">
        <v>19.872</v>
      </c>
    </row>
    <row r="2499" spans="1:20" x14ac:dyDescent="0.3">
      <c r="A2499" s="1">
        <v>44141</v>
      </c>
      <c r="B2499" s="1" t="str">
        <f t="shared" ref="B2499:B2562" si="39">TEXT(A2499,"mmm")</f>
        <v>Nov</v>
      </c>
      <c r="C2499">
        <v>5907</v>
      </c>
      <c r="D2499" t="s">
        <v>4972</v>
      </c>
      <c r="E2499" t="s">
        <v>269</v>
      </c>
      <c r="F2499" t="s">
        <v>3124</v>
      </c>
      <c r="G2499" t="s">
        <v>41</v>
      </c>
      <c r="H2499" t="s">
        <v>23</v>
      </c>
      <c r="I2499" t="s">
        <v>111</v>
      </c>
      <c r="J2499" t="s">
        <v>34</v>
      </c>
      <c r="K2499">
        <v>94122</v>
      </c>
      <c r="L2499" t="s">
        <v>35</v>
      </c>
      <c r="M2499" t="s">
        <v>1685</v>
      </c>
      <c r="N2499" t="s">
        <v>78</v>
      </c>
      <c r="O2499" t="s">
        <v>101</v>
      </c>
      <c r="P2499" t="s">
        <v>1686</v>
      </c>
      <c r="Q2499">
        <v>16.95</v>
      </c>
      <c r="R2499">
        <v>1</v>
      </c>
      <c r="S2499">
        <v>0</v>
      </c>
      <c r="T2499">
        <v>1.0169999999999999</v>
      </c>
    </row>
    <row r="2500" spans="1:20" x14ac:dyDescent="0.3">
      <c r="A2500" s="1">
        <v>44141</v>
      </c>
      <c r="B2500" s="1" t="str">
        <f t="shared" si="39"/>
        <v>Nov</v>
      </c>
      <c r="C2500">
        <v>7099</v>
      </c>
      <c r="D2500" t="s">
        <v>4975</v>
      </c>
      <c r="E2500" t="s">
        <v>20</v>
      </c>
      <c r="F2500" t="s">
        <v>1202</v>
      </c>
      <c r="G2500" t="s">
        <v>22</v>
      </c>
      <c r="H2500" t="s">
        <v>23</v>
      </c>
      <c r="I2500" t="s">
        <v>314</v>
      </c>
      <c r="J2500" t="s">
        <v>315</v>
      </c>
      <c r="K2500">
        <v>10011</v>
      </c>
      <c r="L2500" t="s">
        <v>26</v>
      </c>
      <c r="M2500" t="s">
        <v>3564</v>
      </c>
      <c r="N2500" t="s">
        <v>46</v>
      </c>
      <c r="O2500" t="s">
        <v>107</v>
      </c>
      <c r="P2500" t="s">
        <v>3565</v>
      </c>
      <c r="Q2500">
        <v>318.95999999999998</v>
      </c>
      <c r="R2500">
        <v>9</v>
      </c>
      <c r="S2500">
        <v>0</v>
      </c>
      <c r="T2500">
        <v>149.91120000000001</v>
      </c>
    </row>
    <row r="2501" spans="1:20" x14ac:dyDescent="0.3">
      <c r="A2501" s="1">
        <v>44141</v>
      </c>
      <c r="B2501" s="1" t="str">
        <f t="shared" si="39"/>
        <v>Nov</v>
      </c>
      <c r="C2501">
        <v>8169</v>
      </c>
      <c r="D2501" t="s">
        <v>4976</v>
      </c>
      <c r="E2501" t="s">
        <v>20</v>
      </c>
      <c r="F2501" t="s">
        <v>2141</v>
      </c>
      <c r="G2501" t="s">
        <v>41</v>
      </c>
      <c r="H2501" t="s">
        <v>23</v>
      </c>
      <c r="I2501" t="s">
        <v>148</v>
      </c>
      <c r="J2501" t="s">
        <v>149</v>
      </c>
      <c r="K2501">
        <v>98105</v>
      </c>
      <c r="L2501" t="s">
        <v>35</v>
      </c>
      <c r="M2501" t="s">
        <v>3273</v>
      </c>
      <c r="N2501" t="s">
        <v>28</v>
      </c>
      <c r="O2501" t="s">
        <v>94</v>
      </c>
      <c r="P2501" t="s">
        <v>3274</v>
      </c>
      <c r="Q2501">
        <v>2036.86</v>
      </c>
      <c r="R2501">
        <v>7</v>
      </c>
      <c r="S2501">
        <v>0</v>
      </c>
      <c r="T2501">
        <v>366.63479999999998</v>
      </c>
    </row>
    <row r="2502" spans="1:20" x14ac:dyDescent="0.3">
      <c r="A2502" s="1">
        <v>44141</v>
      </c>
      <c r="B2502" s="1" t="str">
        <f t="shared" si="39"/>
        <v>Nov</v>
      </c>
      <c r="C2502">
        <v>8170</v>
      </c>
      <c r="D2502" t="s">
        <v>4976</v>
      </c>
      <c r="E2502" t="s">
        <v>20</v>
      </c>
      <c r="F2502" t="s">
        <v>2141</v>
      </c>
      <c r="G2502" t="s">
        <v>41</v>
      </c>
      <c r="H2502" t="s">
        <v>23</v>
      </c>
      <c r="I2502" t="s">
        <v>148</v>
      </c>
      <c r="J2502" t="s">
        <v>149</v>
      </c>
      <c r="K2502">
        <v>98105</v>
      </c>
      <c r="L2502" t="s">
        <v>35</v>
      </c>
      <c r="M2502" t="s">
        <v>4977</v>
      </c>
      <c r="N2502" t="s">
        <v>28</v>
      </c>
      <c r="O2502" t="s">
        <v>59</v>
      </c>
      <c r="P2502" t="s">
        <v>4978</v>
      </c>
      <c r="Q2502">
        <v>449.56799999999998</v>
      </c>
      <c r="R2502">
        <v>2</v>
      </c>
      <c r="S2502">
        <v>0.2</v>
      </c>
      <c r="T2502">
        <v>-73.0548</v>
      </c>
    </row>
    <row r="2503" spans="1:20" x14ac:dyDescent="0.3">
      <c r="A2503" s="1">
        <v>44141</v>
      </c>
      <c r="B2503" s="1" t="str">
        <f t="shared" si="39"/>
        <v>Nov</v>
      </c>
      <c r="C2503">
        <v>8171</v>
      </c>
      <c r="D2503" t="s">
        <v>4976</v>
      </c>
      <c r="E2503" t="s">
        <v>20</v>
      </c>
      <c r="F2503" t="s">
        <v>2141</v>
      </c>
      <c r="G2503" t="s">
        <v>41</v>
      </c>
      <c r="H2503" t="s">
        <v>23</v>
      </c>
      <c r="I2503" t="s">
        <v>148</v>
      </c>
      <c r="J2503" t="s">
        <v>149</v>
      </c>
      <c r="K2503">
        <v>98105</v>
      </c>
      <c r="L2503" t="s">
        <v>35</v>
      </c>
      <c r="M2503" t="s">
        <v>2366</v>
      </c>
      <c r="N2503" t="s">
        <v>78</v>
      </c>
      <c r="O2503" t="s">
        <v>101</v>
      </c>
      <c r="P2503" t="s">
        <v>2367</v>
      </c>
      <c r="Q2503">
        <v>108.96</v>
      </c>
      <c r="R2503">
        <v>3</v>
      </c>
      <c r="S2503">
        <v>0</v>
      </c>
      <c r="T2503">
        <v>32.688000000000002</v>
      </c>
    </row>
    <row r="2504" spans="1:20" x14ac:dyDescent="0.3">
      <c r="A2504" s="1">
        <v>44141</v>
      </c>
      <c r="B2504" s="1" t="str">
        <f t="shared" si="39"/>
        <v>Nov</v>
      </c>
      <c r="C2504">
        <v>8621</v>
      </c>
      <c r="D2504" t="s">
        <v>4979</v>
      </c>
      <c r="E2504" t="s">
        <v>86</v>
      </c>
      <c r="F2504" t="s">
        <v>4040</v>
      </c>
      <c r="G2504" t="s">
        <v>22</v>
      </c>
      <c r="H2504" t="s">
        <v>23</v>
      </c>
      <c r="I2504" t="s">
        <v>172</v>
      </c>
      <c r="J2504" t="s">
        <v>52</v>
      </c>
      <c r="K2504">
        <v>75217</v>
      </c>
      <c r="L2504" t="s">
        <v>44</v>
      </c>
      <c r="M2504" t="s">
        <v>27</v>
      </c>
      <c r="N2504" t="s">
        <v>28</v>
      </c>
      <c r="O2504" t="s">
        <v>29</v>
      </c>
      <c r="P2504" t="s">
        <v>30</v>
      </c>
      <c r="Q2504">
        <v>30.56</v>
      </c>
      <c r="R2504">
        <v>5</v>
      </c>
      <c r="S2504">
        <v>0.6</v>
      </c>
      <c r="T2504">
        <v>-19.864000000000001</v>
      </c>
    </row>
    <row r="2505" spans="1:20" x14ac:dyDescent="0.3">
      <c r="A2505" s="1">
        <v>44141</v>
      </c>
      <c r="B2505" s="1" t="str">
        <f t="shared" si="39"/>
        <v>Nov</v>
      </c>
      <c r="C2505">
        <v>8966</v>
      </c>
      <c r="D2505" t="s">
        <v>4980</v>
      </c>
      <c r="E2505" t="s">
        <v>20</v>
      </c>
      <c r="F2505" t="s">
        <v>4981</v>
      </c>
      <c r="G2505" t="s">
        <v>22</v>
      </c>
      <c r="H2505" t="s">
        <v>23</v>
      </c>
      <c r="I2505" t="s">
        <v>441</v>
      </c>
      <c r="J2505" t="s">
        <v>52</v>
      </c>
      <c r="K2505">
        <v>77070</v>
      </c>
      <c r="L2505" t="s">
        <v>44</v>
      </c>
      <c r="M2505" t="s">
        <v>131</v>
      </c>
      <c r="N2505" t="s">
        <v>46</v>
      </c>
      <c r="O2505" t="s">
        <v>47</v>
      </c>
      <c r="P2505" t="s">
        <v>132</v>
      </c>
      <c r="Q2505">
        <v>1.248</v>
      </c>
      <c r="R2505">
        <v>2</v>
      </c>
      <c r="S2505">
        <v>0.8</v>
      </c>
      <c r="T2505">
        <v>-1.9343999999999999</v>
      </c>
    </row>
    <row r="2506" spans="1:20" x14ac:dyDescent="0.3">
      <c r="A2506" s="1">
        <v>44141</v>
      </c>
      <c r="B2506" s="1" t="str">
        <f t="shared" si="39"/>
        <v>Nov</v>
      </c>
      <c r="C2506">
        <v>9482</v>
      </c>
      <c r="D2506" t="s">
        <v>4982</v>
      </c>
      <c r="E2506" t="s">
        <v>20</v>
      </c>
      <c r="F2506" t="s">
        <v>1269</v>
      </c>
      <c r="G2506" t="s">
        <v>22</v>
      </c>
      <c r="H2506" t="s">
        <v>23</v>
      </c>
      <c r="I2506" t="s">
        <v>172</v>
      </c>
      <c r="J2506" t="s">
        <v>52</v>
      </c>
      <c r="K2506">
        <v>75220</v>
      </c>
      <c r="L2506" t="s">
        <v>44</v>
      </c>
      <c r="M2506" t="s">
        <v>442</v>
      </c>
      <c r="N2506" t="s">
        <v>46</v>
      </c>
      <c r="O2506" t="s">
        <v>54</v>
      </c>
      <c r="P2506" t="s">
        <v>443</v>
      </c>
      <c r="Q2506">
        <v>18.16</v>
      </c>
      <c r="R2506">
        <v>2</v>
      </c>
      <c r="S2506">
        <v>0.2</v>
      </c>
      <c r="T2506">
        <v>1.8160000000000001</v>
      </c>
    </row>
    <row r="2507" spans="1:20" x14ac:dyDescent="0.3">
      <c r="A2507" s="1">
        <v>44142</v>
      </c>
      <c r="B2507" s="1" t="str">
        <f t="shared" si="39"/>
        <v>Nov</v>
      </c>
      <c r="C2507">
        <v>2074</v>
      </c>
      <c r="D2507" t="s">
        <v>4983</v>
      </c>
      <c r="E2507" t="s">
        <v>86</v>
      </c>
      <c r="F2507" t="s">
        <v>2910</v>
      </c>
      <c r="G2507" t="s">
        <v>41</v>
      </c>
      <c r="H2507" t="s">
        <v>23</v>
      </c>
      <c r="I2507" t="s">
        <v>3628</v>
      </c>
      <c r="J2507" t="s">
        <v>34</v>
      </c>
      <c r="K2507">
        <v>94513</v>
      </c>
      <c r="L2507" t="s">
        <v>35</v>
      </c>
      <c r="M2507" t="s">
        <v>4984</v>
      </c>
      <c r="N2507" t="s">
        <v>78</v>
      </c>
      <c r="O2507" t="s">
        <v>101</v>
      </c>
      <c r="P2507" t="s">
        <v>4985</v>
      </c>
      <c r="Q2507">
        <v>59.97</v>
      </c>
      <c r="R2507">
        <v>3</v>
      </c>
      <c r="S2507">
        <v>0</v>
      </c>
      <c r="T2507">
        <v>13.793100000000001</v>
      </c>
    </row>
    <row r="2508" spans="1:20" x14ac:dyDescent="0.3">
      <c r="A2508" s="1">
        <v>44142</v>
      </c>
      <c r="B2508" s="1" t="str">
        <f t="shared" si="39"/>
        <v>Nov</v>
      </c>
      <c r="C2508">
        <v>2075</v>
      </c>
      <c r="D2508" t="s">
        <v>4983</v>
      </c>
      <c r="E2508" t="s">
        <v>86</v>
      </c>
      <c r="F2508" t="s">
        <v>2910</v>
      </c>
      <c r="G2508" t="s">
        <v>41</v>
      </c>
      <c r="H2508" t="s">
        <v>23</v>
      </c>
      <c r="I2508" t="s">
        <v>3628</v>
      </c>
      <c r="J2508" t="s">
        <v>34</v>
      </c>
      <c r="K2508">
        <v>94513</v>
      </c>
      <c r="L2508" t="s">
        <v>35</v>
      </c>
      <c r="M2508" t="s">
        <v>4986</v>
      </c>
      <c r="N2508" t="s">
        <v>78</v>
      </c>
      <c r="O2508" t="s">
        <v>193</v>
      </c>
      <c r="P2508" t="s">
        <v>4987</v>
      </c>
      <c r="Q2508">
        <v>761.54399999999998</v>
      </c>
      <c r="R2508">
        <v>7</v>
      </c>
      <c r="S2508">
        <v>0.2</v>
      </c>
      <c r="T2508">
        <v>66.635099999999994</v>
      </c>
    </row>
    <row r="2509" spans="1:20" x14ac:dyDescent="0.3">
      <c r="A2509" s="1">
        <v>44142</v>
      </c>
      <c r="B2509" s="1" t="str">
        <f t="shared" si="39"/>
        <v>Nov</v>
      </c>
      <c r="C2509">
        <v>2726</v>
      </c>
      <c r="D2509" t="s">
        <v>4988</v>
      </c>
      <c r="E2509" t="s">
        <v>20</v>
      </c>
      <c r="F2509" t="s">
        <v>921</v>
      </c>
      <c r="G2509" t="s">
        <v>22</v>
      </c>
      <c r="H2509" t="s">
        <v>23</v>
      </c>
      <c r="I2509" t="s">
        <v>154</v>
      </c>
      <c r="J2509" t="s">
        <v>155</v>
      </c>
      <c r="K2509">
        <v>19120</v>
      </c>
      <c r="L2509" t="s">
        <v>26</v>
      </c>
      <c r="M2509" t="s">
        <v>2378</v>
      </c>
      <c r="N2509" t="s">
        <v>78</v>
      </c>
      <c r="O2509" t="s">
        <v>193</v>
      </c>
      <c r="P2509" t="s">
        <v>2379</v>
      </c>
      <c r="Q2509">
        <v>359.97</v>
      </c>
      <c r="R2509">
        <v>5</v>
      </c>
      <c r="S2509">
        <v>0.4</v>
      </c>
      <c r="T2509">
        <v>-71.994</v>
      </c>
    </row>
    <row r="2510" spans="1:20" x14ac:dyDescent="0.3">
      <c r="A2510" s="1">
        <v>44142</v>
      </c>
      <c r="B2510" s="1" t="str">
        <f t="shared" si="39"/>
        <v>Nov</v>
      </c>
      <c r="C2510">
        <v>2727</v>
      </c>
      <c r="D2510" t="s">
        <v>4988</v>
      </c>
      <c r="E2510" t="s">
        <v>20</v>
      </c>
      <c r="F2510" t="s">
        <v>921</v>
      </c>
      <c r="G2510" t="s">
        <v>22</v>
      </c>
      <c r="H2510" t="s">
        <v>23</v>
      </c>
      <c r="I2510" t="s">
        <v>154</v>
      </c>
      <c r="J2510" t="s">
        <v>155</v>
      </c>
      <c r="K2510">
        <v>19120</v>
      </c>
      <c r="L2510" t="s">
        <v>26</v>
      </c>
      <c r="M2510" t="s">
        <v>4989</v>
      </c>
      <c r="N2510" t="s">
        <v>28</v>
      </c>
      <c r="O2510" t="s">
        <v>94</v>
      </c>
      <c r="P2510" t="s">
        <v>4990</v>
      </c>
      <c r="Q2510">
        <v>350.35199999999998</v>
      </c>
      <c r="R2510">
        <v>4</v>
      </c>
      <c r="S2510">
        <v>0.4</v>
      </c>
      <c r="T2510">
        <v>-140.14080000000001</v>
      </c>
    </row>
    <row r="2511" spans="1:20" x14ac:dyDescent="0.3">
      <c r="A2511" s="1">
        <v>44142</v>
      </c>
      <c r="B2511" s="1" t="str">
        <f t="shared" si="39"/>
        <v>Nov</v>
      </c>
      <c r="C2511">
        <v>3559</v>
      </c>
      <c r="D2511" t="s">
        <v>4991</v>
      </c>
      <c r="E2511" t="s">
        <v>20</v>
      </c>
      <c r="F2511" t="s">
        <v>3131</v>
      </c>
      <c r="G2511" t="s">
        <v>22</v>
      </c>
      <c r="H2511" t="s">
        <v>23</v>
      </c>
      <c r="I2511" t="s">
        <v>111</v>
      </c>
      <c r="J2511" t="s">
        <v>34</v>
      </c>
      <c r="K2511">
        <v>94122</v>
      </c>
      <c r="L2511" t="s">
        <v>35</v>
      </c>
      <c r="M2511" t="s">
        <v>4913</v>
      </c>
      <c r="N2511" t="s">
        <v>46</v>
      </c>
      <c r="O2511" t="s">
        <v>47</v>
      </c>
      <c r="P2511" t="s">
        <v>4914</v>
      </c>
      <c r="Q2511">
        <v>21.792000000000002</v>
      </c>
      <c r="R2511">
        <v>4</v>
      </c>
      <c r="S2511">
        <v>0.2</v>
      </c>
      <c r="T2511">
        <v>7.6272000000000002</v>
      </c>
    </row>
    <row r="2512" spans="1:20" x14ac:dyDescent="0.3">
      <c r="A2512" s="1">
        <v>44142</v>
      </c>
      <c r="B2512" s="1" t="str">
        <f t="shared" si="39"/>
        <v>Nov</v>
      </c>
      <c r="C2512">
        <v>3560</v>
      </c>
      <c r="D2512" t="s">
        <v>4991</v>
      </c>
      <c r="E2512" t="s">
        <v>20</v>
      </c>
      <c r="F2512" t="s">
        <v>3131</v>
      </c>
      <c r="G2512" t="s">
        <v>22</v>
      </c>
      <c r="H2512" t="s">
        <v>23</v>
      </c>
      <c r="I2512" t="s">
        <v>111</v>
      </c>
      <c r="J2512" t="s">
        <v>34</v>
      </c>
      <c r="K2512">
        <v>94122</v>
      </c>
      <c r="L2512" t="s">
        <v>35</v>
      </c>
      <c r="M2512" t="s">
        <v>2613</v>
      </c>
      <c r="N2512" t="s">
        <v>78</v>
      </c>
      <c r="O2512" t="s">
        <v>101</v>
      </c>
      <c r="P2512" t="s">
        <v>2614</v>
      </c>
      <c r="Q2512">
        <v>439.8</v>
      </c>
      <c r="R2512">
        <v>4</v>
      </c>
      <c r="S2512">
        <v>0</v>
      </c>
      <c r="T2512">
        <v>145.13399999999999</v>
      </c>
    </row>
    <row r="2513" spans="1:20" x14ac:dyDescent="0.3">
      <c r="A2513" s="1">
        <v>44142</v>
      </c>
      <c r="B2513" s="1" t="str">
        <f t="shared" si="39"/>
        <v>Nov</v>
      </c>
      <c r="C2513">
        <v>4779</v>
      </c>
      <c r="D2513" t="s">
        <v>4992</v>
      </c>
      <c r="E2513" t="s">
        <v>20</v>
      </c>
      <c r="F2513" t="s">
        <v>951</v>
      </c>
      <c r="G2513" t="s">
        <v>22</v>
      </c>
      <c r="H2513" t="s">
        <v>23</v>
      </c>
      <c r="I2513" t="s">
        <v>889</v>
      </c>
      <c r="J2513" t="s">
        <v>890</v>
      </c>
      <c r="K2513">
        <v>19711</v>
      </c>
      <c r="L2513" t="s">
        <v>26</v>
      </c>
      <c r="M2513" t="s">
        <v>4993</v>
      </c>
      <c r="N2513" t="s">
        <v>46</v>
      </c>
      <c r="O2513" t="s">
        <v>69</v>
      </c>
      <c r="P2513" t="s">
        <v>4994</v>
      </c>
      <c r="Q2513">
        <v>100.94</v>
      </c>
      <c r="R2513">
        <v>7</v>
      </c>
      <c r="S2513">
        <v>0</v>
      </c>
      <c r="T2513">
        <v>33.310200000000002</v>
      </c>
    </row>
    <row r="2514" spans="1:20" x14ac:dyDescent="0.3">
      <c r="A2514" s="1">
        <v>44142</v>
      </c>
      <c r="B2514" s="1" t="str">
        <f t="shared" si="39"/>
        <v>Nov</v>
      </c>
      <c r="C2514">
        <v>8331</v>
      </c>
      <c r="D2514" t="s">
        <v>4995</v>
      </c>
      <c r="E2514" t="s">
        <v>20</v>
      </c>
      <c r="F2514" t="s">
        <v>4996</v>
      </c>
      <c r="G2514" t="s">
        <v>22</v>
      </c>
      <c r="H2514" t="s">
        <v>23</v>
      </c>
      <c r="I2514" t="s">
        <v>314</v>
      </c>
      <c r="J2514" t="s">
        <v>315</v>
      </c>
      <c r="K2514">
        <v>10024</v>
      </c>
      <c r="L2514" t="s">
        <v>26</v>
      </c>
      <c r="M2514" t="s">
        <v>4997</v>
      </c>
      <c r="N2514" t="s">
        <v>78</v>
      </c>
      <c r="O2514" t="s">
        <v>101</v>
      </c>
      <c r="P2514" t="s">
        <v>4998</v>
      </c>
      <c r="Q2514">
        <v>7.88</v>
      </c>
      <c r="R2514">
        <v>4</v>
      </c>
      <c r="S2514">
        <v>0</v>
      </c>
      <c r="T2514">
        <v>2.5215999999999998</v>
      </c>
    </row>
    <row r="2515" spans="1:20" x14ac:dyDescent="0.3">
      <c r="A2515" s="1">
        <v>44142</v>
      </c>
      <c r="B2515" s="1" t="str">
        <f t="shared" si="39"/>
        <v>Nov</v>
      </c>
      <c r="C2515">
        <v>9370</v>
      </c>
      <c r="D2515" t="s">
        <v>4999</v>
      </c>
      <c r="E2515" t="s">
        <v>86</v>
      </c>
      <c r="F2515" t="s">
        <v>1851</v>
      </c>
      <c r="G2515" t="s">
        <v>73</v>
      </c>
      <c r="H2515" t="s">
        <v>23</v>
      </c>
      <c r="I2515" t="s">
        <v>658</v>
      </c>
      <c r="J2515" t="s">
        <v>659</v>
      </c>
      <c r="K2515">
        <v>20735</v>
      </c>
      <c r="L2515" t="s">
        <v>26</v>
      </c>
      <c r="M2515" t="s">
        <v>1363</v>
      </c>
      <c r="N2515" t="s">
        <v>28</v>
      </c>
      <c r="O2515" t="s">
        <v>59</v>
      </c>
      <c r="P2515" t="s">
        <v>1364</v>
      </c>
      <c r="Q2515">
        <v>272.97000000000003</v>
      </c>
      <c r="R2515">
        <v>3</v>
      </c>
      <c r="S2515">
        <v>0</v>
      </c>
      <c r="T2515">
        <v>43.675199999999997</v>
      </c>
    </row>
    <row r="2516" spans="1:20" x14ac:dyDescent="0.3">
      <c r="A2516" s="1">
        <v>44142</v>
      </c>
      <c r="B2516" s="1" t="str">
        <f t="shared" si="39"/>
        <v>Nov</v>
      </c>
      <c r="C2516">
        <v>9493</v>
      </c>
      <c r="D2516" t="s">
        <v>5000</v>
      </c>
      <c r="E2516" t="s">
        <v>269</v>
      </c>
      <c r="F2516" t="s">
        <v>1312</v>
      </c>
      <c r="G2516" t="s">
        <v>22</v>
      </c>
      <c r="H2516" t="s">
        <v>23</v>
      </c>
      <c r="I2516" t="s">
        <v>1456</v>
      </c>
      <c r="J2516" t="s">
        <v>793</v>
      </c>
      <c r="K2516">
        <v>73120</v>
      </c>
      <c r="L2516" t="s">
        <v>44</v>
      </c>
      <c r="M2516" t="s">
        <v>2854</v>
      </c>
      <c r="N2516" t="s">
        <v>46</v>
      </c>
      <c r="O2516" t="s">
        <v>47</v>
      </c>
      <c r="P2516" t="s">
        <v>2855</v>
      </c>
      <c r="Q2516">
        <v>38.159999999999997</v>
      </c>
      <c r="R2516">
        <v>9</v>
      </c>
      <c r="S2516">
        <v>0</v>
      </c>
      <c r="T2516">
        <v>19.079999999999998</v>
      </c>
    </row>
    <row r="2517" spans="1:20" x14ac:dyDescent="0.3">
      <c r="A2517" s="1">
        <v>44143</v>
      </c>
      <c r="B2517" s="1" t="str">
        <f t="shared" si="39"/>
        <v>Nov</v>
      </c>
      <c r="C2517">
        <v>8093</v>
      </c>
      <c r="D2517" t="s">
        <v>5001</v>
      </c>
      <c r="E2517" t="s">
        <v>86</v>
      </c>
      <c r="F2517" t="s">
        <v>1779</v>
      </c>
      <c r="G2517" t="s">
        <v>41</v>
      </c>
      <c r="H2517" t="s">
        <v>23</v>
      </c>
      <c r="I2517" t="s">
        <v>314</v>
      </c>
      <c r="J2517" t="s">
        <v>315</v>
      </c>
      <c r="K2517">
        <v>10035</v>
      </c>
      <c r="L2517" t="s">
        <v>26</v>
      </c>
      <c r="M2517" t="s">
        <v>4655</v>
      </c>
      <c r="N2517" t="s">
        <v>46</v>
      </c>
      <c r="O2517" t="s">
        <v>62</v>
      </c>
      <c r="P2517" t="s">
        <v>4656</v>
      </c>
      <c r="Q2517">
        <v>109.9</v>
      </c>
      <c r="R2517">
        <v>5</v>
      </c>
      <c r="S2517">
        <v>0</v>
      </c>
      <c r="T2517">
        <v>32.97</v>
      </c>
    </row>
    <row r="2518" spans="1:20" x14ac:dyDescent="0.3">
      <c r="A2518" s="1">
        <v>44143</v>
      </c>
      <c r="B2518" s="1" t="str">
        <f t="shared" si="39"/>
        <v>Nov</v>
      </c>
      <c r="C2518">
        <v>8432</v>
      </c>
      <c r="D2518" t="s">
        <v>5002</v>
      </c>
      <c r="E2518" t="s">
        <v>20</v>
      </c>
      <c r="F2518" t="s">
        <v>5003</v>
      </c>
      <c r="G2518" t="s">
        <v>73</v>
      </c>
      <c r="H2518" t="s">
        <v>23</v>
      </c>
      <c r="I2518" t="s">
        <v>688</v>
      </c>
      <c r="J2518" t="s">
        <v>659</v>
      </c>
      <c r="K2518">
        <v>21215</v>
      </c>
      <c r="L2518" t="s">
        <v>26</v>
      </c>
      <c r="M2518" t="s">
        <v>1042</v>
      </c>
      <c r="N2518" t="s">
        <v>28</v>
      </c>
      <c r="O2518" t="s">
        <v>29</v>
      </c>
      <c r="P2518" t="s">
        <v>1043</v>
      </c>
      <c r="Q2518">
        <v>274.2</v>
      </c>
      <c r="R2518">
        <v>10</v>
      </c>
      <c r="S2518">
        <v>0</v>
      </c>
      <c r="T2518">
        <v>112.422</v>
      </c>
    </row>
    <row r="2519" spans="1:20" x14ac:dyDescent="0.3">
      <c r="A2519" s="1">
        <v>44144</v>
      </c>
      <c r="B2519" s="1" t="str">
        <f t="shared" si="39"/>
        <v>Nov</v>
      </c>
      <c r="C2519">
        <v>97</v>
      </c>
      <c r="D2519" t="s">
        <v>5004</v>
      </c>
      <c r="E2519" t="s">
        <v>86</v>
      </c>
      <c r="F2519" t="s">
        <v>1888</v>
      </c>
      <c r="G2519" t="s">
        <v>41</v>
      </c>
      <c r="H2519" t="s">
        <v>23</v>
      </c>
      <c r="I2519" t="s">
        <v>314</v>
      </c>
      <c r="J2519" t="s">
        <v>315</v>
      </c>
      <c r="K2519">
        <v>10009</v>
      </c>
      <c r="L2519" t="s">
        <v>26</v>
      </c>
      <c r="M2519" t="s">
        <v>4890</v>
      </c>
      <c r="N2519" t="s">
        <v>28</v>
      </c>
      <c r="O2519" t="s">
        <v>29</v>
      </c>
      <c r="P2519" t="s">
        <v>4891</v>
      </c>
      <c r="Q2519">
        <v>96.53</v>
      </c>
      <c r="R2519">
        <v>7</v>
      </c>
      <c r="S2519">
        <v>0</v>
      </c>
      <c r="T2519">
        <v>40.5426</v>
      </c>
    </row>
    <row r="2520" spans="1:20" x14ac:dyDescent="0.3">
      <c r="A2520" s="1">
        <v>44144</v>
      </c>
      <c r="B2520" s="1" t="str">
        <f t="shared" si="39"/>
        <v>Nov</v>
      </c>
      <c r="C2520">
        <v>2122</v>
      </c>
      <c r="D2520" t="s">
        <v>5005</v>
      </c>
      <c r="E2520" t="s">
        <v>39</v>
      </c>
      <c r="F2520" t="s">
        <v>3664</v>
      </c>
      <c r="G2520" t="s">
        <v>73</v>
      </c>
      <c r="H2520" t="s">
        <v>23</v>
      </c>
      <c r="I2520" t="s">
        <v>5006</v>
      </c>
      <c r="J2520" t="s">
        <v>34</v>
      </c>
      <c r="K2520">
        <v>94086</v>
      </c>
      <c r="L2520" t="s">
        <v>35</v>
      </c>
      <c r="M2520" t="s">
        <v>3871</v>
      </c>
      <c r="N2520" t="s">
        <v>28</v>
      </c>
      <c r="O2520" t="s">
        <v>59</v>
      </c>
      <c r="P2520" t="s">
        <v>3872</v>
      </c>
      <c r="Q2520">
        <v>215.976</v>
      </c>
      <c r="R2520">
        <v>3</v>
      </c>
      <c r="S2520">
        <v>0.2</v>
      </c>
      <c r="T2520">
        <v>-2.6997</v>
      </c>
    </row>
    <row r="2521" spans="1:20" x14ac:dyDescent="0.3">
      <c r="A2521" s="1">
        <v>44144</v>
      </c>
      <c r="B2521" s="1" t="str">
        <f t="shared" si="39"/>
        <v>Nov</v>
      </c>
      <c r="C2521">
        <v>2420</v>
      </c>
      <c r="D2521" t="s">
        <v>5007</v>
      </c>
      <c r="E2521" t="s">
        <v>20</v>
      </c>
      <c r="F2521" t="s">
        <v>5008</v>
      </c>
      <c r="G2521" t="s">
        <v>73</v>
      </c>
      <c r="H2521" t="s">
        <v>23</v>
      </c>
      <c r="I2521" t="s">
        <v>5009</v>
      </c>
      <c r="J2521" t="s">
        <v>34</v>
      </c>
      <c r="K2521">
        <v>92236</v>
      </c>
      <c r="L2521" t="s">
        <v>35</v>
      </c>
      <c r="M2521" t="s">
        <v>5010</v>
      </c>
      <c r="N2521" t="s">
        <v>46</v>
      </c>
      <c r="O2521" t="s">
        <v>54</v>
      </c>
      <c r="P2521" t="s">
        <v>5011</v>
      </c>
      <c r="Q2521">
        <v>63.56</v>
      </c>
      <c r="R2521">
        <v>2</v>
      </c>
      <c r="S2521">
        <v>0</v>
      </c>
      <c r="T2521">
        <v>3.1779999999999999</v>
      </c>
    </row>
    <row r="2522" spans="1:20" x14ac:dyDescent="0.3">
      <c r="A2522" s="1">
        <v>44144</v>
      </c>
      <c r="B2522" s="1" t="str">
        <f t="shared" si="39"/>
        <v>Nov</v>
      </c>
      <c r="C2522">
        <v>2421</v>
      </c>
      <c r="D2522" t="s">
        <v>5007</v>
      </c>
      <c r="E2522" t="s">
        <v>20</v>
      </c>
      <c r="F2522" t="s">
        <v>5008</v>
      </c>
      <c r="G2522" t="s">
        <v>73</v>
      </c>
      <c r="H2522" t="s">
        <v>23</v>
      </c>
      <c r="I2522" t="s">
        <v>5009</v>
      </c>
      <c r="J2522" t="s">
        <v>34</v>
      </c>
      <c r="K2522">
        <v>92236</v>
      </c>
      <c r="L2522" t="s">
        <v>35</v>
      </c>
      <c r="M2522" t="s">
        <v>2177</v>
      </c>
      <c r="N2522" t="s">
        <v>78</v>
      </c>
      <c r="O2522" t="s">
        <v>101</v>
      </c>
      <c r="P2522" t="s">
        <v>2178</v>
      </c>
      <c r="Q2522">
        <v>99.99</v>
      </c>
      <c r="R2522">
        <v>1</v>
      </c>
      <c r="S2522">
        <v>0</v>
      </c>
      <c r="T2522">
        <v>43.995600000000003</v>
      </c>
    </row>
    <row r="2523" spans="1:20" x14ac:dyDescent="0.3">
      <c r="A2523" s="1">
        <v>44144</v>
      </c>
      <c r="B2523" s="1" t="str">
        <f t="shared" si="39"/>
        <v>Nov</v>
      </c>
      <c r="C2523">
        <v>3182</v>
      </c>
      <c r="D2523" t="s">
        <v>5012</v>
      </c>
      <c r="E2523" t="s">
        <v>86</v>
      </c>
      <c r="F2523" t="s">
        <v>1332</v>
      </c>
      <c r="G2523" t="s">
        <v>73</v>
      </c>
      <c r="H2523" t="s">
        <v>23</v>
      </c>
      <c r="I2523" t="s">
        <v>1133</v>
      </c>
      <c r="J2523" t="s">
        <v>659</v>
      </c>
      <c r="K2523">
        <v>21044</v>
      </c>
      <c r="L2523" t="s">
        <v>26</v>
      </c>
      <c r="M2523" t="s">
        <v>119</v>
      </c>
      <c r="N2523" t="s">
        <v>46</v>
      </c>
      <c r="O2523" t="s">
        <v>47</v>
      </c>
      <c r="P2523" t="s">
        <v>120</v>
      </c>
      <c r="Q2523">
        <v>9.64</v>
      </c>
      <c r="R2523">
        <v>2</v>
      </c>
      <c r="S2523">
        <v>0</v>
      </c>
      <c r="T2523">
        <v>4.4344000000000001</v>
      </c>
    </row>
    <row r="2524" spans="1:20" x14ac:dyDescent="0.3">
      <c r="A2524" s="1">
        <v>44144</v>
      </c>
      <c r="B2524" s="1" t="str">
        <f t="shared" si="39"/>
        <v>Nov</v>
      </c>
      <c r="C2524">
        <v>3183</v>
      </c>
      <c r="D2524" t="s">
        <v>5012</v>
      </c>
      <c r="E2524" t="s">
        <v>86</v>
      </c>
      <c r="F2524" t="s">
        <v>1332</v>
      </c>
      <c r="G2524" t="s">
        <v>73</v>
      </c>
      <c r="H2524" t="s">
        <v>23</v>
      </c>
      <c r="I2524" t="s">
        <v>1133</v>
      </c>
      <c r="J2524" t="s">
        <v>659</v>
      </c>
      <c r="K2524">
        <v>21044</v>
      </c>
      <c r="L2524" t="s">
        <v>26</v>
      </c>
      <c r="M2524" t="s">
        <v>3837</v>
      </c>
      <c r="N2524" t="s">
        <v>78</v>
      </c>
      <c r="O2524" t="s">
        <v>101</v>
      </c>
      <c r="P2524" t="s">
        <v>3838</v>
      </c>
      <c r="Q2524">
        <v>826.62</v>
      </c>
      <c r="R2524">
        <v>3</v>
      </c>
      <c r="S2524">
        <v>0</v>
      </c>
      <c r="T2524">
        <v>355.44659999999999</v>
      </c>
    </row>
    <row r="2525" spans="1:20" x14ac:dyDescent="0.3">
      <c r="A2525" s="1">
        <v>44144</v>
      </c>
      <c r="B2525" s="1" t="str">
        <f t="shared" si="39"/>
        <v>Nov</v>
      </c>
      <c r="C2525">
        <v>3184</v>
      </c>
      <c r="D2525" t="s">
        <v>5012</v>
      </c>
      <c r="E2525" t="s">
        <v>86</v>
      </c>
      <c r="F2525" t="s">
        <v>1332</v>
      </c>
      <c r="G2525" t="s">
        <v>73</v>
      </c>
      <c r="H2525" t="s">
        <v>23</v>
      </c>
      <c r="I2525" t="s">
        <v>1133</v>
      </c>
      <c r="J2525" t="s">
        <v>659</v>
      </c>
      <c r="K2525">
        <v>21044</v>
      </c>
      <c r="L2525" t="s">
        <v>26</v>
      </c>
      <c r="M2525" t="s">
        <v>1279</v>
      </c>
      <c r="N2525" t="s">
        <v>46</v>
      </c>
      <c r="O2525" t="s">
        <v>54</v>
      </c>
      <c r="P2525" t="s">
        <v>1280</v>
      </c>
      <c r="Q2525">
        <v>1633.14</v>
      </c>
      <c r="R2525">
        <v>9</v>
      </c>
      <c r="S2525">
        <v>0</v>
      </c>
      <c r="T2525">
        <v>473.61059999999998</v>
      </c>
    </row>
    <row r="2526" spans="1:20" x14ac:dyDescent="0.3">
      <c r="A2526" s="1">
        <v>44144</v>
      </c>
      <c r="B2526" s="1" t="str">
        <f t="shared" si="39"/>
        <v>Nov</v>
      </c>
      <c r="C2526">
        <v>3185</v>
      </c>
      <c r="D2526" t="s">
        <v>5012</v>
      </c>
      <c r="E2526" t="s">
        <v>86</v>
      </c>
      <c r="F2526" t="s">
        <v>1332</v>
      </c>
      <c r="G2526" t="s">
        <v>73</v>
      </c>
      <c r="H2526" t="s">
        <v>23</v>
      </c>
      <c r="I2526" t="s">
        <v>1133</v>
      </c>
      <c r="J2526" t="s">
        <v>659</v>
      </c>
      <c r="K2526">
        <v>21044</v>
      </c>
      <c r="L2526" t="s">
        <v>26</v>
      </c>
      <c r="M2526" t="s">
        <v>1279</v>
      </c>
      <c r="N2526" t="s">
        <v>46</v>
      </c>
      <c r="O2526" t="s">
        <v>54</v>
      </c>
      <c r="P2526" t="s">
        <v>1280</v>
      </c>
      <c r="Q2526">
        <v>544.38</v>
      </c>
      <c r="R2526">
        <v>3</v>
      </c>
      <c r="S2526">
        <v>0</v>
      </c>
      <c r="T2526">
        <v>157.87020000000001</v>
      </c>
    </row>
    <row r="2527" spans="1:20" x14ac:dyDescent="0.3">
      <c r="A2527" s="1">
        <v>44144</v>
      </c>
      <c r="B2527" s="1" t="str">
        <f t="shared" si="39"/>
        <v>Nov</v>
      </c>
      <c r="C2527">
        <v>4611</v>
      </c>
      <c r="D2527" t="s">
        <v>5013</v>
      </c>
      <c r="E2527" t="s">
        <v>20</v>
      </c>
      <c r="F2527" t="s">
        <v>1760</v>
      </c>
      <c r="G2527" t="s">
        <v>22</v>
      </c>
      <c r="H2527" t="s">
        <v>23</v>
      </c>
      <c r="I2527" t="s">
        <v>2479</v>
      </c>
      <c r="J2527" t="s">
        <v>34</v>
      </c>
      <c r="K2527">
        <v>92054</v>
      </c>
      <c r="L2527" t="s">
        <v>35</v>
      </c>
      <c r="M2527" t="s">
        <v>4034</v>
      </c>
      <c r="N2527" t="s">
        <v>28</v>
      </c>
      <c r="O2527" t="s">
        <v>29</v>
      </c>
      <c r="P2527" t="s">
        <v>2548</v>
      </c>
      <c r="Q2527">
        <v>47.12</v>
      </c>
      <c r="R2527">
        <v>8</v>
      </c>
      <c r="S2527">
        <v>0</v>
      </c>
      <c r="T2527">
        <v>20.732800000000001</v>
      </c>
    </row>
    <row r="2528" spans="1:20" x14ac:dyDescent="0.3">
      <c r="A2528" s="1">
        <v>44144</v>
      </c>
      <c r="B2528" s="1" t="str">
        <f t="shared" si="39"/>
        <v>Nov</v>
      </c>
      <c r="C2528">
        <v>7036</v>
      </c>
      <c r="D2528" t="s">
        <v>5014</v>
      </c>
      <c r="E2528" t="s">
        <v>20</v>
      </c>
      <c r="F2528" t="s">
        <v>1496</v>
      </c>
      <c r="G2528" t="s">
        <v>73</v>
      </c>
      <c r="H2528" t="s">
        <v>23</v>
      </c>
      <c r="I2528" t="s">
        <v>573</v>
      </c>
      <c r="J2528" t="s">
        <v>34</v>
      </c>
      <c r="K2528">
        <v>92105</v>
      </c>
      <c r="L2528" t="s">
        <v>35</v>
      </c>
      <c r="M2528" t="s">
        <v>1365</v>
      </c>
      <c r="N2528" t="s">
        <v>28</v>
      </c>
      <c r="O2528" t="s">
        <v>59</v>
      </c>
      <c r="P2528" t="s">
        <v>1366</v>
      </c>
      <c r="Q2528">
        <v>523.39200000000005</v>
      </c>
      <c r="R2528">
        <v>3</v>
      </c>
      <c r="S2528">
        <v>0.2</v>
      </c>
      <c r="T2528">
        <v>52.339199999999998</v>
      </c>
    </row>
    <row r="2529" spans="1:20" x14ac:dyDescent="0.3">
      <c r="A2529" s="1">
        <v>44144</v>
      </c>
      <c r="B2529" s="1" t="str">
        <f t="shared" si="39"/>
        <v>Nov</v>
      </c>
      <c r="C2529">
        <v>8594</v>
      </c>
      <c r="D2529" t="s">
        <v>5015</v>
      </c>
      <c r="E2529" t="s">
        <v>20</v>
      </c>
      <c r="F2529" t="s">
        <v>5016</v>
      </c>
      <c r="G2529" t="s">
        <v>41</v>
      </c>
      <c r="H2529" t="s">
        <v>23</v>
      </c>
      <c r="I2529" t="s">
        <v>74</v>
      </c>
      <c r="J2529" t="s">
        <v>130</v>
      </c>
      <c r="K2529">
        <v>32216</v>
      </c>
      <c r="L2529" t="s">
        <v>76</v>
      </c>
      <c r="M2529" t="s">
        <v>5017</v>
      </c>
      <c r="N2529" t="s">
        <v>78</v>
      </c>
      <c r="O2529" t="s">
        <v>101</v>
      </c>
      <c r="P2529" t="s">
        <v>5018</v>
      </c>
      <c r="Q2529">
        <v>191.976</v>
      </c>
      <c r="R2529">
        <v>3</v>
      </c>
      <c r="S2529">
        <v>0.2</v>
      </c>
      <c r="T2529">
        <v>38.395200000000003</v>
      </c>
    </row>
    <row r="2530" spans="1:20" x14ac:dyDescent="0.3">
      <c r="A2530" s="1">
        <v>44144</v>
      </c>
      <c r="B2530" s="1" t="str">
        <f t="shared" si="39"/>
        <v>Nov</v>
      </c>
      <c r="C2530">
        <v>8595</v>
      </c>
      <c r="D2530" t="s">
        <v>5015</v>
      </c>
      <c r="E2530" t="s">
        <v>20</v>
      </c>
      <c r="F2530" t="s">
        <v>5016</v>
      </c>
      <c r="G2530" t="s">
        <v>41</v>
      </c>
      <c r="H2530" t="s">
        <v>23</v>
      </c>
      <c r="I2530" t="s">
        <v>74</v>
      </c>
      <c r="J2530" t="s">
        <v>130</v>
      </c>
      <c r="K2530">
        <v>32216</v>
      </c>
      <c r="L2530" t="s">
        <v>76</v>
      </c>
      <c r="M2530" t="s">
        <v>2421</v>
      </c>
      <c r="N2530" t="s">
        <v>78</v>
      </c>
      <c r="O2530" t="s">
        <v>193</v>
      </c>
      <c r="P2530" t="s">
        <v>2422</v>
      </c>
      <c r="Q2530">
        <v>499.16800000000001</v>
      </c>
      <c r="R2530">
        <v>4</v>
      </c>
      <c r="S2530">
        <v>0.2</v>
      </c>
      <c r="T2530">
        <v>31.198</v>
      </c>
    </row>
    <row r="2531" spans="1:20" x14ac:dyDescent="0.3">
      <c r="A2531" s="1">
        <v>44145</v>
      </c>
      <c r="B2531" s="1" t="str">
        <f t="shared" si="39"/>
        <v>Nov</v>
      </c>
      <c r="C2531">
        <v>1364</v>
      </c>
      <c r="D2531" t="s">
        <v>5019</v>
      </c>
      <c r="E2531" t="s">
        <v>39</v>
      </c>
      <c r="F2531" t="s">
        <v>5020</v>
      </c>
      <c r="G2531" t="s">
        <v>73</v>
      </c>
      <c r="H2531" t="s">
        <v>23</v>
      </c>
      <c r="I2531" t="s">
        <v>411</v>
      </c>
      <c r="J2531" t="s">
        <v>412</v>
      </c>
      <c r="K2531">
        <v>85705</v>
      </c>
      <c r="L2531" t="s">
        <v>35</v>
      </c>
      <c r="M2531" t="s">
        <v>515</v>
      </c>
      <c r="N2531" t="s">
        <v>46</v>
      </c>
      <c r="O2531" t="s">
        <v>47</v>
      </c>
      <c r="P2531" t="s">
        <v>516</v>
      </c>
      <c r="Q2531">
        <v>38.387999999999998</v>
      </c>
      <c r="R2531">
        <v>14</v>
      </c>
      <c r="S2531">
        <v>0.7</v>
      </c>
      <c r="T2531">
        <v>-25.591999999999999</v>
      </c>
    </row>
    <row r="2532" spans="1:20" x14ac:dyDescent="0.3">
      <c r="A2532" s="1">
        <v>44145</v>
      </c>
      <c r="B2532" s="1" t="str">
        <f t="shared" si="39"/>
        <v>Nov</v>
      </c>
      <c r="C2532">
        <v>1365</v>
      </c>
      <c r="D2532" t="s">
        <v>5019</v>
      </c>
      <c r="E2532" t="s">
        <v>39</v>
      </c>
      <c r="F2532" t="s">
        <v>5020</v>
      </c>
      <c r="G2532" t="s">
        <v>73</v>
      </c>
      <c r="H2532" t="s">
        <v>23</v>
      </c>
      <c r="I2532" t="s">
        <v>411</v>
      </c>
      <c r="J2532" t="s">
        <v>412</v>
      </c>
      <c r="K2532">
        <v>85705</v>
      </c>
      <c r="L2532" t="s">
        <v>35</v>
      </c>
      <c r="M2532" t="s">
        <v>5021</v>
      </c>
      <c r="N2532" t="s">
        <v>78</v>
      </c>
      <c r="O2532" t="s">
        <v>79</v>
      </c>
      <c r="P2532" t="s">
        <v>5022</v>
      </c>
      <c r="Q2532">
        <v>95.994</v>
      </c>
      <c r="R2532">
        <v>2</v>
      </c>
      <c r="S2532">
        <v>0.7</v>
      </c>
      <c r="T2532">
        <v>-63.996000000000002</v>
      </c>
    </row>
    <row r="2533" spans="1:20" x14ac:dyDescent="0.3">
      <c r="A2533" s="1">
        <v>44145</v>
      </c>
      <c r="B2533" s="1" t="str">
        <f t="shared" si="39"/>
        <v>Nov</v>
      </c>
      <c r="C2533">
        <v>1366</v>
      </c>
      <c r="D2533" t="s">
        <v>5019</v>
      </c>
      <c r="E2533" t="s">
        <v>39</v>
      </c>
      <c r="F2533" t="s">
        <v>5020</v>
      </c>
      <c r="G2533" t="s">
        <v>73</v>
      </c>
      <c r="H2533" t="s">
        <v>23</v>
      </c>
      <c r="I2533" t="s">
        <v>411</v>
      </c>
      <c r="J2533" t="s">
        <v>412</v>
      </c>
      <c r="K2533">
        <v>85705</v>
      </c>
      <c r="L2533" t="s">
        <v>35</v>
      </c>
      <c r="M2533" t="s">
        <v>5023</v>
      </c>
      <c r="N2533" t="s">
        <v>78</v>
      </c>
      <c r="O2533" t="s">
        <v>101</v>
      </c>
      <c r="P2533" t="s">
        <v>5024</v>
      </c>
      <c r="Q2533">
        <v>239.952</v>
      </c>
      <c r="R2533">
        <v>6</v>
      </c>
      <c r="S2533">
        <v>0.2</v>
      </c>
      <c r="T2533">
        <v>-35.992800000000003</v>
      </c>
    </row>
    <row r="2534" spans="1:20" x14ac:dyDescent="0.3">
      <c r="A2534" s="1">
        <v>44145</v>
      </c>
      <c r="B2534" s="1" t="str">
        <f t="shared" si="39"/>
        <v>Nov</v>
      </c>
      <c r="C2534">
        <v>1367</v>
      </c>
      <c r="D2534" t="s">
        <v>5019</v>
      </c>
      <c r="E2534" t="s">
        <v>39</v>
      </c>
      <c r="F2534" t="s">
        <v>5020</v>
      </c>
      <c r="G2534" t="s">
        <v>73</v>
      </c>
      <c r="H2534" t="s">
        <v>23</v>
      </c>
      <c r="I2534" t="s">
        <v>411</v>
      </c>
      <c r="J2534" t="s">
        <v>412</v>
      </c>
      <c r="K2534">
        <v>85705</v>
      </c>
      <c r="L2534" t="s">
        <v>35</v>
      </c>
      <c r="M2534" t="s">
        <v>5025</v>
      </c>
      <c r="N2534" t="s">
        <v>78</v>
      </c>
      <c r="O2534" t="s">
        <v>193</v>
      </c>
      <c r="P2534" t="s">
        <v>5026</v>
      </c>
      <c r="Q2534">
        <v>201.584</v>
      </c>
      <c r="R2534">
        <v>2</v>
      </c>
      <c r="S2534">
        <v>0.2</v>
      </c>
      <c r="T2534">
        <v>15.1188</v>
      </c>
    </row>
    <row r="2535" spans="1:20" x14ac:dyDescent="0.3">
      <c r="A2535" s="1">
        <v>44145</v>
      </c>
      <c r="B2535" s="1" t="str">
        <f t="shared" si="39"/>
        <v>Nov</v>
      </c>
      <c r="C2535">
        <v>1368</v>
      </c>
      <c r="D2535" t="s">
        <v>5019</v>
      </c>
      <c r="E2535" t="s">
        <v>39</v>
      </c>
      <c r="F2535" t="s">
        <v>5020</v>
      </c>
      <c r="G2535" t="s">
        <v>73</v>
      </c>
      <c r="H2535" t="s">
        <v>23</v>
      </c>
      <c r="I2535" t="s">
        <v>411</v>
      </c>
      <c r="J2535" t="s">
        <v>412</v>
      </c>
      <c r="K2535">
        <v>85705</v>
      </c>
      <c r="L2535" t="s">
        <v>35</v>
      </c>
      <c r="M2535" t="s">
        <v>4977</v>
      </c>
      <c r="N2535" t="s">
        <v>28</v>
      </c>
      <c r="O2535" t="s">
        <v>59</v>
      </c>
      <c r="P2535" t="s">
        <v>4978</v>
      </c>
      <c r="Q2535">
        <v>899.13599999999997</v>
      </c>
      <c r="R2535">
        <v>4</v>
      </c>
      <c r="S2535">
        <v>0.2</v>
      </c>
      <c r="T2535">
        <v>-146.1096</v>
      </c>
    </row>
    <row r="2536" spans="1:20" x14ac:dyDescent="0.3">
      <c r="A2536" s="1">
        <v>44145</v>
      </c>
      <c r="B2536" s="1" t="str">
        <f t="shared" si="39"/>
        <v>Nov</v>
      </c>
      <c r="C2536">
        <v>3218</v>
      </c>
      <c r="D2536" t="s">
        <v>5027</v>
      </c>
      <c r="E2536" t="s">
        <v>20</v>
      </c>
      <c r="F2536" t="s">
        <v>1140</v>
      </c>
      <c r="G2536" t="s">
        <v>73</v>
      </c>
      <c r="H2536" t="s">
        <v>23</v>
      </c>
      <c r="I2536" t="s">
        <v>314</v>
      </c>
      <c r="J2536" t="s">
        <v>315</v>
      </c>
      <c r="K2536">
        <v>10024</v>
      </c>
      <c r="L2536" t="s">
        <v>26</v>
      </c>
      <c r="M2536" t="s">
        <v>3654</v>
      </c>
      <c r="N2536" t="s">
        <v>46</v>
      </c>
      <c r="O2536" t="s">
        <v>47</v>
      </c>
      <c r="P2536" t="s">
        <v>3655</v>
      </c>
      <c r="Q2536">
        <v>931.17600000000004</v>
      </c>
      <c r="R2536">
        <v>3</v>
      </c>
      <c r="S2536">
        <v>0.2</v>
      </c>
      <c r="T2536">
        <v>314.27190000000002</v>
      </c>
    </row>
    <row r="2537" spans="1:20" x14ac:dyDescent="0.3">
      <c r="A2537" s="1">
        <v>44145</v>
      </c>
      <c r="B2537" s="1" t="str">
        <f t="shared" si="39"/>
        <v>Nov</v>
      </c>
      <c r="C2537">
        <v>3219</v>
      </c>
      <c r="D2537" t="s">
        <v>5027</v>
      </c>
      <c r="E2537" t="s">
        <v>20</v>
      </c>
      <c r="F2537" t="s">
        <v>1140</v>
      </c>
      <c r="G2537" t="s">
        <v>73</v>
      </c>
      <c r="H2537" t="s">
        <v>23</v>
      </c>
      <c r="I2537" t="s">
        <v>314</v>
      </c>
      <c r="J2537" t="s">
        <v>315</v>
      </c>
      <c r="K2537">
        <v>10024</v>
      </c>
      <c r="L2537" t="s">
        <v>26</v>
      </c>
      <c r="M2537" t="s">
        <v>2330</v>
      </c>
      <c r="N2537" t="s">
        <v>78</v>
      </c>
      <c r="O2537" t="s">
        <v>193</v>
      </c>
      <c r="P2537" t="s">
        <v>2331</v>
      </c>
      <c r="Q2537">
        <v>430.88</v>
      </c>
      <c r="R2537">
        <v>2</v>
      </c>
      <c r="S2537">
        <v>0</v>
      </c>
      <c r="T2537">
        <v>124.9552</v>
      </c>
    </row>
    <row r="2538" spans="1:20" x14ac:dyDescent="0.3">
      <c r="A2538" s="1">
        <v>44145</v>
      </c>
      <c r="B2538" s="1" t="str">
        <f t="shared" si="39"/>
        <v>Nov</v>
      </c>
      <c r="C2538">
        <v>3317</v>
      </c>
      <c r="D2538" t="s">
        <v>5028</v>
      </c>
      <c r="E2538" t="s">
        <v>86</v>
      </c>
      <c r="F2538" t="s">
        <v>1766</v>
      </c>
      <c r="G2538" t="s">
        <v>73</v>
      </c>
      <c r="H2538" t="s">
        <v>23</v>
      </c>
      <c r="I2538" t="s">
        <v>5029</v>
      </c>
      <c r="J2538" t="s">
        <v>52</v>
      </c>
      <c r="K2538">
        <v>78664</v>
      </c>
      <c r="L2538" t="s">
        <v>44</v>
      </c>
      <c r="M2538" t="s">
        <v>5030</v>
      </c>
      <c r="N2538" t="s">
        <v>28</v>
      </c>
      <c r="O2538" t="s">
        <v>29</v>
      </c>
      <c r="P2538" t="s">
        <v>5031</v>
      </c>
      <c r="Q2538">
        <v>341.96</v>
      </c>
      <c r="R2538">
        <v>5</v>
      </c>
      <c r="S2538">
        <v>0.6</v>
      </c>
      <c r="T2538">
        <v>-427.45</v>
      </c>
    </row>
    <row r="2539" spans="1:20" x14ac:dyDescent="0.3">
      <c r="A2539" s="1">
        <v>44145</v>
      </c>
      <c r="B2539" s="1" t="str">
        <f t="shared" si="39"/>
        <v>Nov</v>
      </c>
      <c r="C2539">
        <v>5391</v>
      </c>
      <c r="D2539" t="s">
        <v>5032</v>
      </c>
      <c r="E2539" t="s">
        <v>86</v>
      </c>
      <c r="F2539" t="s">
        <v>1518</v>
      </c>
      <c r="G2539" t="s">
        <v>73</v>
      </c>
      <c r="H2539" t="s">
        <v>23</v>
      </c>
      <c r="I2539" t="s">
        <v>148</v>
      </c>
      <c r="J2539" t="s">
        <v>149</v>
      </c>
      <c r="K2539">
        <v>98105</v>
      </c>
      <c r="L2539" t="s">
        <v>35</v>
      </c>
      <c r="M2539" t="s">
        <v>5033</v>
      </c>
      <c r="N2539" t="s">
        <v>46</v>
      </c>
      <c r="O2539" t="s">
        <v>47</v>
      </c>
      <c r="P2539" t="s">
        <v>5034</v>
      </c>
      <c r="Q2539">
        <v>26.352</v>
      </c>
      <c r="R2539">
        <v>3</v>
      </c>
      <c r="S2539">
        <v>0.2</v>
      </c>
      <c r="T2539">
        <v>9.5526</v>
      </c>
    </row>
    <row r="2540" spans="1:20" x14ac:dyDescent="0.3">
      <c r="A2540" s="1">
        <v>44145</v>
      </c>
      <c r="B2540" s="1" t="str">
        <f t="shared" si="39"/>
        <v>Nov</v>
      </c>
      <c r="C2540">
        <v>6415</v>
      </c>
      <c r="D2540" t="s">
        <v>5035</v>
      </c>
      <c r="E2540" t="s">
        <v>86</v>
      </c>
      <c r="F2540" t="s">
        <v>3572</v>
      </c>
      <c r="G2540" t="s">
        <v>41</v>
      </c>
      <c r="H2540" t="s">
        <v>23</v>
      </c>
      <c r="I2540" t="s">
        <v>4389</v>
      </c>
      <c r="J2540" t="s">
        <v>130</v>
      </c>
      <c r="K2540">
        <v>33021</v>
      </c>
      <c r="L2540" t="s">
        <v>76</v>
      </c>
      <c r="M2540" t="s">
        <v>5036</v>
      </c>
      <c r="N2540" t="s">
        <v>46</v>
      </c>
      <c r="O2540" t="s">
        <v>47</v>
      </c>
      <c r="P2540" t="s">
        <v>5037</v>
      </c>
      <c r="Q2540">
        <v>11.52</v>
      </c>
      <c r="R2540">
        <v>5</v>
      </c>
      <c r="S2540">
        <v>0.7</v>
      </c>
      <c r="T2540">
        <v>-7.68</v>
      </c>
    </row>
    <row r="2541" spans="1:20" x14ac:dyDescent="0.3">
      <c r="A2541" s="1">
        <v>44145</v>
      </c>
      <c r="B2541" s="1" t="str">
        <f t="shared" si="39"/>
        <v>Nov</v>
      </c>
      <c r="C2541">
        <v>6962</v>
      </c>
      <c r="D2541" t="s">
        <v>5038</v>
      </c>
      <c r="E2541" t="s">
        <v>269</v>
      </c>
      <c r="F2541" t="s">
        <v>5039</v>
      </c>
      <c r="G2541" t="s">
        <v>41</v>
      </c>
      <c r="H2541" t="s">
        <v>23</v>
      </c>
      <c r="I2541" t="s">
        <v>5040</v>
      </c>
      <c r="J2541" t="s">
        <v>34</v>
      </c>
      <c r="K2541">
        <v>92503</v>
      </c>
      <c r="L2541" t="s">
        <v>35</v>
      </c>
      <c r="M2541" t="s">
        <v>5041</v>
      </c>
      <c r="N2541" t="s">
        <v>46</v>
      </c>
      <c r="O2541" t="s">
        <v>62</v>
      </c>
      <c r="P2541" t="s">
        <v>5042</v>
      </c>
      <c r="Q2541">
        <v>7.8</v>
      </c>
      <c r="R2541">
        <v>3</v>
      </c>
      <c r="S2541">
        <v>0</v>
      </c>
      <c r="T2541">
        <v>2.1059999999999999</v>
      </c>
    </row>
    <row r="2542" spans="1:20" x14ac:dyDescent="0.3">
      <c r="A2542" s="1">
        <v>44145</v>
      </c>
      <c r="B2542" s="1" t="str">
        <f t="shared" si="39"/>
        <v>Nov</v>
      </c>
      <c r="C2542">
        <v>7326</v>
      </c>
      <c r="D2542" t="s">
        <v>5043</v>
      </c>
      <c r="E2542" t="s">
        <v>20</v>
      </c>
      <c r="F2542" t="s">
        <v>5044</v>
      </c>
      <c r="G2542" t="s">
        <v>22</v>
      </c>
      <c r="H2542" t="s">
        <v>23</v>
      </c>
      <c r="I2542" t="s">
        <v>5045</v>
      </c>
      <c r="J2542" t="s">
        <v>149</v>
      </c>
      <c r="K2542">
        <v>99301</v>
      </c>
      <c r="L2542" t="s">
        <v>35</v>
      </c>
      <c r="M2542" t="s">
        <v>5046</v>
      </c>
      <c r="N2542" t="s">
        <v>46</v>
      </c>
      <c r="O2542" t="s">
        <v>69</v>
      </c>
      <c r="P2542" t="s">
        <v>5047</v>
      </c>
      <c r="Q2542">
        <v>400.8</v>
      </c>
      <c r="R2542">
        <v>5</v>
      </c>
      <c r="S2542">
        <v>0</v>
      </c>
      <c r="T2542">
        <v>112.224</v>
      </c>
    </row>
    <row r="2543" spans="1:20" x14ac:dyDescent="0.3">
      <c r="A2543" s="1">
        <v>44145</v>
      </c>
      <c r="B2543" s="1" t="str">
        <f t="shared" si="39"/>
        <v>Nov</v>
      </c>
      <c r="C2543">
        <v>7327</v>
      </c>
      <c r="D2543" t="s">
        <v>5043</v>
      </c>
      <c r="E2543" t="s">
        <v>20</v>
      </c>
      <c r="F2543" t="s">
        <v>5044</v>
      </c>
      <c r="G2543" t="s">
        <v>22</v>
      </c>
      <c r="H2543" t="s">
        <v>23</v>
      </c>
      <c r="I2543" t="s">
        <v>5045</v>
      </c>
      <c r="J2543" t="s">
        <v>149</v>
      </c>
      <c r="K2543">
        <v>99301</v>
      </c>
      <c r="L2543" t="s">
        <v>35</v>
      </c>
      <c r="M2543" t="s">
        <v>1782</v>
      </c>
      <c r="N2543" t="s">
        <v>46</v>
      </c>
      <c r="O2543" t="s">
        <v>47</v>
      </c>
      <c r="P2543" t="s">
        <v>1783</v>
      </c>
      <c r="Q2543">
        <v>28.792000000000002</v>
      </c>
      <c r="R2543">
        <v>1</v>
      </c>
      <c r="S2543">
        <v>0.2</v>
      </c>
      <c r="T2543">
        <v>10.077199999999999</v>
      </c>
    </row>
    <row r="2544" spans="1:20" x14ac:dyDescent="0.3">
      <c r="A2544" s="1">
        <v>44145</v>
      </c>
      <c r="B2544" s="1" t="str">
        <f t="shared" si="39"/>
        <v>Nov</v>
      </c>
      <c r="C2544">
        <v>7352</v>
      </c>
      <c r="D2544" t="s">
        <v>5048</v>
      </c>
      <c r="E2544" t="s">
        <v>20</v>
      </c>
      <c r="F2544" t="s">
        <v>5049</v>
      </c>
      <c r="G2544" t="s">
        <v>22</v>
      </c>
      <c r="H2544" t="s">
        <v>23</v>
      </c>
      <c r="I2544" t="s">
        <v>3989</v>
      </c>
      <c r="J2544" t="s">
        <v>34</v>
      </c>
      <c r="K2544">
        <v>95351</v>
      </c>
      <c r="L2544" t="s">
        <v>35</v>
      </c>
      <c r="M2544" t="s">
        <v>1078</v>
      </c>
      <c r="N2544" t="s">
        <v>78</v>
      </c>
      <c r="O2544" t="s">
        <v>101</v>
      </c>
      <c r="P2544" t="s">
        <v>1079</v>
      </c>
      <c r="Q2544">
        <v>111.79</v>
      </c>
      <c r="R2544">
        <v>7</v>
      </c>
      <c r="S2544">
        <v>0</v>
      </c>
      <c r="T2544">
        <v>43.598100000000002</v>
      </c>
    </row>
    <row r="2545" spans="1:20" x14ac:dyDescent="0.3">
      <c r="A2545" s="1">
        <v>44145</v>
      </c>
      <c r="B2545" s="1" t="str">
        <f t="shared" si="39"/>
        <v>Nov</v>
      </c>
      <c r="C2545">
        <v>8530</v>
      </c>
      <c r="D2545" t="s">
        <v>5050</v>
      </c>
      <c r="E2545" t="s">
        <v>20</v>
      </c>
      <c r="F2545" t="s">
        <v>1462</v>
      </c>
      <c r="G2545" t="s">
        <v>41</v>
      </c>
      <c r="H2545" t="s">
        <v>23</v>
      </c>
      <c r="I2545" t="s">
        <v>33</v>
      </c>
      <c r="J2545" t="s">
        <v>34</v>
      </c>
      <c r="K2545">
        <v>90008</v>
      </c>
      <c r="L2545" t="s">
        <v>35</v>
      </c>
      <c r="M2545" t="s">
        <v>1431</v>
      </c>
      <c r="N2545" t="s">
        <v>28</v>
      </c>
      <c r="O2545" t="s">
        <v>59</v>
      </c>
      <c r="P2545" t="s">
        <v>1432</v>
      </c>
      <c r="Q2545">
        <v>241.42400000000001</v>
      </c>
      <c r="R2545">
        <v>2</v>
      </c>
      <c r="S2545">
        <v>0.2</v>
      </c>
      <c r="T2545">
        <v>-36.2136</v>
      </c>
    </row>
    <row r="2546" spans="1:20" x14ac:dyDescent="0.3">
      <c r="A2546" s="1">
        <v>44146</v>
      </c>
      <c r="B2546" s="1" t="str">
        <f t="shared" si="39"/>
        <v>Nov</v>
      </c>
      <c r="C2546">
        <v>901</v>
      </c>
      <c r="D2546" t="s">
        <v>5051</v>
      </c>
      <c r="E2546" t="s">
        <v>39</v>
      </c>
      <c r="F2546" t="s">
        <v>1875</v>
      </c>
      <c r="G2546" t="s">
        <v>22</v>
      </c>
      <c r="H2546" t="s">
        <v>23</v>
      </c>
      <c r="I2546" t="s">
        <v>3945</v>
      </c>
      <c r="J2546" t="s">
        <v>52</v>
      </c>
      <c r="K2546">
        <v>75043</v>
      </c>
      <c r="L2546" t="s">
        <v>44</v>
      </c>
      <c r="M2546" t="s">
        <v>497</v>
      </c>
      <c r="N2546" t="s">
        <v>46</v>
      </c>
      <c r="O2546" t="s">
        <v>288</v>
      </c>
      <c r="P2546" t="s">
        <v>498</v>
      </c>
      <c r="Q2546">
        <v>10.44</v>
      </c>
      <c r="R2546">
        <v>5</v>
      </c>
      <c r="S2546">
        <v>0.2</v>
      </c>
      <c r="T2546">
        <v>3.3929999999999998</v>
      </c>
    </row>
    <row r="2547" spans="1:20" x14ac:dyDescent="0.3">
      <c r="A2547" s="1">
        <v>44146</v>
      </c>
      <c r="B2547" s="1" t="str">
        <f t="shared" si="39"/>
        <v>Nov</v>
      </c>
      <c r="C2547">
        <v>902</v>
      </c>
      <c r="D2547" t="s">
        <v>5051</v>
      </c>
      <c r="E2547" t="s">
        <v>39</v>
      </c>
      <c r="F2547" t="s">
        <v>1875</v>
      </c>
      <c r="G2547" t="s">
        <v>22</v>
      </c>
      <c r="H2547" t="s">
        <v>23</v>
      </c>
      <c r="I2547" t="s">
        <v>3945</v>
      </c>
      <c r="J2547" t="s">
        <v>52</v>
      </c>
      <c r="K2547">
        <v>75043</v>
      </c>
      <c r="L2547" t="s">
        <v>44</v>
      </c>
      <c r="M2547" t="s">
        <v>2940</v>
      </c>
      <c r="N2547" t="s">
        <v>46</v>
      </c>
      <c r="O2547" t="s">
        <v>47</v>
      </c>
      <c r="P2547" t="s">
        <v>2941</v>
      </c>
      <c r="Q2547">
        <v>18.335999999999999</v>
      </c>
      <c r="R2547">
        <v>4</v>
      </c>
      <c r="S2547">
        <v>0.8</v>
      </c>
      <c r="T2547">
        <v>-32.088000000000001</v>
      </c>
    </row>
    <row r="2548" spans="1:20" x14ac:dyDescent="0.3">
      <c r="A2548" s="1">
        <v>44146</v>
      </c>
      <c r="B2548" s="1" t="str">
        <f t="shared" si="39"/>
        <v>Nov</v>
      </c>
      <c r="C2548">
        <v>2775</v>
      </c>
      <c r="D2548" t="s">
        <v>5052</v>
      </c>
      <c r="E2548" t="s">
        <v>20</v>
      </c>
      <c r="F2548" t="s">
        <v>1581</v>
      </c>
      <c r="G2548" t="s">
        <v>41</v>
      </c>
      <c r="H2548" t="s">
        <v>23</v>
      </c>
      <c r="I2548" t="s">
        <v>177</v>
      </c>
      <c r="J2548" t="s">
        <v>25</v>
      </c>
      <c r="K2548">
        <v>45503</v>
      </c>
      <c r="L2548" t="s">
        <v>26</v>
      </c>
      <c r="M2548" t="s">
        <v>1993</v>
      </c>
      <c r="N2548" t="s">
        <v>46</v>
      </c>
      <c r="O2548" t="s">
        <v>107</v>
      </c>
      <c r="P2548" t="s">
        <v>1994</v>
      </c>
      <c r="Q2548">
        <v>10.368</v>
      </c>
      <c r="R2548">
        <v>2</v>
      </c>
      <c r="S2548">
        <v>0.2</v>
      </c>
      <c r="T2548">
        <v>3.6288</v>
      </c>
    </row>
    <row r="2549" spans="1:20" x14ac:dyDescent="0.3">
      <c r="A2549" s="1">
        <v>44146</v>
      </c>
      <c r="B2549" s="1" t="str">
        <f t="shared" si="39"/>
        <v>Nov</v>
      </c>
      <c r="C2549">
        <v>2836</v>
      </c>
      <c r="D2549" t="s">
        <v>5053</v>
      </c>
      <c r="E2549" t="s">
        <v>20</v>
      </c>
      <c r="F2549" t="s">
        <v>21</v>
      </c>
      <c r="G2549" t="s">
        <v>22</v>
      </c>
      <c r="H2549" t="s">
        <v>23</v>
      </c>
      <c r="I2549" t="s">
        <v>33</v>
      </c>
      <c r="J2549" t="s">
        <v>34</v>
      </c>
      <c r="K2549">
        <v>90036</v>
      </c>
      <c r="L2549" t="s">
        <v>35</v>
      </c>
      <c r="M2549" t="s">
        <v>605</v>
      </c>
      <c r="N2549" t="s">
        <v>46</v>
      </c>
      <c r="O2549" t="s">
        <v>69</v>
      </c>
      <c r="P2549" t="s">
        <v>606</v>
      </c>
      <c r="Q2549">
        <v>10.89</v>
      </c>
      <c r="R2549">
        <v>1</v>
      </c>
      <c r="S2549">
        <v>0</v>
      </c>
      <c r="T2549">
        <v>2.8313999999999999</v>
      </c>
    </row>
    <row r="2550" spans="1:20" x14ac:dyDescent="0.3">
      <c r="A2550" s="1">
        <v>44146</v>
      </c>
      <c r="B2550" s="1" t="str">
        <f t="shared" si="39"/>
        <v>Nov</v>
      </c>
      <c r="C2550">
        <v>2837</v>
      </c>
      <c r="D2550" t="s">
        <v>5053</v>
      </c>
      <c r="E2550" t="s">
        <v>20</v>
      </c>
      <c r="F2550" t="s">
        <v>21</v>
      </c>
      <c r="G2550" t="s">
        <v>22</v>
      </c>
      <c r="H2550" t="s">
        <v>23</v>
      </c>
      <c r="I2550" t="s">
        <v>33</v>
      </c>
      <c r="J2550" t="s">
        <v>34</v>
      </c>
      <c r="K2550">
        <v>90036</v>
      </c>
      <c r="L2550" t="s">
        <v>35</v>
      </c>
      <c r="M2550" t="s">
        <v>2480</v>
      </c>
      <c r="N2550" t="s">
        <v>46</v>
      </c>
      <c r="O2550" t="s">
        <v>107</v>
      </c>
      <c r="P2550" t="s">
        <v>2481</v>
      </c>
      <c r="Q2550">
        <v>19.440000000000001</v>
      </c>
      <c r="R2550">
        <v>3</v>
      </c>
      <c r="S2550">
        <v>0</v>
      </c>
      <c r="T2550">
        <v>9.3312000000000008</v>
      </c>
    </row>
    <row r="2551" spans="1:20" x14ac:dyDescent="0.3">
      <c r="A2551" s="1">
        <v>44146</v>
      </c>
      <c r="B2551" s="1" t="str">
        <f t="shared" si="39"/>
        <v>Nov</v>
      </c>
      <c r="C2551">
        <v>2838</v>
      </c>
      <c r="D2551" t="s">
        <v>5053</v>
      </c>
      <c r="E2551" t="s">
        <v>20</v>
      </c>
      <c r="F2551" t="s">
        <v>21</v>
      </c>
      <c r="G2551" t="s">
        <v>22</v>
      </c>
      <c r="H2551" t="s">
        <v>23</v>
      </c>
      <c r="I2551" t="s">
        <v>33</v>
      </c>
      <c r="J2551" t="s">
        <v>34</v>
      </c>
      <c r="K2551">
        <v>90036</v>
      </c>
      <c r="L2551" t="s">
        <v>35</v>
      </c>
      <c r="M2551" t="s">
        <v>2765</v>
      </c>
      <c r="N2551" t="s">
        <v>46</v>
      </c>
      <c r="O2551" t="s">
        <v>47</v>
      </c>
      <c r="P2551" t="s">
        <v>2766</v>
      </c>
      <c r="Q2551">
        <v>121.6</v>
      </c>
      <c r="R2551">
        <v>5</v>
      </c>
      <c r="S2551">
        <v>0.2</v>
      </c>
      <c r="T2551">
        <v>39.520000000000003</v>
      </c>
    </row>
    <row r="2552" spans="1:20" x14ac:dyDescent="0.3">
      <c r="A2552" s="1">
        <v>44146</v>
      </c>
      <c r="B2552" s="1" t="str">
        <f t="shared" si="39"/>
        <v>Nov</v>
      </c>
      <c r="C2552">
        <v>3175</v>
      </c>
      <c r="D2552" t="s">
        <v>5054</v>
      </c>
      <c r="E2552" t="s">
        <v>20</v>
      </c>
      <c r="F2552" t="s">
        <v>921</v>
      </c>
      <c r="G2552" t="s">
        <v>22</v>
      </c>
      <c r="H2552" t="s">
        <v>23</v>
      </c>
      <c r="I2552" t="s">
        <v>123</v>
      </c>
      <c r="J2552" t="s">
        <v>124</v>
      </c>
      <c r="K2552">
        <v>48227</v>
      </c>
      <c r="L2552" t="s">
        <v>44</v>
      </c>
      <c r="M2552" t="s">
        <v>2796</v>
      </c>
      <c r="N2552" t="s">
        <v>46</v>
      </c>
      <c r="O2552" t="s">
        <v>62</v>
      </c>
      <c r="P2552" t="s">
        <v>2797</v>
      </c>
      <c r="Q2552">
        <v>181.86</v>
      </c>
      <c r="R2552">
        <v>7</v>
      </c>
      <c r="S2552">
        <v>0</v>
      </c>
      <c r="T2552">
        <v>50.9208</v>
      </c>
    </row>
    <row r="2553" spans="1:20" x14ac:dyDescent="0.3">
      <c r="A2553" s="1">
        <v>44146</v>
      </c>
      <c r="B2553" s="1" t="str">
        <f t="shared" si="39"/>
        <v>Nov</v>
      </c>
      <c r="C2553">
        <v>4227</v>
      </c>
      <c r="D2553" t="s">
        <v>5055</v>
      </c>
      <c r="E2553" t="s">
        <v>20</v>
      </c>
      <c r="F2553" t="s">
        <v>3045</v>
      </c>
      <c r="G2553" t="s">
        <v>22</v>
      </c>
      <c r="H2553" t="s">
        <v>23</v>
      </c>
      <c r="I2553" t="s">
        <v>5056</v>
      </c>
      <c r="J2553" t="s">
        <v>505</v>
      </c>
      <c r="K2553">
        <v>50322</v>
      </c>
      <c r="L2553" t="s">
        <v>44</v>
      </c>
      <c r="M2553" t="s">
        <v>717</v>
      </c>
      <c r="N2553" t="s">
        <v>46</v>
      </c>
      <c r="O2553" t="s">
        <v>144</v>
      </c>
      <c r="P2553" t="s">
        <v>718</v>
      </c>
      <c r="Q2553">
        <v>45.92</v>
      </c>
      <c r="R2553">
        <v>4</v>
      </c>
      <c r="S2553">
        <v>0</v>
      </c>
      <c r="T2553">
        <v>21.5824</v>
      </c>
    </row>
    <row r="2554" spans="1:20" x14ac:dyDescent="0.3">
      <c r="A2554" s="1">
        <v>44146</v>
      </c>
      <c r="B2554" s="1" t="str">
        <f t="shared" si="39"/>
        <v>Nov</v>
      </c>
      <c r="C2554">
        <v>5079</v>
      </c>
      <c r="D2554" t="s">
        <v>5057</v>
      </c>
      <c r="E2554" t="s">
        <v>20</v>
      </c>
      <c r="F2554" t="s">
        <v>1233</v>
      </c>
      <c r="G2554" t="s">
        <v>41</v>
      </c>
      <c r="H2554" t="s">
        <v>23</v>
      </c>
      <c r="I2554" t="s">
        <v>952</v>
      </c>
      <c r="J2554" t="s">
        <v>43</v>
      </c>
      <c r="K2554">
        <v>53209</v>
      </c>
      <c r="L2554" t="s">
        <v>44</v>
      </c>
      <c r="M2554" t="s">
        <v>5058</v>
      </c>
      <c r="N2554" t="s">
        <v>46</v>
      </c>
      <c r="O2554" t="s">
        <v>47</v>
      </c>
      <c r="P2554" t="s">
        <v>5059</v>
      </c>
      <c r="Q2554">
        <v>18.239999999999998</v>
      </c>
      <c r="R2554">
        <v>3</v>
      </c>
      <c r="S2554">
        <v>0</v>
      </c>
      <c r="T2554">
        <v>8.5728000000000009</v>
      </c>
    </row>
    <row r="2555" spans="1:20" x14ac:dyDescent="0.3">
      <c r="A2555" s="1">
        <v>44146</v>
      </c>
      <c r="B2555" s="1" t="str">
        <f t="shared" si="39"/>
        <v>Nov</v>
      </c>
      <c r="C2555">
        <v>5117</v>
      </c>
      <c r="D2555" t="s">
        <v>5060</v>
      </c>
      <c r="E2555" t="s">
        <v>20</v>
      </c>
      <c r="F2555" t="s">
        <v>1136</v>
      </c>
      <c r="G2555" t="s">
        <v>22</v>
      </c>
      <c r="H2555" t="s">
        <v>23</v>
      </c>
      <c r="I2555" t="s">
        <v>314</v>
      </c>
      <c r="J2555" t="s">
        <v>315</v>
      </c>
      <c r="K2555">
        <v>10009</v>
      </c>
      <c r="L2555" t="s">
        <v>26</v>
      </c>
      <c r="M2555" t="s">
        <v>5061</v>
      </c>
      <c r="N2555" t="s">
        <v>46</v>
      </c>
      <c r="O2555" t="s">
        <v>54</v>
      </c>
      <c r="P2555" t="s">
        <v>5062</v>
      </c>
      <c r="Q2555">
        <v>35.479999999999997</v>
      </c>
      <c r="R2555">
        <v>1</v>
      </c>
      <c r="S2555">
        <v>0</v>
      </c>
      <c r="T2555">
        <v>0</v>
      </c>
    </row>
    <row r="2556" spans="1:20" x14ac:dyDescent="0.3">
      <c r="A2556" s="1">
        <v>44146</v>
      </c>
      <c r="B2556" s="1" t="str">
        <f t="shared" si="39"/>
        <v>Nov</v>
      </c>
      <c r="C2556">
        <v>6989</v>
      </c>
      <c r="D2556" t="s">
        <v>5063</v>
      </c>
      <c r="E2556" t="s">
        <v>86</v>
      </c>
      <c r="F2556" t="s">
        <v>3583</v>
      </c>
      <c r="G2556" t="s">
        <v>73</v>
      </c>
      <c r="H2556" t="s">
        <v>23</v>
      </c>
      <c r="I2556" t="s">
        <v>3472</v>
      </c>
      <c r="J2556" t="s">
        <v>130</v>
      </c>
      <c r="K2556">
        <v>33311</v>
      </c>
      <c r="L2556" t="s">
        <v>76</v>
      </c>
      <c r="M2556" t="s">
        <v>5064</v>
      </c>
      <c r="N2556" t="s">
        <v>46</v>
      </c>
      <c r="O2556" t="s">
        <v>69</v>
      </c>
      <c r="P2556" t="s">
        <v>5065</v>
      </c>
      <c r="Q2556">
        <v>1158.1199999999999</v>
      </c>
      <c r="R2556">
        <v>5</v>
      </c>
      <c r="S2556">
        <v>0.2</v>
      </c>
      <c r="T2556">
        <v>130.2885</v>
      </c>
    </row>
    <row r="2557" spans="1:20" x14ac:dyDescent="0.3">
      <c r="A2557" s="1">
        <v>44146</v>
      </c>
      <c r="B2557" s="1" t="str">
        <f t="shared" si="39"/>
        <v>Nov</v>
      </c>
      <c r="C2557">
        <v>7449</v>
      </c>
      <c r="D2557" t="s">
        <v>5066</v>
      </c>
      <c r="E2557" t="s">
        <v>39</v>
      </c>
      <c r="F2557" t="s">
        <v>842</v>
      </c>
      <c r="G2557" t="s">
        <v>22</v>
      </c>
      <c r="H2557" t="s">
        <v>23</v>
      </c>
      <c r="I2557" t="s">
        <v>1198</v>
      </c>
      <c r="J2557" t="s">
        <v>206</v>
      </c>
      <c r="K2557">
        <v>37918</v>
      </c>
      <c r="L2557" t="s">
        <v>76</v>
      </c>
      <c r="M2557" t="s">
        <v>786</v>
      </c>
      <c r="N2557" t="s">
        <v>28</v>
      </c>
      <c r="O2557" t="s">
        <v>29</v>
      </c>
      <c r="P2557" t="s">
        <v>787</v>
      </c>
      <c r="Q2557">
        <v>88.92</v>
      </c>
      <c r="R2557">
        <v>5</v>
      </c>
      <c r="S2557">
        <v>0.2</v>
      </c>
      <c r="T2557">
        <v>14.4495</v>
      </c>
    </row>
    <row r="2558" spans="1:20" x14ac:dyDescent="0.3">
      <c r="A2558" s="1">
        <v>44146</v>
      </c>
      <c r="B2558" s="1" t="str">
        <f t="shared" si="39"/>
        <v>Nov</v>
      </c>
      <c r="C2558">
        <v>7468</v>
      </c>
      <c r="D2558" t="s">
        <v>5067</v>
      </c>
      <c r="E2558" t="s">
        <v>86</v>
      </c>
      <c r="F2558" t="s">
        <v>5039</v>
      </c>
      <c r="G2558" t="s">
        <v>41</v>
      </c>
      <c r="H2558" t="s">
        <v>23</v>
      </c>
      <c r="I2558" t="s">
        <v>33</v>
      </c>
      <c r="J2558" t="s">
        <v>34</v>
      </c>
      <c r="K2558">
        <v>90045</v>
      </c>
      <c r="L2558" t="s">
        <v>35</v>
      </c>
      <c r="M2558" t="s">
        <v>4520</v>
      </c>
      <c r="N2558" t="s">
        <v>28</v>
      </c>
      <c r="O2558" t="s">
        <v>29</v>
      </c>
      <c r="P2558" t="s">
        <v>4521</v>
      </c>
      <c r="Q2558">
        <v>34.92</v>
      </c>
      <c r="R2558">
        <v>4</v>
      </c>
      <c r="S2558">
        <v>0</v>
      </c>
      <c r="T2558">
        <v>11.8728</v>
      </c>
    </row>
    <row r="2559" spans="1:20" x14ac:dyDescent="0.3">
      <c r="A2559" s="1">
        <v>44146</v>
      </c>
      <c r="B2559" s="1" t="str">
        <f t="shared" si="39"/>
        <v>Nov</v>
      </c>
      <c r="C2559">
        <v>8997</v>
      </c>
      <c r="D2559" t="s">
        <v>5068</v>
      </c>
      <c r="E2559" t="s">
        <v>39</v>
      </c>
      <c r="F2559" t="s">
        <v>4457</v>
      </c>
      <c r="G2559" t="s">
        <v>22</v>
      </c>
      <c r="H2559" t="s">
        <v>23</v>
      </c>
      <c r="I2559" t="s">
        <v>172</v>
      </c>
      <c r="J2559" t="s">
        <v>52</v>
      </c>
      <c r="K2559">
        <v>75081</v>
      </c>
      <c r="L2559" t="s">
        <v>44</v>
      </c>
      <c r="M2559" t="s">
        <v>1103</v>
      </c>
      <c r="N2559" t="s">
        <v>78</v>
      </c>
      <c r="O2559" t="s">
        <v>193</v>
      </c>
      <c r="P2559" t="s">
        <v>1104</v>
      </c>
      <c r="Q2559">
        <v>35.183999999999997</v>
      </c>
      <c r="R2559">
        <v>2</v>
      </c>
      <c r="S2559">
        <v>0.2</v>
      </c>
      <c r="T2559">
        <v>12.314399999999999</v>
      </c>
    </row>
    <row r="2560" spans="1:20" x14ac:dyDescent="0.3">
      <c r="A2560" s="1">
        <v>44146</v>
      </c>
      <c r="B2560" s="1" t="str">
        <f t="shared" si="39"/>
        <v>Nov</v>
      </c>
      <c r="C2560">
        <v>9261</v>
      </c>
      <c r="D2560" t="s">
        <v>5069</v>
      </c>
      <c r="E2560" t="s">
        <v>86</v>
      </c>
      <c r="F2560" t="s">
        <v>2467</v>
      </c>
      <c r="G2560" t="s">
        <v>22</v>
      </c>
      <c r="H2560" t="s">
        <v>23</v>
      </c>
      <c r="I2560" t="s">
        <v>5070</v>
      </c>
      <c r="J2560" t="s">
        <v>3320</v>
      </c>
      <c r="K2560">
        <v>57401</v>
      </c>
      <c r="L2560" t="s">
        <v>44</v>
      </c>
      <c r="M2560" t="s">
        <v>2221</v>
      </c>
      <c r="N2560" t="s">
        <v>46</v>
      </c>
      <c r="O2560" t="s">
        <v>141</v>
      </c>
      <c r="P2560" t="s">
        <v>2222</v>
      </c>
      <c r="Q2560">
        <v>25.5</v>
      </c>
      <c r="R2560">
        <v>3</v>
      </c>
      <c r="S2560">
        <v>0</v>
      </c>
      <c r="T2560">
        <v>6.63</v>
      </c>
    </row>
    <row r="2561" spans="1:20" x14ac:dyDescent="0.3">
      <c r="A2561" s="1">
        <v>44147</v>
      </c>
      <c r="B2561" s="1" t="str">
        <f t="shared" si="39"/>
        <v>Nov</v>
      </c>
      <c r="C2561">
        <v>237</v>
      </c>
      <c r="D2561" t="s">
        <v>5071</v>
      </c>
      <c r="E2561" t="s">
        <v>20</v>
      </c>
      <c r="F2561" t="s">
        <v>171</v>
      </c>
      <c r="G2561" t="s">
        <v>73</v>
      </c>
      <c r="H2561" t="s">
        <v>23</v>
      </c>
      <c r="I2561" t="s">
        <v>5072</v>
      </c>
      <c r="J2561" t="s">
        <v>34</v>
      </c>
      <c r="K2561">
        <v>95051</v>
      </c>
      <c r="L2561" t="s">
        <v>35</v>
      </c>
      <c r="M2561" t="s">
        <v>1703</v>
      </c>
      <c r="N2561" t="s">
        <v>46</v>
      </c>
      <c r="O2561" t="s">
        <v>107</v>
      </c>
      <c r="P2561" t="s">
        <v>1704</v>
      </c>
      <c r="Q2561">
        <v>10.56</v>
      </c>
      <c r="R2561">
        <v>2</v>
      </c>
      <c r="S2561">
        <v>0</v>
      </c>
      <c r="T2561">
        <v>4.7519999999999998</v>
      </c>
    </row>
    <row r="2562" spans="1:20" x14ac:dyDescent="0.3">
      <c r="A2562" s="1">
        <v>44147</v>
      </c>
      <c r="B2562" s="1" t="str">
        <f t="shared" si="39"/>
        <v>Nov</v>
      </c>
      <c r="C2562">
        <v>506</v>
      </c>
      <c r="D2562" t="s">
        <v>5073</v>
      </c>
      <c r="E2562" t="s">
        <v>86</v>
      </c>
      <c r="F2562" t="s">
        <v>2162</v>
      </c>
      <c r="G2562" t="s">
        <v>73</v>
      </c>
      <c r="H2562" t="s">
        <v>23</v>
      </c>
      <c r="I2562" t="s">
        <v>314</v>
      </c>
      <c r="J2562" t="s">
        <v>315</v>
      </c>
      <c r="K2562">
        <v>10024</v>
      </c>
      <c r="L2562" t="s">
        <v>26</v>
      </c>
      <c r="M2562" t="s">
        <v>2092</v>
      </c>
      <c r="N2562" t="s">
        <v>46</v>
      </c>
      <c r="O2562" t="s">
        <v>47</v>
      </c>
      <c r="P2562" t="s">
        <v>2093</v>
      </c>
      <c r="Q2562">
        <v>15.92</v>
      </c>
      <c r="R2562">
        <v>5</v>
      </c>
      <c r="S2562">
        <v>0.2</v>
      </c>
      <c r="T2562">
        <v>5.3730000000000002</v>
      </c>
    </row>
    <row r="2563" spans="1:20" x14ac:dyDescent="0.3">
      <c r="A2563" s="1">
        <v>44147</v>
      </c>
      <c r="B2563" s="1" t="str">
        <f t="shared" ref="B2563:B2626" si="40">TEXT(A2563,"mmm")</f>
        <v>Nov</v>
      </c>
      <c r="C2563">
        <v>1500</v>
      </c>
      <c r="D2563" t="s">
        <v>5074</v>
      </c>
      <c r="E2563" t="s">
        <v>20</v>
      </c>
      <c r="F2563" t="s">
        <v>5075</v>
      </c>
      <c r="G2563" t="s">
        <v>22</v>
      </c>
      <c r="H2563" t="s">
        <v>23</v>
      </c>
      <c r="I2563" t="s">
        <v>259</v>
      </c>
      <c r="J2563" t="s">
        <v>52</v>
      </c>
      <c r="K2563">
        <v>78745</v>
      </c>
      <c r="L2563" t="s">
        <v>44</v>
      </c>
      <c r="M2563" t="s">
        <v>3138</v>
      </c>
      <c r="N2563" t="s">
        <v>46</v>
      </c>
      <c r="O2563" t="s">
        <v>107</v>
      </c>
      <c r="P2563" t="s">
        <v>3139</v>
      </c>
      <c r="Q2563">
        <v>16.056000000000001</v>
      </c>
      <c r="R2563">
        <v>3</v>
      </c>
      <c r="S2563">
        <v>0.2</v>
      </c>
      <c r="T2563">
        <v>5.8202999999999996</v>
      </c>
    </row>
    <row r="2564" spans="1:20" x14ac:dyDescent="0.3">
      <c r="A2564" s="1">
        <v>44147</v>
      </c>
      <c r="B2564" s="1" t="str">
        <f t="shared" si="40"/>
        <v>Nov</v>
      </c>
      <c r="C2564">
        <v>1501</v>
      </c>
      <c r="D2564" t="s">
        <v>5074</v>
      </c>
      <c r="E2564" t="s">
        <v>20</v>
      </c>
      <c r="F2564" t="s">
        <v>5075</v>
      </c>
      <c r="G2564" t="s">
        <v>22</v>
      </c>
      <c r="H2564" t="s">
        <v>23</v>
      </c>
      <c r="I2564" t="s">
        <v>259</v>
      </c>
      <c r="J2564" t="s">
        <v>52</v>
      </c>
      <c r="K2564">
        <v>78745</v>
      </c>
      <c r="L2564" t="s">
        <v>44</v>
      </c>
      <c r="M2564" t="s">
        <v>5076</v>
      </c>
      <c r="N2564" t="s">
        <v>46</v>
      </c>
      <c r="O2564" t="s">
        <v>107</v>
      </c>
      <c r="P2564" t="s">
        <v>5077</v>
      </c>
      <c r="Q2564">
        <v>223.05600000000001</v>
      </c>
      <c r="R2564">
        <v>9</v>
      </c>
      <c r="S2564">
        <v>0.2</v>
      </c>
      <c r="T2564">
        <v>69.704999999999998</v>
      </c>
    </row>
    <row r="2565" spans="1:20" x14ac:dyDescent="0.3">
      <c r="A2565" s="1">
        <v>44147</v>
      </c>
      <c r="B2565" s="1" t="str">
        <f t="shared" si="40"/>
        <v>Nov</v>
      </c>
      <c r="C2565">
        <v>1502</v>
      </c>
      <c r="D2565" t="s">
        <v>5074</v>
      </c>
      <c r="E2565" t="s">
        <v>20</v>
      </c>
      <c r="F2565" t="s">
        <v>5075</v>
      </c>
      <c r="G2565" t="s">
        <v>22</v>
      </c>
      <c r="H2565" t="s">
        <v>23</v>
      </c>
      <c r="I2565" t="s">
        <v>259</v>
      </c>
      <c r="J2565" t="s">
        <v>52</v>
      </c>
      <c r="K2565">
        <v>78745</v>
      </c>
      <c r="L2565" t="s">
        <v>44</v>
      </c>
      <c r="M2565" t="s">
        <v>1863</v>
      </c>
      <c r="N2565" t="s">
        <v>46</v>
      </c>
      <c r="O2565" t="s">
        <v>54</v>
      </c>
      <c r="P2565" t="s">
        <v>1864</v>
      </c>
      <c r="Q2565">
        <v>540.048</v>
      </c>
      <c r="R2565">
        <v>3</v>
      </c>
      <c r="S2565">
        <v>0.2</v>
      </c>
      <c r="T2565">
        <v>-47.254199999999997</v>
      </c>
    </row>
    <row r="2566" spans="1:20" x14ac:dyDescent="0.3">
      <c r="A2566" s="1">
        <v>44147</v>
      </c>
      <c r="B2566" s="1" t="str">
        <f t="shared" si="40"/>
        <v>Nov</v>
      </c>
      <c r="C2566">
        <v>1866</v>
      </c>
      <c r="D2566" t="s">
        <v>5078</v>
      </c>
      <c r="E2566" t="s">
        <v>269</v>
      </c>
      <c r="F2566" t="s">
        <v>708</v>
      </c>
      <c r="G2566" t="s">
        <v>73</v>
      </c>
      <c r="H2566" t="s">
        <v>23</v>
      </c>
      <c r="I2566" t="s">
        <v>889</v>
      </c>
      <c r="J2566" t="s">
        <v>25</v>
      </c>
      <c r="K2566">
        <v>43055</v>
      </c>
      <c r="L2566" t="s">
        <v>26</v>
      </c>
      <c r="M2566" t="s">
        <v>4776</v>
      </c>
      <c r="N2566" t="s">
        <v>78</v>
      </c>
      <c r="O2566" t="s">
        <v>193</v>
      </c>
      <c r="P2566" t="s">
        <v>4777</v>
      </c>
      <c r="Q2566">
        <v>370.78199999999998</v>
      </c>
      <c r="R2566">
        <v>3</v>
      </c>
      <c r="S2566">
        <v>0.4</v>
      </c>
      <c r="T2566">
        <v>-92.695499999999996</v>
      </c>
    </row>
    <row r="2567" spans="1:20" x14ac:dyDescent="0.3">
      <c r="A2567" s="1">
        <v>44147</v>
      </c>
      <c r="B2567" s="1" t="str">
        <f t="shared" si="40"/>
        <v>Nov</v>
      </c>
      <c r="C2567">
        <v>2950</v>
      </c>
      <c r="D2567" t="s">
        <v>5079</v>
      </c>
      <c r="E2567" t="s">
        <v>269</v>
      </c>
      <c r="F2567" t="s">
        <v>5080</v>
      </c>
      <c r="G2567" t="s">
        <v>41</v>
      </c>
      <c r="H2567" t="s">
        <v>23</v>
      </c>
      <c r="I2567" t="s">
        <v>2694</v>
      </c>
      <c r="J2567" t="s">
        <v>412</v>
      </c>
      <c r="K2567">
        <v>85301</v>
      </c>
      <c r="L2567" t="s">
        <v>35</v>
      </c>
      <c r="M2567" t="s">
        <v>1335</v>
      </c>
      <c r="N2567" t="s">
        <v>78</v>
      </c>
      <c r="O2567" t="s">
        <v>101</v>
      </c>
      <c r="P2567" t="s">
        <v>1336</v>
      </c>
      <c r="Q2567">
        <v>41.6</v>
      </c>
      <c r="R2567">
        <v>4</v>
      </c>
      <c r="S2567">
        <v>0.2</v>
      </c>
      <c r="T2567">
        <v>13</v>
      </c>
    </row>
    <row r="2568" spans="1:20" x14ac:dyDescent="0.3">
      <c r="A2568" s="1">
        <v>44147</v>
      </c>
      <c r="B2568" s="1" t="str">
        <f t="shared" si="40"/>
        <v>Nov</v>
      </c>
      <c r="C2568">
        <v>2951</v>
      </c>
      <c r="D2568" t="s">
        <v>5079</v>
      </c>
      <c r="E2568" t="s">
        <v>269</v>
      </c>
      <c r="F2568" t="s">
        <v>5080</v>
      </c>
      <c r="G2568" t="s">
        <v>41</v>
      </c>
      <c r="H2568" t="s">
        <v>23</v>
      </c>
      <c r="I2568" t="s">
        <v>2694</v>
      </c>
      <c r="J2568" t="s">
        <v>412</v>
      </c>
      <c r="K2568">
        <v>85301</v>
      </c>
      <c r="L2568" t="s">
        <v>35</v>
      </c>
      <c r="M2568" t="s">
        <v>5081</v>
      </c>
      <c r="N2568" t="s">
        <v>46</v>
      </c>
      <c r="O2568" t="s">
        <v>107</v>
      </c>
      <c r="P2568" t="s">
        <v>5082</v>
      </c>
      <c r="Q2568">
        <v>23.12</v>
      </c>
      <c r="R2568">
        <v>5</v>
      </c>
      <c r="S2568">
        <v>0.2</v>
      </c>
      <c r="T2568">
        <v>8.3810000000000002</v>
      </c>
    </row>
    <row r="2569" spans="1:20" x14ac:dyDescent="0.3">
      <c r="A2569" s="1">
        <v>44147</v>
      </c>
      <c r="B2569" s="1" t="str">
        <f t="shared" si="40"/>
        <v>Nov</v>
      </c>
      <c r="C2569">
        <v>2952</v>
      </c>
      <c r="D2569" t="s">
        <v>5079</v>
      </c>
      <c r="E2569" t="s">
        <v>269</v>
      </c>
      <c r="F2569" t="s">
        <v>5080</v>
      </c>
      <c r="G2569" t="s">
        <v>41</v>
      </c>
      <c r="H2569" t="s">
        <v>23</v>
      </c>
      <c r="I2569" t="s">
        <v>2694</v>
      </c>
      <c r="J2569" t="s">
        <v>412</v>
      </c>
      <c r="K2569">
        <v>85301</v>
      </c>
      <c r="L2569" t="s">
        <v>35</v>
      </c>
      <c r="M2569" t="s">
        <v>3826</v>
      </c>
      <c r="N2569" t="s">
        <v>28</v>
      </c>
      <c r="O2569" t="s">
        <v>59</v>
      </c>
      <c r="P2569" t="s">
        <v>3827</v>
      </c>
      <c r="Q2569">
        <v>113.88800000000001</v>
      </c>
      <c r="R2569">
        <v>2</v>
      </c>
      <c r="S2569">
        <v>0.2</v>
      </c>
      <c r="T2569">
        <v>9.9651999999999994</v>
      </c>
    </row>
    <row r="2570" spans="1:20" x14ac:dyDescent="0.3">
      <c r="A2570" s="1">
        <v>44147</v>
      </c>
      <c r="B2570" s="1" t="str">
        <f t="shared" si="40"/>
        <v>Nov</v>
      </c>
      <c r="C2570">
        <v>2953</v>
      </c>
      <c r="D2570" t="s">
        <v>5079</v>
      </c>
      <c r="E2570" t="s">
        <v>269</v>
      </c>
      <c r="F2570" t="s">
        <v>5080</v>
      </c>
      <c r="G2570" t="s">
        <v>41</v>
      </c>
      <c r="H2570" t="s">
        <v>23</v>
      </c>
      <c r="I2570" t="s">
        <v>2694</v>
      </c>
      <c r="J2570" t="s">
        <v>412</v>
      </c>
      <c r="K2570">
        <v>85301</v>
      </c>
      <c r="L2570" t="s">
        <v>35</v>
      </c>
      <c r="M2570" t="s">
        <v>5083</v>
      </c>
      <c r="N2570" t="s">
        <v>28</v>
      </c>
      <c r="O2570" t="s">
        <v>29</v>
      </c>
      <c r="P2570" t="s">
        <v>5084</v>
      </c>
      <c r="Q2570">
        <v>113.568</v>
      </c>
      <c r="R2570">
        <v>2</v>
      </c>
      <c r="S2570">
        <v>0.2</v>
      </c>
      <c r="T2570">
        <v>-5.6783999999999999</v>
      </c>
    </row>
    <row r="2571" spans="1:20" x14ac:dyDescent="0.3">
      <c r="A2571" s="1">
        <v>44147</v>
      </c>
      <c r="B2571" s="1" t="str">
        <f t="shared" si="40"/>
        <v>Nov</v>
      </c>
      <c r="C2571">
        <v>2954</v>
      </c>
      <c r="D2571" t="s">
        <v>5079</v>
      </c>
      <c r="E2571" t="s">
        <v>269</v>
      </c>
      <c r="F2571" t="s">
        <v>5080</v>
      </c>
      <c r="G2571" t="s">
        <v>41</v>
      </c>
      <c r="H2571" t="s">
        <v>23</v>
      </c>
      <c r="I2571" t="s">
        <v>2694</v>
      </c>
      <c r="J2571" t="s">
        <v>412</v>
      </c>
      <c r="K2571">
        <v>85301</v>
      </c>
      <c r="L2571" t="s">
        <v>35</v>
      </c>
      <c r="M2571" t="s">
        <v>2598</v>
      </c>
      <c r="N2571" t="s">
        <v>78</v>
      </c>
      <c r="O2571" t="s">
        <v>193</v>
      </c>
      <c r="P2571" t="s">
        <v>2599</v>
      </c>
      <c r="Q2571">
        <v>7.92</v>
      </c>
      <c r="R2571">
        <v>2</v>
      </c>
      <c r="S2571">
        <v>0.2</v>
      </c>
      <c r="T2571">
        <v>0.69299999999999995</v>
      </c>
    </row>
    <row r="2572" spans="1:20" x14ac:dyDescent="0.3">
      <c r="A2572" s="1">
        <v>44147</v>
      </c>
      <c r="B2572" s="1" t="str">
        <f t="shared" si="40"/>
        <v>Nov</v>
      </c>
      <c r="C2572">
        <v>2955</v>
      </c>
      <c r="D2572" t="s">
        <v>5079</v>
      </c>
      <c r="E2572" t="s">
        <v>269</v>
      </c>
      <c r="F2572" t="s">
        <v>5080</v>
      </c>
      <c r="G2572" t="s">
        <v>41</v>
      </c>
      <c r="H2572" t="s">
        <v>23</v>
      </c>
      <c r="I2572" t="s">
        <v>2694</v>
      </c>
      <c r="J2572" t="s">
        <v>412</v>
      </c>
      <c r="K2572">
        <v>85301</v>
      </c>
      <c r="L2572" t="s">
        <v>35</v>
      </c>
      <c r="M2572" t="s">
        <v>453</v>
      </c>
      <c r="N2572" t="s">
        <v>78</v>
      </c>
      <c r="O2572" t="s">
        <v>193</v>
      </c>
      <c r="P2572" t="s">
        <v>454</v>
      </c>
      <c r="Q2572">
        <v>671.98400000000004</v>
      </c>
      <c r="R2572">
        <v>2</v>
      </c>
      <c r="S2572">
        <v>0.2</v>
      </c>
      <c r="T2572">
        <v>50.398800000000001</v>
      </c>
    </row>
    <row r="2573" spans="1:20" x14ac:dyDescent="0.3">
      <c r="A2573" s="1">
        <v>44147</v>
      </c>
      <c r="B2573" s="1" t="str">
        <f t="shared" si="40"/>
        <v>Nov</v>
      </c>
      <c r="C2573">
        <v>3135</v>
      </c>
      <c r="D2573" t="s">
        <v>5085</v>
      </c>
      <c r="E2573" t="s">
        <v>20</v>
      </c>
      <c r="F2573" t="s">
        <v>5086</v>
      </c>
      <c r="G2573" t="s">
        <v>41</v>
      </c>
      <c r="H2573" t="s">
        <v>23</v>
      </c>
      <c r="I2573" t="s">
        <v>172</v>
      </c>
      <c r="J2573" t="s">
        <v>52</v>
      </c>
      <c r="K2573">
        <v>75081</v>
      </c>
      <c r="L2573" t="s">
        <v>44</v>
      </c>
      <c r="M2573" t="s">
        <v>1936</v>
      </c>
      <c r="N2573" t="s">
        <v>46</v>
      </c>
      <c r="O2573" t="s">
        <v>47</v>
      </c>
      <c r="P2573" t="s">
        <v>1937</v>
      </c>
      <c r="Q2573">
        <v>30.56</v>
      </c>
      <c r="R2573">
        <v>5</v>
      </c>
      <c r="S2573">
        <v>0.8</v>
      </c>
      <c r="T2573">
        <v>-45.84</v>
      </c>
    </row>
    <row r="2574" spans="1:20" x14ac:dyDescent="0.3">
      <c r="A2574" s="1">
        <v>44147</v>
      </c>
      <c r="B2574" s="1" t="str">
        <f t="shared" si="40"/>
        <v>Nov</v>
      </c>
      <c r="C2574">
        <v>3136</v>
      </c>
      <c r="D2574" t="s">
        <v>5085</v>
      </c>
      <c r="E2574" t="s">
        <v>20</v>
      </c>
      <c r="F2574" t="s">
        <v>5086</v>
      </c>
      <c r="G2574" t="s">
        <v>41</v>
      </c>
      <c r="H2574" t="s">
        <v>23</v>
      </c>
      <c r="I2574" t="s">
        <v>172</v>
      </c>
      <c r="J2574" t="s">
        <v>52</v>
      </c>
      <c r="K2574">
        <v>75081</v>
      </c>
      <c r="L2574" t="s">
        <v>44</v>
      </c>
      <c r="M2574" t="s">
        <v>5087</v>
      </c>
      <c r="N2574" t="s">
        <v>46</v>
      </c>
      <c r="O2574" t="s">
        <v>54</v>
      </c>
      <c r="P2574" t="s">
        <v>5088</v>
      </c>
      <c r="Q2574">
        <v>77.951999999999998</v>
      </c>
      <c r="R2574">
        <v>3</v>
      </c>
      <c r="S2574">
        <v>0.2</v>
      </c>
      <c r="T2574">
        <v>-15.590400000000001</v>
      </c>
    </row>
    <row r="2575" spans="1:20" x14ac:dyDescent="0.3">
      <c r="A2575" s="1">
        <v>44147</v>
      </c>
      <c r="B2575" s="1" t="str">
        <f t="shared" si="40"/>
        <v>Nov</v>
      </c>
      <c r="C2575">
        <v>3137</v>
      </c>
      <c r="D2575" t="s">
        <v>5085</v>
      </c>
      <c r="E2575" t="s">
        <v>20</v>
      </c>
      <c r="F2575" t="s">
        <v>5086</v>
      </c>
      <c r="G2575" t="s">
        <v>41</v>
      </c>
      <c r="H2575" t="s">
        <v>23</v>
      </c>
      <c r="I2575" t="s">
        <v>172</v>
      </c>
      <c r="J2575" t="s">
        <v>52</v>
      </c>
      <c r="K2575">
        <v>75081</v>
      </c>
      <c r="L2575" t="s">
        <v>44</v>
      </c>
      <c r="M2575" t="s">
        <v>5089</v>
      </c>
      <c r="N2575" t="s">
        <v>78</v>
      </c>
      <c r="O2575" t="s">
        <v>193</v>
      </c>
      <c r="P2575" t="s">
        <v>5090</v>
      </c>
      <c r="Q2575">
        <v>67.992000000000004</v>
      </c>
      <c r="R2575">
        <v>1</v>
      </c>
      <c r="S2575">
        <v>0.2</v>
      </c>
      <c r="T2575">
        <v>8.4990000000000006</v>
      </c>
    </row>
    <row r="2576" spans="1:20" x14ac:dyDescent="0.3">
      <c r="A2576" s="1">
        <v>44147</v>
      </c>
      <c r="B2576" s="1" t="str">
        <f t="shared" si="40"/>
        <v>Nov</v>
      </c>
      <c r="C2576">
        <v>3138</v>
      </c>
      <c r="D2576" t="s">
        <v>5085</v>
      </c>
      <c r="E2576" t="s">
        <v>20</v>
      </c>
      <c r="F2576" t="s">
        <v>5086</v>
      </c>
      <c r="G2576" t="s">
        <v>41</v>
      </c>
      <c r="H2576" t="s">
        <v>23</v>
      </c>
      <c r="I2576" t="s">
        <v>172</v>
      </c>
      <c r="J2576" t="s">
        <v>52</v>
      </c>
      <c r="K2576">
        <v>75081</v>
      </c>
      <c r="L2576" t="s">
        <v>44</v>
      </c>
      <c r="M2576" t="s">
        <v>207</v>
      </c>
      <c r="N2576" t="s">
        <v>46</v>
      </c>
      <c r="O2576" t="s">
        <v>168</v>
      </c>
      <c r="P2576" t="s">
        <v>208</v>
      </c>
      <c r="Q2576">
        <v>12.224</v>
      </c>
      <c r="R2576">
        <v>2</v>
      </c>
      <c r="S2576">
        <v>0.2</v>
      </c>
      <c r="T2576">
        <v>4.4311999999999996</v>
      </c>
    </row>
    <row r="2577" spans="1:20" x14ac:dyDescent="0.3">
      <c r="A2577" s="1">
        <v>44147</v>
      </c>
      <c r="B2577" s="1" t="str">
        <f t="shared" si="40"/>
        <v>Nov</v>
      </c>
      <c r="C2577">
        <v>3139</v>
      </c>
      <c r="D2577" t="s">
        <v>5085</v>
      </c>
      <c r="E2577" t="s">
        <v>20</v>
      </c>
      <c r="F2577" t="s">
        <v>5086</v>
      </c>
      <c r="G2577" t="s">
        <v>41</v>
      </c>
      <c r="H2577" t="s">
        <v>23</v>
      </c>
      <c r="I2577" t="s">
        <v>172</v>
      </c>
      <c r="J2577" t="s">
        <v>52</v>
      </c>
      <c r="K2577">
        <v>75081</v>
      </c>
      <c r="L2577" t="s">
        <v>44</v>
      </c>
      <c r="M2577" t="s">
        <v>1056</v>
      </c>
      <c r="N2577" t="s">
        <v>78</v>
      </c>
      <c r="O2577" t="s">
        <v>101</v>
      </c>
      <c r="P2577" t="s">
        <v>1057</v>
      </c>
      <c r="Q2577">
        <v>44.783999999999999</v>
      </c>
      <c r="R2577">
        <v>2</v>
      </c>
      <c r="S2577">
        <v>0.2</v>
      </c>
      <c r="T2577">
        <v>-0.55979999999999996</v>
      </c>
    </row>
    <row r="2578" spans="1:20" x14ac:dyDescent="0.3">
      <c r="A2578" s="1">
        <v>44147</v>
      </c>
      <c r="B2578" s="1" t="str">
        <f t="shared" si="40"/>
        <v>Nov</v>
      </c>
      <c r="C2578">
        <v>3140</v>
      </c>
      <c r="D2578" t="s">
        <v>5085</v>
      </c>
      <c r="E2578" t="s">
        <v>20</v>
      </c>
      <c r="F2578" t="s">
        <v>5086</v>
      </c>
      <c r="G2578" t="s">
        <v>41</v>
      </c>
      <c r="H2578" t="s">
        <v>23</v>
      </c>
      <c r="I2578" t="s">
        <v>172</v>
      </c>
      <c r="J2578" t="s">
        <v>52</v>
      </c>
      <c r="K2578">
        <v>75081</v>
      </c>
      <c r="L2578" t="s">
        <v>44</v>
      </c>
      <c r="M2578" t="s">
        <v>4735</v>
      </c>
      <c r="N2578" t="s">
        <v>28</v>
      </c>
      <c r="O2578" t="s">
        <v>29</v>
      </c>
      <c r="P2578" t="s">
        <v>4736</v>
      </c>
      <c r="Q2578">
        <v>22.847999999999999</v>
      </c>
      <c r="R2578">
        <v>3</v>
      </c>
      <c r="S2578">
        <v>0.6</v>
      </c>
      <c r="T2578">
        <v>-17.7072</v>
      </c>
    </row>
    <row r="2579" spans="1:20" x14ac:dyDescent="0.3">
      <c r="A2579" s="1">
        <v>44147</v>
      </c>
      <c r="B2579" s="1" t="str">
        <f t="shared" si="40"/>
        <v>Nov</v>
      </c>
      <c r="C2579">
        <v>3472</v>
      </c>
      <c r="D2579" t="s">
        <v>5091</v>
      </c>
      <c r="E2579" t="s">
        <v>20</v>
      </c>
      <c r="F2579" t="s">
        <v>3567</v>
      </c>
      <c r="G2579" t="s">
        <v>73</v>
      </c>
      <c r="H2579" t="s">
        <v>23</v>
      </c>
      <c r="I2579" t="s">
        <v>450</v>
      </c>
      <c r="J2579" t="s">
        <v>25</v>
      </c>
      <c r="K2579">
        <v>43229</v>
      </c>
      <c r="L2579" t="s">
        <v>26</v>
      </c>
      <c r="M2579" t="s">
        <v>298</v>
      </c>
      <c r="N2579" t="s">
        <v>46</v>
      </c>
      <c r="O2579" t="s">
        <v>107</v>
      </c>
      <c r="P2579" t="s">
        <v>299</v>
      </c>
      <c r="Q2579">
        <v>10.848000000000001</v>
      </c>
      <c r="R2579">
        <v>2</v>
      </c>
      <c r="S2579">
        <v>0.2</v>
      </c>
      <c r="T2579">
        <v>3.5255999999999998</v>
      </c>
    </row>
    <row r="2580" spans="1:20" x14ac:dyDescent="0.3">
      <c r="A2580" s="1">
        <v>44147</v>
      </c>
      <c r="B2580" s="1" t="str">
        <f t="shared" si="40"/>
        <v>Nov</v>
      </c>
      <c r="C2580">
        <v>3473</v>
      </c>
      <c r="D2580" t="s">
        <v>5091</v>
      </c>
      <c r="E2580" t="s">
        <v>20</v>
      </c>
      <c r="F2580" t="s">
        <v>3567</v>
      </c>
      <c r="G2580" t="s">
        <v>73</v>
      </c>
      <c r="H2580" t="s">
        <v>23</v>
      </c>
      <c r="I2580" t="s">
        <v>450</v>
      </c>
      <c r="J2580" t="s">
        <v>25</v>
      </c>
      <c r="K2580">
        <v>43229</v>
      </c>
      <c r="L2580" t="s">
        <v>26</v>
      </c>
      <c r="M2580" t="s">
        <v>1206</v>
      </c>
      <c r="N2580" t="s">
        <v>78</v>
      </c>
      <c r="O2580" t="s">
        <v>101</v>
      </c>
      <c r="P2580" t="s">
        <v>1207</v>
      </c>
      <c r="Q2580">
        <v>18.544</v>
      </c>
      <c r="R2580">
        <v>2</v>
      </c>
      <c r="S2580">
        <v>0.2</v>
      </c>
      <c r="T2580">
        <v>3.0133999999999999</v>
      </c>
    </row>
    <row r="2581" spans="1:20" x14ac:dyDescent="0.3">
      <c r="A2581" s="1">
        <v>44147</v>
      </c>
      <c r="B2581" s="1" t="str">
        <f t="shared" si="40"/>
        <v>Nov</v>
      </c>
      <c r="C2581">
        <v>4741</v>
      </c>
      <c r="D2581" t="s">
        <v>5092</v>
      </c>
      <c r="E2581" t="s">
        <v>20</v>
      </c>
      <c r="F2581" t="s">
        <v>1722</v>
      </c>
      <c r="G2581" t="s">
        <v>22</v>
      </c>
      <c r="H2581" t="s">
        <v>23</v>
      </c>
      <c r="I2581" t="s">
        <v>148</v>
      </c>
      <c r="J2581" t="s">
        <v>149</v>
      </c>
      <c r="K2581">
        <v>98115</v>
      </c>
      <c r="L2581" t="s">
        <v>35</v>
      </c>
      <c r="M2581" t="s">
        <v>5093</v>
      </c>
      <c r="N2581" t="s">
        <v>46</v>
      </c>
      <c r="O2581" t="s">
        <v>288</v>
      </c>
      <c r="P2581" t="s">
        <v>5094</v>
      </c>
      <c r="Q2581">
        <v>9.9600000000000009</v>
      </c>
      <c r="R2581">
        <v>2</v>
      </c>
      <c r="S2581">
        <v>0</v>
      </c>
      <c r="T2581">
        <v>4.5815999999999999</v>
      </c>
    </row>
    <row r="2582" spans="1:20" x14ac:dyDescent="0.3">
      <c r="A2582" s="1">
        <v>44147</v>
      </c>
      <c r="B2582" s="1" t="str">
        <f t="shared" si="40"/>
        <v>Nov</v>
      </c>
      <c r="C2582">
        <v>4742</v>
      </c>
      <c r="D2582" t="s">
        <v>5092</v>
      </c>
      <c r="E2582" t="s">
        <v>20</v>
      </c>
      <c r="F2582" t="s">
        <v>1722</v>
      </c>
      <c r="G2582" t="s">
        <v>22</v>
      </c>
      <c r="H2582" t="s">
        <v>23</v>
      </c>
      <c r="I2582" t="s">
        <v>148</v>
      </c>
      <c r="J2582" t="s">
        <v>149</v>
      </c>
      <c r="K2582">
        <v>98115</v>
      </c>
      <c r="L2582" t="s">
        <v>35</v>
      </c>
      <c r="M2582" t="s">
        <v>5095</v>
      </c>
      <c r="N2582" t="s">
        <v>46</v>
      </c>
      <c r="O2582" t="s">
        <v>62</v>
      </c>
      <c r="P2582" t="s">
        <v>5096</v>
      </c>
      <c r="Q2582">
        <v>9.2100000000000009</v>
      </c>
      <c r="R2582">
        <v>3</v>
      </c>
      <c r="S2582">
        <v>0</v>
      </c>
      <c r="T2582">
        <v>2.3025000000000002</v>
      </c>
    </row>
    <row r="2583" spans="1:20" x14ac:dyDescent="0.3">
      <c r="A2583" s="1">
        <v>44147</v>
      </c>
      <c r="B2583" s="1" t="str">
        <f t="shared" si="40"/>
        <v>Nov</v>
      </c>
      <c r="C2583">
        <v>4743</v>
      </c>
      <c r="D2583" t="s">
        <v>5092</v>
      </c>
      <c r="E2583" t="s">
        <v>20</v>
      </c>
      <c r="F2583" t="s">
        <v>1722</v>
      </c>
      <c r="G2583" t="s">
        <v>22</v>
      </c>
      <c r="H2583" t="s">
        <v>23</v>
      </c>
      <c r="I2583" t="s">
        <v>148</v>
      </c>
      <c r="J2583" t="s">
        <v>149</v>
      </c>
      <c r="K2583">
        <v>98115</v>
      </c>
      <c r="L2583" t="s">
        <v>35</v>
      </c>
      <c r="M2583" t="s">
        <v>2434</v>
      </c>
      <c r="N2583" t="s">
        <v>46</v>
      </c>
      <c r="O2583" t="s">
        <v>141</v>
      </c>
      <c r="P2583" t="s">
        <v>2435</v>
      </c>
      <c r="Q2583">
        <v>27.93</v>
      </c>
      <c r="R2583">
        <v>3</v>
      </c>
      <c r="S2583">
        <v>0</v>
      </c>
      <c r="T2583">
        <v>8.0997000000000003</v>
      </c>
    </row>
    <row r="2584" spans="1:20" x14ac:dyDescent="0.3">
      <c r="A2584" s="1">
        <v>44147</v>
      </c>
      <c r="B2584" s="1" t="str">
        <f t="shared" si="40"/>
        <v>Nov</v>
      </c>
      <c r="C2584">
        <v>4827</v>
      </c>
      <c r="D2584" t="s">
        <v>5097</v>
      </c>
      <c r="E2584" t="s">
        <v>39</v>
      </c>
      <c r="F2584" t="s">
        <v>1496</v>
      </c>
      <c r="G2584" t="s">
        <v>73</v>
      </c>
      <c r="H2584" t="s">
        <v>23</v>
      </c>
      <c r="I2584" t="s">
        <v>33</v>
      </c>
      <c r="J2584" t="s">
        <v>34</v>
      </c>
      <c r="K2584">
        <v>90036</v>
      </c>
      <c r="L2584" t="s">
        <v>35</v>
      </c>
      <c r="M2584" t="s">
        <v>1719</v>
      </c>
      <c r="N2584" t="s">
        <v>46</v>
      </c>
      <c r="O2584" t="s">
        <v>47</v>
      </c>
      <c r="P2584" t="s">
        <v>1720</v>
      </c>
      <c r="Q2584">
        <v>14.016</v>
      </c>
      <c r="R2584">
        <v>4</v>
      </c>
      <c r="S2584">
        <v>0.2</v>
      </c>
      <c r="T2584">
        <v>4.9055999999999997</v>
      </c>
    </row>
    <row r="2585" spans="1:20" x14ac:dyDescent="0.3">
      <c r="A2585" s="1">
        <v>44147</v>
      </c>
      <c r="B2585" s="1" t="str">
        <f t="shared" si="40"/>
        <v>Nov</v>
      </c>
      <c r="C2585">
        <v>6213</v>
      </c>
      <c r="D2585" t="s">
        <v>5098</v>
      </c>
      <c r="E2585" t="s">
        <v>86</v>
      </c>
      <c r="F2585" t="s">
        <v>2956</v>
      </c>
      <c r="G2585" t="s">
        <v>22</v>
      </c>
      <c r="H2585" t="s">
        <v>23</v>
      </c>
      <c r="I2585" t="s">
        <v>5099</v>
      </c>
      <c r="J2585" t="s">
        <v>149</v>
      </c>
      <c r="K2585">
        <v>98632</v>
      </c>
      <c r="L2585" t="s">
        <v>35</v>
      </c>
      <c r="M2585" t="s">
        <v>3599</v>
      </c>
      <c r="N2585" t="s">
        <v>46</v>
      </c>
      <c r="O2585" t="s">
        <v>144</v>
      </c>
      <c r="P2585" t="s">
        <v>145</v>
      </c>
      <c r="Q2585">
        <v>18.239999999999998</v>
      </c>
      <c r="R2585">
        <v>3</v>
      </c>
      <c r="S2585">
        <v>0</v>
      </c>
      <c r="T2585">
        <v>9.1199999999999992</v>
      </c>
    </row>
    <row r="2586" spans="1:20" x14ac:dyDescent="0.3">
      <c r="A2586" s="1">
        <v>44147</v>
      </c>
      <c r="B2586" s="1" t="str">
        <f t="shared" si="40"/>
        <v>Nov</v>
      </c>
      <c r="C2586">
        <v>6214</v>
      </c>
      <c r="D2586" t="s">
        <v>5098</v>
      </c>
      <c r="E2586" t="s">
        <v>86</v>
      </c>
      <c r="F2586" t="s">
        <v>2956</v>
      </c>
      <c r="G2586" t="s">
        <v>22</v>
      </c>
      <c r="H2586" t="s">
        <v>23</v>
      </c>
      <c r="I2586" t="s">
        <v>5099</v>
      </c>
      <c r="J2586" t="s">
        <v>149</v>
      </c>
      <c r="K2586">
        <v>98632</v>
      </c>
      <c r="L2586" t="s">
        <v>35</v>
      </c>
      <c r="M2586" t="s">
        <v>68</v>
      </c>
      <c r="N2586" t="s">
        <v>46</v>
      </c>
      <c r="O2586" t="s">
        <v>69</v>
      </c>
      <c r="P2586" t="s">
        <v>70</v>
      </c>
      <c r="Q2586">
        <v>76.12</v>
      </c>
      <c r="R2586">
        <v>2</v>
      </c>
      <c r="S2586">
        <v>0</v>
      </c>
      <c r="T2586">
        <v>22.0748</v>
      </c>
    </row>
    <row r="2587" spans="1:20" x14ac:dyDescent="0.3">
      <c r="A2587" s="1">
        <v>44147</v>
      </c>
      <c r="B2587" s="1" t="str">
        <f t="shared" si="40"/>
        <v>Nov</v>
      </c>
      <c r="C2587">
        <v>7769</v>
      </c>
      <c r="D2587" t="s">
        <v>5100</v>
      </c>
      <c r="E2587" t="s">
        <v>20</v>
      </c>
      <c r="F2587" t="s">
        <v>1943</v>
      </c>
      <c r="G2587" t="s">
        <v>22</v>
      </c>
      <c r="H2587" t="s">
        <v>23</v>
      </c>
      <c r="I2587" t="s">
        <v>3725</v>
      </c>
      <c r="J2587" t="s">
        <v>130</v>
      </c>
      <c r="K2587">
        <v>32303</v>
      </c>
      <c r="L2587" t="s">
        <v>76</v>
      </c>
      <c r="M2587" t="s">
        <v>1445</v>
      </c>
      <c r="N2587" t="s">
        <v>46</v>
      </c>
      <c r="O2587" t="s">
        <v>107</v>
      </c>
      <c r="P2587" t="s">
        <v>1446</v>
      </c>
      <c r="Q2587">
        <v>26.72</v>
      </c>
      <c r="R2587">
        <v>5</v>
      </c>
      <c r="S2587">
        <v>0.2</v>
      </c>
      <c r="T2587">
        <v>9.3520000000000003</v>
      </c>
    </row>
    <row r="2588" spans="1:20" x14ac:dyDescent="0.3">
      <c r="A2588" s="1">
        <v>44147</v>
      </c>
      <c r="B2588" s="1" t="str">
        <f t="shared" si="40"/>
        <v>Nov</v>
      </c>
      <c r="C2588">
        <v>8429</v>
      </c>
      <c r="D2588" t="s">
        <v>5101</v>
      </c>
      <c r="E2588" t="s">
        <v>20</v>
      </c>
      <c r="F2588" t="s">
        <v>673</v>
      </c>
      <c r="G2588" t="s">
        <v>73</v>
      </c>
      <c r="H2588" t="s">
        <v>23</v>
      </c>
      <c r="I2588" t="s">
        <v>3801</v>
      </c>
      <c r="J2588" t="s">
        <v>412</v>
      </c>
      <c r="K2588">
        <v>85281</v>
      </c>
      <c r="L2588" t="s">
        <v>35</v>
      </c>
      <c r="M2588" t="s">
        <v>1769</v>
      </c>
      <c r="N2588" t="s">
        <v>78</v>
      </c>
      <c r="O2588" t="s">
        <v>101</v>
      </c>
      <c r="P2588" t="s">
        <v>1770</v>
      </c>
      <c r="Q2588">
        <v>62.351999999999997</v>
      </c>
      <c r="R2588">
        <v>6</v>
      </c>
      <c r="S2588">
        <v>0.2</v>
      </c>
      <c r="T2588">
        <v>-10.9116</v>
      </c>
    </row>
    <row r="2589" spans="1:20" x14ac:dyDescent="0.3">
      <c r="A2589" s="1">
        <v>44147</v>
      </c>
      <c r="B2589" s="1" t="str">
        <f t="shared" si="40"/>
        <v>Nov</v>
      </c>
      <c r="C2589">
        <v>9639</v>
      </c>
      <c r="D2589" t="s">
        <v>5102</v>
      </c>
      <c r="E2589" t="s">
        <v>86</v>
      </c>
      <c r="F2589" t="s">
        <v>921</v>
      </c>
      <c r="G2589" t="s">
        <v>22</v>
      </c>
      <c r="H2589" t="s">
        <v>23</v>
      </c>
      <c r="I2589" t="s">
        <v>33</v>
      </c>
      <c r="J2589" t="s">
        <v>34</v>
      </c>
      <c r="K2589">
        <v>90032</v>
      </c>
      <c r="L2589" t="s">
        <v>35</v>
      </c>
      <c r="M2589" t="s">
        <v>4367</v>
      </c>
      <c r="N2589" t="s">
        <v>46</v>
      </c>
      <c r="O2589" t="s">
        <v>107</v>
      </c>
      <c r="P2589" t="s">
        <v>4368</v>
      </c>
      <c r="Q2589">
        <v>11.56</v>
      </c>
      <c r="R2589">
        <v>2</v>
      </c>
      <c r="S2589">
        <v>0</v>
      </c>
      <c r="T2589">
        <v>5.6643999999999997</v>
      </c>
    </row>
    <row r="2590" spans="1:20" x14ac:dyDescent="0.3">
      <c r="A2590" s="1">
        <v>44147</v>
      </c>
      <c r="B2590" s="1" t="str">
        <f t="shared" si="40"/>
        <v>Nov</v>
      </c>
      <c r="C2590">
        <v>9720</v>
      </c>
      <c r="D2590" t="s">
        <v>5103</v>
      </c>
      <c r="E2590" t="s">
        <v>86</v>
      </c>
      <c r="F2590" t="s">
        <v>3428</v>
      </c>
      <c r="G2590" t="s">
        <v>22</v>
      </c>
      <c r="H2590" t="s">
        <v>23</v>
      </c>
      <c r="I2590" t="s">
        <v>1171</v>
      </c>
      <c r="J2590" t="s">
        <v>155</v>
      </c>
      <c r="K2590">
        <v>17602</v>
      </c>
      <c r="L2590" t="s">
        <v>26</v>
      </c>
      <c r="M2590" t="s">
        <v>2303</v>
      </c>
      <c r="N2590" t="s">
        <v>46</v>
      </c>
      <c r="O2590" t="s">
        <v>54</v>
      </c>
      <c r="P2590" t="s">
        <v>2304</v>
      </c>
      <c r="Q2590">
        <v>221.024</v>
      </c>
      <c r="R2590">
        <v>2</v>
      </c>
      <c r="S2590">
        <v>0.2</v>
      </c>
      <c r="T2590">
        <v>-55.256</v>
      </c>
    </row>
    <row r="2591" spans="1:20" x14ac:dyDescent="0.3">
      <c r="A2591" s="1">
        <v>44148</v>
      </c>
      <c r="B2591" s="1" t="str">
        <f t="shared" si="40"/>
        <v>Nov</v>
      </c>
      <c r="C2591">
        <v>85</v>
      </c>
      <c r="D2591" t="s">
        <v>5104</v>
      </c>
      <c r="E2591" t="s">
        <v>39</v>
      </c>
      <c r="F2591" t="s">
        <v>1586</v>
      </c>
      <c r="G2591" t="s">
        <v>41</v>
      </c>
      <c r="H2591" t="s">
        <v>23</v>
      </c>
      <c r="I2591" t="s">
        <v>336</v>
      </c>
      <c r="J2591" t="s">
        <v>337</v>
      </c>
      <c r="K2591">
        <v>60623</v>
      </c>
      <c r="L2591" t="s">
        <v>44</v>
      </c>
      <c r="M2591" t="s">
        <v>2896</v>
      </c>
      <c r="N2591" t="s">
        <v>46</v>
      </c>
      <c r="O2591" t="s">
        <v>54</v>
      </c>
      <c r="P2591" t="s">
        <v>2897</v>
      </c>
      <c r="Q2591">
        <v>230.376</v>
      </c>
      <c r="R2591">
        <v>3</v>
      </c>
      <c r="S2591">
        <v>0.2</v>
      </c>
      <c r="T2591">
        <v>-48.954900000000002</v>
      </c>
    </row>
    <row r="2592" spans="1:20" x14ac:dyDescent="0.3">
      <c r="A2592" s="1">
        <v>44148</v>
      </c>
      <c r="B2592" s="1" t="str">
        <f t="shared" si="40"/>
        <v>Nov</v>
      </c>
      <c r="C2592">
        <v>1551</v>
      </c>
      <c r="D2592" t="s">
        <v>5105</v>
      </c>
      <c r="E2592" t="s">
        <v>86</v>
      </c>
      <c r="F2592" t="s">
        <v>1462</v>
      </c>
      <c r="G2592" t="s">
        <v>41</v>
      </c>
      <c r="H2592" t="s">
        <v>23</v>
      </c>
      <c r="I2592" t="s">
        <v>441</v>
      </c>
      <c r="J2592" t="s">
        <v>52</v>
      </c>
      <c r="K2592">
        <v>77095</v>
      </c>
      <c r="L2592" t="s">
        <v>44</v>
      </c>
      <c r="M2592" t="s">
        <v>2206</v>
      </c>
      <c r="N2592" t="s">
        <v>46</v>
      </c>
      <c r="O2592" t="s">
        <v>69</v>
      </c>
      <c r="P2592" t="s">
        <v>2207</v>
      </c>
      <c r="Q2592">
        <v>9.3239999999999998</v>
      </c>
      <c r="R2592">
        <v>6</v>
      </c>
      <c r="S2592">
        <v>0.8</v>
      </c>
      <c r="T2592">
        <v>-24.708600000000001</v>
      </c>
    </row>
    <row r="2593" spans="1:20" x14ac:dyDescent="0.3">
      <c r="A2593" s="1">
        <v>44148</v>
      </c>
      <c r="B2593" s="1" t="str">
        <f t="shared" si="40"/>
        <v>Nov</v>
      </c>
      <c r="C2593">
        <v>2628</v>
      </c>
      <c r="D2593" t="s">
        <v>5106</v>
      </c>
      <c r="E2593" t="s">
        <v>39</v>
      </c>
      <c r="F2593" t="s">
        <v>4031</v>
      </c>
      <c r="G2593" t="s">
        <v>73</v>
      </c>
      <c r="H2593" t="s">
        <v>23</v>
      </c>
      <c r="I2593" t="s">
        <v>177</v>
      </c>
      <c r="J2593" t="s">
        <v>25</v>
      </c>
      <c r="K2593">
        <v>45503</v>
      </c>
      <c r="L2593" t="s">
        <v>26</v>
      </c>
      <c r="M2593" t="s">
        <v>1178</v>
      </c>
      <c r="N2593" t="s">
        <v>78</v>
      </c>
      <c r="O2593" t="s">
        <v>101</v>
      </c>
      <c r="P2593" t="s">
        <v>1179</v>
      </c>
      <c r="Q2593">
        <v>60.863999999999997</v>
      </c>
      <c r="R2593">
        <v>4</v>
      </c>
      <c r="S2593">
        <v>0.2</v>
      </c>
      <c r="T2593">
        <v>9.1295999999999999</v>
      </c>
    </row>
    <row r="2594" spans="1:20" x14ac:dyDescent="0.3">
      <c r="A2594" s="1">
        <v>44148</v>
      </c>
      <c r="B2594" s="1" t="str">
        <f t="shared" si="40"/>
        <v>Nov</v>
      </c>
      <c r="C2594">
        <v>2629</v>
      </c>
      <c r="D2594" t="s">
        <v>5106</v>
      </c>
      <c r="E2594" t="s">
        <v>39</v>
      </c>
      <c r="F2594" t="s">
        <v>4031</v>
      </c>
      <c r="G2594" t="s">
        <v>73</v>
      </c>
      <c r="H2594" t="s">
        <v>23</v>
      </c>
      <c r="I2594" t="s">
        <v>177</v>
      </c>
      <c r="J2594" t="s">
        <v>25</v>
      </c>
      <c r="K2594">
        <v>45503</v>
      </c>
      <c r="L2594" t="s">
        <v>26</v>
      </c>
      <c r="M2594" t="s">
        <v>5107</v>
      </c>
      <c r="N2594" t="s">
        <v>78</v>
      </c>
      <c r="O2594" t="s">
        <v>79</v>
      </c>
      <c r="P2594" t="s">
        <v>5108</v>
      </c>
      <c r="Q2594">
        <v>652.995</v>
      </c>
      <c r="R2594">
        <v>7</v>
      </c>
      <c r="S2594">
        <v>0.7</v>
      </c>
      <c r="T2594">
        <v>-935.95950000000005</v>
      </c>
    </row>
    <row r="2595" spans="1:20" x14ac:dyDescent="0.3">
      <c r="A2595" s="1">
        <v>44148</v>
      </c>
      <c r="B2595" s="1" t="str">
        <f t="shared" si="40"/>
        <v>Nov</v>
      </c>
      <c r="C2595">
        <v>2630</v>
      </c>
      <c r="D2595" t="s">
        <v>5106</v>
      </c>
      <c r="E2595" t="s">
        <v>39</v>
      </c>
      <c r="F2595" t="s">
        <v>4031</v>
      </c>
      <c r="G2595" t="s">
        <v>73</v>
      </c>
      <c r="H2595" t="s">
        <v>23</v>
      </c>
      <c r="I2595" t="s">
        <v>177</v>
      </c>
      <c r="J2595" t="s">
        <v>25</v>
      </c>
      <c r="K2595">
        <v>45503</v>
      </c>
      <c r="L2595" t="s">
        <v>26</v>
      </c>
      <c r="M2595" t="s">
        <v>5109</v>
      </c>
      <c r="N2595" t="s">
        <v>46</v>
      </c>
      <c r="O2595" t="s">
        <v>47</v>
      </c>
      <c r="P2595" t="s">
        <v>5110</v>
      </c>
      <c r="Q2595">
        <v>11.22</v>
      </c>
      <c r="R2595">
        <v>10</v>
      </c>
      <c r="S2595">
        <v>0.7</v>
      </c>
      <c r="T2595">
        <v>-7.48</v>
      </c>
    </row>
    <row r="2596" spans="1:20" x14ac:dyDescent="0.3">
      <c r="A2596" s="1">
        <v>44148</v>
      </c>
      <c r="B2596" s="1" t="str">
        <f t="shared" si="40"/>
        <v>Nov</v>
      </c>
      <c r="C2596">
        <v>3700</v>
      </c>
      <c r="D2596" t="s">
        <v>5111</v>
      </c>
      <c r="E2596" t="s">
        <v>86</v>
      </c>
      <c r="F2596" t="s">
        <v>378</v>
      </c>
      <c r="G2596" t="s">
        <v>41</v>
      </c>
      <c r="H2596" t="s">
        <v>23</v>
      </c>
      <c r="I2596" t="s">
        <v>3426</v>
      </c>
      <c r="J2596" t="s">
        <v>315</v>
      </c>
      <c r="K2596">
        <v>10701</v>
      </c>
      <c r="L2596" t="s">
        <v>26</v>
      </c>
      <c r="M2596" t="s">
        <v>5112</v>
      </c>
      <c r="N2596" t="s">
        <v>78</v>
      </c>
      <c r="O2596" t="s">
        <v>101</v>
      </c>
      <c r="P2596" t="s">
        <v>5113</v>
      </c>
      <c r="Q2596">
        <v>163.96</v>
      </c>
      <c r="R2596">
        <v>4</v>
      </c>
      <c r="S2596">
        <v>0</v>
      </c>
      <c r="T2596">
        <v>70.502799999999993</v>
      </c>
    </row>
    <row r="2597" spans="1:20" x14ac:dyDescent="0.3">
      <c r="A2597" s="1">
        <v>44148</v>
      </c>
      <c r="B2597" s="1" t="str">
        <f t="shared" si="40"/>
        <v>Nov</v>
      </c>
      <c r="C2597">
        <v>3783</v>
      </c>
      <c r="D2597" t="s">
        <v>5114</v>
      </c>
      <c r="E2597" t="s">
        <v>86</v>
      </c>
      <c r="F2597" t="s">
        <v>657</v>
      </c>
      <c r="G2597" t="s">
        <v>22</v>
      </c>
      <c r="H2597" t="s">
        <v>23</v>
      </c>
      <c r="I2597" t="s">
        <v>2487</v>
      </c>
      <c r="J2597" t="s">
        <v>206</v>
      </c>
      <c r="K2597">
        <v>38109</v>
      </c>
      <c r="L2597" t="s">
        <v>76</v>
      </c>
      <c r="M2597" t="s">
        <v>3900</v>
      </c>
      <c r="N2597" t="s">
        <v>46</v>
      </c>
      <c r="O2597" t="s">
        <v>107</v>
      </c>
      <c r="P2597" t="s">
        <v>3901</v>
      </c>
      <c r="Q2597">
        <v>8.9039999999999999</v>
      </c>
      <c r="R2597">
        <v>3</v>
      </c>
      <c r="S2597">
        <v>0.2</v>
      </c>
      <c r="T2597">
        <v>3.339</v>
      </c>
    </row>
    <row r="2598" spans="1:20" x14ac:dyDescent="0.3">
      <c r="A2598" s="1">
        <v>44148</v>
      </c>
      <c r="B2598" s="1" t="str">
        <f t="shared" si="40"/>
        <v>Nov</v>
      </c>
      <c r="C2598">
        <v>3784</v>
      </c>
      <c r="D2598" t="s">
        <v>5114</v>
      </c>
      <c r="E2598" t="s">
        <v>86</v>
      </c>
      <c r="F2598" t="s">
        <v>657</v>
      </c>
      <c r="G2598" t="s">
        <v>22</v>
      </c>
      <c r="H2598" t="s">
        <v>23</v>
      </c>
      <c r="I2598" t="s">
        <v>2487</v>
      </c>
      <c r="J2598" t="s">
        <v>206</v>
      </c>
      <c r="K2598">
        <v>38109</v>
      </c>
      <c r="L2598" t="s">
        <v>76</v>
      </c>
      <c r="M2598" t="s">
        <v>1863</v>
      </c>
      <c r="N2598" t="s">
        <v>46</v>
      </c>
      <c r="O2598" t="s">
        <v>54</v>
      </c>
      <c r="P2598" t="s">
        <v>1864</v>
      </c>
      <c r="Q2598">
        <v>720.06399999999996</v>
      </c>
      <c r="R2598">
        <v>4</v>
      </c>
      <c r="S2598">
        <v>0.2</v>
      </c>
      <c r="T2598">
        <v>-63.005600000000001</v>
      </c>
    </row>
    <row r="2599" spans="1:20" x14ac:dyDescent="0.3">
      <c r="A2599" s="1">
        <v>44148</v>
      </c>
      <c r="B2599" s="1" t="str">
        <f t="shared" si="40"/>
        <v>Nov</v>
      </c>
      <c r="C2599">
        <v>4866</v>
      </c>
      <c r="D2599" t="s">
        <v>5115</v>
      </c>
      <c r="E2599" t="s">
        <v>20</v>
      </c>
      <c r="F2599" t="s">
        <v>5116</v>
      </c>
      <c r="G2599" t="s">
        <v>22</v>
      </c>
      <c r="H2599" t="s">
        <v>23</v>
      </c>
      <c r="I2599" t="s">
        <v>148</v>
      </c>
      <c r="J2599" t="s">
        <v>149</v>
      </c>
      <c r="K2599">
        <v>98103</v>
      </c>
      <c r="L2599" t="s">
        <v>35</v>
      </c>
      <c r="M2599" t="s">
        <v>4302</v>
      </c>
      <c r="N2599" t="s">
        <v>28</v>
      </c>
      <c r="O2599" t="s">
        <v>59</v>
      </c>
      <c r="P2599" t="s">
        <v>4303</v>
      </c>
      <c r="Q2599">
        <v>2404.7040000000002</v>
      </c>
      <c r="R2599">
        <v>6</v>
      </c>
      <c r="S2599">
        <v>0.2</v>
      </c>
      <c r="T2599">
        <v>150.29400000000001</v>
      </c>
    </row>
    <row r="2600" spans="1:20" x14ac:dyDescent="0.3">
      <c r="A2600" s="1">
        <v>44148</v>
      </c>
      <c r="B2600" s="1" t="str">
        <f t="shared" si="40"/>
        <v>Nov</v>
      </c>
      <c r="C2600">
        <v>4867</v>
      </c>
      <c r="D2600" t="s">
        <v>5115</v>
      </c>
      <c r="E2600" t="s">
        <v>20</v>
      </c>
      <c r="F2600" t="s">
        <v>5116</v>
      </c>
      <c r="G2600" t="s">
        <v>22</v>
      </c>
      <c r="H2600" t="s">
        <v>23</v>
      </c>
      <c r="I2600" t="s">
        <v>148</v>
      </c>
      <c r="J2600" t="s">
        <v>149</v>
      </c>
      <c r="K2600">
        <v>98103</v>
      </c>
      <c r="L2600" t="s">
        <v>35</v>
      </c>
      <c r="M2600" t="s">
        <v>4434</v>
      </c>
      <c r="N2600" t="s">
        <v>46</v>
      </c>
      <c r="O2600" t="s">
        <v>47</v>
      </c>
      <c r="P2600" t="s">
        <v>4435</v>
      </c>
      <c r="Q2600">
        <v>563.024</v>
      </c>
      <c r="R2600">
        <v>11</v>
      </c>
      <c r="S2600">
        <v>0.2</v>
      </c>
      <c r="T2600">
        <v>190.0206</v>
      </c>
    </row>
    <row r="2601" spans="1:20" x14ac:dyDescent="0.3">
      <c r="A2601" s="1">
        <v>44148</v>
      </c>
      <c r="B2601" s="1" t="str">
        <f t="shared" si="40"/>
        <v>Nov</v>
      </c>
      <c r="C2601">
        <v>4868</v>
      </c>
      <c r="D2601" t="s">
        <v>5115</v>
      </c>
      <c r="E2601" t="s">
        <v>20</v>
      </c>
      <c r="F2601" t="s">
        <v>5116</v>
      </c>
      <c r="G2601" t="s">
        <v>22</v>
      </c>
      <c r="H2601" t="s">
        <v>23</v>
      </c>
      <c r="I2601" t="s">
        <v>148</v>
      </c>
      <c r="J2601" t="s">
        <v>149</v>
      </c>
      <c r="K2601">
        <v>98103</v>
      </c>
      <c r="L2601" t="s">
        <v>35</v>
      </c>
      <c r="M2601" t="s">
        <v>4565</v>
      </c>
      <c r="N2601" t="s">
        <v>46</v>
      </c>
      <c r="O2601" t="s">
        <v>54</v>
      </c>
      <c r="P2601" t="s">
        <v>4566</v>
      </c>
      <c r="Q2601">
        <v>344.91</v>
      </c>
      <c r="R2601">
        <v>3</v>
      </c>
      <c r="S2601">
        <v>0</v>
      </c>
      <c r="T2601">
        <v>10.347300000000001</v>
      </c>
    </row>
    <row r="2602" spans="1:20" x14ac:dyDescent="0.3">
      <c r="A2602" s="1">
        <v>44148</v>
      </c>
      <c r="B2602" s="1" t="str">
        <f t="shared" si="40"/>
        <v>Nov</v>
      </c>
      <c r="C2602">
        <v>4869</v>
      </c>
      <c r="D2602" t="s">
        <v>5115</v>
      </c>
      <c r="E2602" t="s">
        <v>20</v>
      </c>
      <c r="F2602" t="s">
        <v>5116</v>
      </c>
      <c r="G2602" t="s">
        <v>22</v>
      </c>
      <c r="H2602" t="s">
        <v>23</v>
      </c>
      <c r="I2602" t="s">
        <v>148</v>
      </c>
      <c r="J2602" t="s">
        <v>149</v>
      </c>
      <c r="K2602">
        <v>98103</v>
      </c>
      <c r="L2602" t="s">
        <v>35</v>
      </c>
      <c r="M2602" t="s">
        <v>338</v>
      </c>
      <c r="N2602" t="s">
        <v>46</v>
      </c>
      <c r="O2602" t="s">
        <v>288</v>
      </c>
      <c r="P2602" t="s">
        <v>339</v>
      </c>
      <c r="Q2602">
        <v>8.64</v>
      </c>
      <c r="R2602">
        <v>3</v>
      </c>
      <c r="S2602">
        <v>0</v>
      </c>
      <c r="T2602">
        <v>4.2336</v>
      </c>
    </row>
    <row r="2603" spans="1:20" x14ac:dyDescent="0.3">
      <c r="A2603" s="1">
        <v>44148</v>
      </c>
      <c r="B2603" s="1" t="str">
        <f t="shared" si="40"/>
        <v>Nov</v>
      </c>
      <c r="C2603">
        <v>5441</v>
      </c>
      <c r="D2603" t="s">
        <v>5117</v>
      </c>
      <c r="E2603" t="s">
        <v>86</v>
      </c>
      <c r="F2603" t="s">
        <v>2109</v>
      </c>
      <c r="G2603" t="s">
        <v>22</v>
      </c>
      <c r="H2603" t="s">
        <v>23</v>
      </c>
      <c r="I2603" t="s">
        <v>5118</v>
      </c>
      <c r="J2603" t="s">
        <v>130</v>
      </c>
      <c r="K2603">
        <v>33458</v>
      </c>
      <c r="L2603" t="s">
        <v>76</v>
      </c>
      <c r="M2603" t="s">
        <v>3923</v>
      </c>
      <c r="N2603" t="s">
        <v>46</v>
      </c>
      <c r="O2603" t="s">
        <v>62</v>
      </c>
      <c r="P2603" t="s">
        <v>3924</v>
      </c>
      <c r="Q2603">
        <v>2.0640000000000001</v>
      </c>
      <c r="R2603">
        <v>1</v>
      </c>
      <c r="S2603">
        <v>0.2</v>
      </c>
      <c r="T2603">
        <v>0.15479999999999999</v>
      </c>
    </row>
    <row r="2604" spans="1:20" x14ac:dyDescent="0.3">
      <c r="A2604" s="1">
        <v>44148</v>
      </c>
      <c r="B2604" s="1" t="str">
        <f t="shared" si="40"/>
        <v>Nov</v>
      </c>
      <c r="C2604">
        <v>5805</v>
      </c>
      <c r="D2604" t="s">
        <v>5119</v>
      </c>
      <c r="E2604" t="s">
        <v>20</v>
      </c>
      <c r="F2604" t="s">
        <v>5120</v>
      </c>
      <c r="G2604" t="s">
        <v>73</v>
      </c>
      <c r="H2604" t="s">
        <v>23</v>
      </c>
      <c r="I2604" t="s">
        <v>172</v>
      </c>
      <c r="J2604" t="s">
        <v>52</v>
      </c>
      <c r="K2604">
        <v>75220</v>
      </c>
      <c r="L2604" t="s">
        <v>44</v>
      </c>
      <c r="M2604" t="s">
        <v>4190</v>
      </c>
      <c r="N2604" t="s">
        <v>46</v>
      </c>
      <c r="O2604" t="s">
        <v>54</v>
      </c>
      <c r="P2604" t="s">
        <v>4191</v>
      </c>
      <c r="Q2604">
        <v>61.792000000000002</v>
      </c>
      <c r="R2604">
        <v>4</v>
      </c>
      <c r="S2604">
        <v>0.2</v>
      </c>
      <c r="T2604">
        <v>6.1791999999999998</v>
      </c>
    </row>
    <row r="2605" spans="1:20" x14ac:dyDescent="0.3">
      <c r="A2605" s="1">
        <v>44148</v>
      </c>
      <c r="B2605" s="1" t="str">
        <f t="shared" si="40"/>
        <v>Nov</v>
      </c>
      <c r="C2605">
        <v>5806</v>
      </c>
      <c r="D2605" t="s">
        <v>5119</v>
      </c>
      <c r="E2605" t="s">
        <v>20</v>
      </c>
      <c r="F2605" t="s">
        <v>5120</v>
      </c>
      <c r="G2605" t="s">
        <v>73</v>
      </c>
      <c r="H2605" t="s">
        <v>23</v>
      </c>
      <c r="I2605" t="s">
        <v>172</v>
      </c>
      <c r="J2605" t="s">
        <v>52</v>
      </c>
      <c r="K2605">
        <v>75220</v>
      </c>
      <c r="L2605" t="s">
        <v>44</v>
      </c>
      <c r="M2605" t="s">
        <v>1723</v>
      </c>
      <c r="N2605" t="s">
        <v>28</v>
      </c>
      <c r="O2605" t="s">
        <v>186</v>
      </c>
      <c r="P2605" t="s">
        <v>1724</v>
      </c>
      <c r="Q2605">
        <v>205.9992</v>
      </c>
      <c r="R2605">
        <v>3</v>
      </c>
      <c r="S2605">
        <v>0.32</v>
      </c>
      <c r="T2605">
        <v>-27.264600000000002</v>
      </c>
    </row>
    <row r="2606" spans="1:20" x14ac:dyDescent="0.3">
      <c r="A2606" s="1">
        <v>44148</v>
      </c>
      <c r="B2606" s="1" t="str">
        <f t="shared" si="40"/>
        <v>Nov</v>
      </c>
      <c r="C2606">
        <v>6747</v>
      </c>
      <c r="D2606" t="s">
        <v>5121</v>
      </c>
      <c r="E2606" t="s">
        <v>39</v>
      </c>
      <c r="F2606" t="s">
        <v>5122</v>
      </c>
      <c r="G2606" t="s">
        <v>73</v>
      </c>
      <c r="H2606" t="s">
        <v>23</v>
      </c>
      <c r="I2606" t="s">
        <v>314</v>
      </c>
      <c r="J2606" t="s">
        <v>315</v>
      </c>
      <c r="K2606">
        <v>10009</v>
      </c>
      <c r="L2606" t="s">
        <v>26</v>
      </c>
      <c r="M2606" t="s">
        <v>2352</v>
      </c>
      <c r="N2606" t="s">
        <v>78</v>
      </c>
      <c r="O2606" t="s">
        <v>193</v>
      </c>
      <c r="P2606" t="s">
        <v>2353</v>
      </c>
      <c r="Q2606">
        <v>629.95000000000005</v>
      </c>
      <c r="R2606">
        <v>5</v>
      </c>
      <c r="S2606">
        <v>0</v>
      </c>
      <c r="T2606">
        <v>163.78700000000001</v>
      </c>
    </row>
    <row r="2607" spans="1:20" x14ac:dyDescent="0.3">
      <c r="A2607" s="1">
        <v>44148</v>
      </c>
      <c r="B2607" s="1" t="str">
        <f t="shared" si="40"/>
        <v>Nov</v>
      </c>
      <c r="C2607">
        <v>7758</v>
      </c>
      <c r="D2607" t="s">
        <v>5123</v>
      </c>
      <c r="E2607" t="s">
        <v>86</v>
      </c>
      <c r="F2607" t="s">
        <v>3757</v>
      </c>
      <c r="G2607" t="s">
        <v>73</v>
      </c>
      <c r="H2607" t="s">
        <v>23</v>
      </c>
      <c r="I2607" t="s">
        <v>5124</v>
      </c>
      <c r="J2607" t="s">
        <v>315</v>
      </c>
      <c r="K2607">
        <v>14215</v>
      </c>
      <c r="L2607" t="s">
        <v>26</v>
      </c>
      <c r="M2607" t="s">
        <v>4765</v>
      </c>
      <c r="N2607" t="s">
        <v>78</v>
      </c>
      <c r="O2607" t="s">
        <v>193</v>
      </c>
      <c r="P2607" t="s">
        <v>4766</v>
      </c>
      <c r="Q2607">
        <v>43.6</v>
      </c>
      <c r="R2607">
        <v>4</v>
      </c>
      <c r="S2607">
        <v>0</v>
      </c>
      <c r="T2607">
        <v>12.208</v>
      </c>
    </row>
    <row r="2608" spans="1:20" x14ac:dyDescent="0.3">
      <c r="A2608" s="1">
        <v>44148</v>
      </c>
      <c r="B2608" s="1" t="str">
        <f t="shared" si="40"/>
        <v>Nov</v>
      </c>
      <c r="C2608">
        <v>7759</v>
      </c>
      <c r="D2608" t="s">
        <v>5123</v>
      </c>
      <c r="E2608" t="s">
        <v>86</v>
      </c>
      <c r="F2608" t="s">
        <v>3757</v>
      </c>
      <c r="G2608" t="s">
        <v>73</v>
      </c>
      <c r="H2608" t="s">
        <v>23</v>
      </c>
      <c r="I2608" t="s">
        <v>5124</v>
      </c>
      <c r="J2608" t="s">
        <v>315</v>
      </c>
      <c r="K2608">
        <v>14215</v>
      </c>
      <c r="L2608" t="s">
        <v>26</v>
      </c>
      <c r="M2608" t="s">
        <v>5125</v>
      </c>
      <c r="N2608" t="s">
        <v>28</v>
      </c>
      <c r="O2608" t="s">
        <v>29</v>
      </c>
      <c r="P2608" t="s">
        <v>5126</v>
      </c>
      <c r="Q2608">
        <v>154.94999999999999</v>
      </c>
      <c r="R2608">
        <v>3</v>
      </c>
      <c r="S2608">
        <v>0</v>
      </c>
      <c r="T2608">
        <v>30.99</v>
      </c>
    </row>
    <row r="2609" spans="1:20" x14ac:dyDescent="0.3">
      <c r="A2609" s="1">
        <v>44148</v>
      </c>
      <c r="B2609" s="1" t="str">
        <f t="shared" si="40"/>
        <v>Nov</v>
      </c>
      <c r="C2609">
        <v>8320</v>
      </c>
      <c r="D2609" t="s">
        <v>5127</v>
      </c>
      <c r="E2609" t="s">
        <v>20</v>
      </c>
      <c r="F2609" t="s">
        <v>2656</v>
      </c>
      <c r="G2609" t="s">
        <v>22</v>
      </c>
      <c r="H2609" t="s">
        <v>23</v>
      </c>
      <c r="I2609" t="s">
        <v>314</v>
      </c>
      <c r="J2609" t="s">
        <v>315</v>
      </c>
      <c r="K2609">
        <v>10009</v>
      </c>
      <c r="L2609" t="s">
        <v>26</v>
      </c>
      <c r="M2609" t="s">
        <v>5128</v>
      </c>
      <c r="N2609" t="s">
        <v>46</v>
      </c>
      <c r="O2609" t="s">
        <v>54</v>
      </c>
      <c r="P2609" t="s">
        <v>5129</v>
      </c>
      <c r="Q2609">
        <v>11.21</v>
      </c>
      <c r="R2609">
        <v>1</v>
      </c>
      <c r="S2609">
        <v>0</v>
      </c>
      <c r="T2609">
        <v>3.363</v>
      </c>
    </row>
    <row r="2610" spans="1:20" x14ac:dyDescent="0.3">
      <c r="A2610" s="1">
        <v>44148</v>
      </c>
      <c r="B2610" s="1" t="str">
        <f t="shared" si="40"/>
        <v>Nov</v>
      </c>
      <c r="C2610">
        <v>8554</v>
      </c>
      <c r="D2610" t="s">
        <v>5130</v>
      </c>
      <c r="E2610" t="s">
        <v>20</v>
      </c>
      <c r="F2610" t="s">
        <v>608</v>
      </c>
      <c r="G2610" t="s">
        <v>22</v>
      </c>
      <c r="H2610" t="s">
        <v>23</v>
      </c>
      <c r="I2610" t="s">
        <v>716</v>
      </c>
      <c r="J2610" t="s">
        <v>118</v>
      </c>
      <c r="K2610">
        <v>35601</v>
      </c>
      <c r="L2610" t="s">
        <v>76</v>
      </c>
      <c r="M2610" t="s">
        <v>460</v>
      </c>
      <c r="N2610" t="s">
        <v>78</v>
      </c>
      <c r="O2610" t="s">
        <v>101</v>
      </c>
      <c r="P2610" t="s">
        <v>461</v>
      </c>
      <c r="Q2610">
        <v>239.92</v>
      </c>
      <c r="R2610">
        <v>8</v>
      </c>
      <c r="S2610">
        <v>0</v>
      </c>
      <c r="T2610">
        <v>23.992000000000001</v>
      </c>
    </row>
    <row r="2611" spans="1:20" x14ac:dyDescent="0.3">
      <c r="A2611" s="1">
        <v>44148</v>
      </c>
      <c r="B2611" s="1" t="str">
        <f t="shared" si="40"/>
        <v>Nov</v>
      </c>
      <c r="C2611">
        <v>8612</v>
      </c>
      <c r="D2611" t="s">
        <v>5131</v>
      </c>
      <c r="E2611" t="s">
        <v>86</v>
      </c>
      <c r="F2611" t="s">
        <v>1112</v>
      </c>
      <c r="G2611" t="s">
        <v>22</v>
      </c>
      <c r="H2611" t="s">
        <v>23</v>
      </c>
      <c r="I2611" t="s">
        <v>5132</v>
      </c>
      <c r="J2611" t="s">
        <v>34</v>
      </c>
      <c r="K2611">
        <v>93030</v>
      </c>
      <c r="L2611" t="s">
        <v>35</v>
      </c>
      <c r="M2611" t="s">
        <v>100</v>
      </c>
      <c r="N2611" t="s">
        <v>78</v>
      </c>
      <c r="O2611" t="s">
        <v>101</v>
      </c>
      <c r="P2611" t="s">
        <v>102</v>
      </c>
      <c r="Q2611">
        <v>82.95</v>
      </c>
      <c r="R2611">
        <v>5</v>
      </c>
      <c r="S2611">
        <v>0</v>
      </c>
      <c r="T2611">
        <v>29.032499999999999</v>
      </c>
    </row>
    <row r="2612" spans="1:20" x14ac:dyDescent="0.3">
      <c r="A2612" s="1">
        <v>44148</v>
      </c>
      <c r="B2612" s="1" t="str">
        <f t="shared" si="40"/>
        <v>Nov</v>
      </c>
      <c r="C2612">
        <v>9672</v>
      </c>
      <c r="D2612" t="s">
        <v>5133</v>
      </c>
      <c r="E2612" t="s">
        <v>20</v>
      </c>
      <c r="F2612" t="s">
        <v>1637</v>
      </c>
      <c r="G2612" t="s">
        <v>22</v>
      </c>
      <c r="H2612" t="s">
        <v>23</v>
      </c>
      <c r="I2612" t="s">
        <v>1971</v>
      </c>
      <c r="J2612" t="s">
        <v>34</v>
      </c>
      <c r="K2612">
        <v>94568</v>
      </c>
      <c r="L2612" t="s">
        <v>35</v>
      </c>
      <c r="M2612" t="s">
        <v>3440</v>
      </c>
      <c r="N2612" t="s">
        <v>78</v>
      </c>
      <c r="O2612" t="s">
        <v>193</v>
      </c>
      <c r="P2612" t="s">
        <v>3441</v>
      </c>
      <c r="Q2612">
        <v>22</v>
      </c>
      <c r="R2612">
        <v>5</v>
      </c>
      <c r="S2612">
        <v>0.2</v>
      </c>
      <c r="T2612">
        <v>1.375</v>
      </c>
    </row>
    <row r="2613" spans="1:20" x14ac:dyDescent="0.3">
      <c r="A2613" s="1">
        <v>44149</v>
      </c>
      <c r="B2613" s="1" t="str">
        <f t="shared" si="40"/>
        <v>Nov</v>
      </c>
      <c r="C2613">
        <v>615</v>
      </c>
      <c r="D2613" t="s">
        <v>5134</v>
      </c>
      <c r="E2613" t="s">
        <v>86</v>
      </c>
      <c r="F2613" t="s">
        <v>484</v>
      </c>
      <c r="G2613" t="s">
        <v>22</v>
      </c>
      <c r="H2613" t="s">
        <v>23</v>
      </c>
      <c r="I2613" t="s">
        <v>5135</v>
      </c>
      <c r="J2613" t="s">
        <v>25</v>
      </c>
      <c r="K2613">
        <v>43123</v>
      </c>
      <c r="L2613" t="s">
        <v>26</v>
      </c>
      <c r="M2613" t="s">
        <v>5136</v>
      </c>
      <c r="N2613" t="s">
        <v>78</v>
      </c>
      <c r="O2613" t="s">
        <v>193</v>
      </c>
      <c r="P2613" t="s">
        <v>5137</v>
      </c>
      <c r="Q2613">
        <v>119.94</v>
      </c>
      <c r="R2613">
        <v>10</v>
      </c>
      <c r="S2613">
        <v>0.4</v>
      </c>
      <c r="T2613">
        <v>15.992000000000001</v>
      </c>
    </row>
    <row r="2614" spans="1:20" x14ac:dyDescent="0.3">
      <c r="A2614" s="1">
        <v>44149</v>
      </c>
      <c r="B2614" s="1" t="str">
        <f t="shared" si="40"/>
        <v>Nov</v>
      </c>
      <c r="C2614">
        <v>616</v>
      </c>
      <c r="D2614" t="s">
        <v>5134</v>
      </c>
      <c r="E2614" t="s">
        <v>86</v>
      </c>
      <c r="F2614" t="s">
        <v>484</v>
      </c>
      <c r="G2614" t="s">
        <v>22</v>
      </c>
      <c r="H2614" t="s">
        <v>23</v>
      </c>
      <c r="I2614" t="s">
        <v>5135</v>
      </c>
      <c r="J2614" t="s">
        <v>25</v>
      </c>
      <c r="K2614">
        <v>43123</v>
      </c>
      <c r="L2614" t="s">
        <v>26</v>
      </c>
      <c r="M2614" t="s">
        <v>5058</v>
      </c>
      <c r="N2614" t="s">
        <v>46</v>
      </c>
      <c r="O2614" t="s">
        <v>47</v>
      </c>
      <c r="P2614" t="s">
        <v>5059</v>
      </c>
      <c r="Q2614">
        <v>3.6480000000000001</v>
      </c>
      <c r="R2614">
        <v>2</v>
      </c>
      <c r="S2614">
        <v>0.7</v>
      </c>
      <c r="T2614">
        <v>-2.7968000000000002</v>
      </c>
    </row>
    <row r="2615" spans="1:20" x14ac:dyDescent="0.3">
      <c r="A2615" s="1">
        <v>44149</v>
      </c>
      <c r="B2615" s="1" t="str">
        <f t="shared" si="40"/>
        <v>Nov</v>
      </c>
      <c r="C2615">
        <v>961</v>
      </c>
      <c r="D2615" t="s">
        <v>5138</v>
      </c>
      <c r="E2615" t="s">
        <v>20</v>
      </c>
      <c r="F2615" t="s">
        <v>1027</v>
      </c>
      <c r="G2615" t="s">
        <v>73</v>
      </c>
      <c r="H2615" t="s">
        <v>23</v>
      </c>
      <c r="I2615" t="s">
        <v>111</v>
      </c>
      <c r="J2615" t="s">
        <v>34</v>
      </c>
      <c r="K2615">
        <v>94110</v>
      </c>
      <c r="L2615" t="s">
        <v>35</v>
      </c>
      <c r="M2615" t="s">
        <v>5139</v>
      </c>
      <c r="N2615" t="s">
        <v>28</v>
      </c>
      <c r="O2615" t="s">
        <v>59</v>
      </c>
      <c r="P2615" t="s">
        <v>5140</v>
      </c>
      <c r="Q2615">
        <v>321.56799999999998</v>
      </c>
      <c r="R2615">
        <v>2</v>
      </c>
      <c r="S2615">
        <v>0.2</v>
      </c>
      <c r="T2615">
        <v>28.1372</v>
      </c>
    </row>
    <row r="2616" spans="1:20" x14ac:dyDescent="0.3">
      <c r="A2616" s="1">
        <v>44149</v>
      </c>
      <c r="B2616" s="1" t="str">
        <f t="shared" si="40"/>
        <v>Nov</v>
      </c>
      <c r="C2616">
        <v>1073</v>
      </c>
      <c r="D2616" t="s">
        <v>5141</v>
      </c>
      <c r="E2616" t="s">
        <v>20</v>
      </c>
      <c r="F2616" t="s">
        <v>2693</v>
      </c>
      <c r="G2616" t="s">
        <v>22</v>
      </c>
      <c r="H2616" t="s">
        <v>23</v>
      </c>
      <c r="I2616" t="s">
        <v>314</v>
      </c>
      <c r="J2616" t="s">
        <v>315</v>
      </c>
      <c r="K2616">
        <v>10035</v>
      </c>
      <c r="L2616" t="s">
        <v>26</v>
      </c>
      <c r="M2616" t="s">
        <v>1009</v>
      </c>
      <c r="N2616" t="s">
        <v>46</v>
      </c>
      <c r="O2616" t="s">
        <v>47</v>
      </c>
      <c r="P2616" t="s">
        <v>1010</v>
      </c>
      <c r="Q2616">
        <v>8.64</v>
      </c>
      <c r="R2616">
        <v>2</v>
      </c>
      <c r="S2616">
        <v>0.2</v>
      </c>
      <c r="T2616">
        <v>3.024</v>
      </c>
    </row>
    <row r="2617" spans="1:20" x14ac:dyDescent="0.3">
      <c r="A2617" s="1">
        <v>44149</v>
      </c>
      <c r="B2617" s="1" t="str">
        <f t="shared" si="40"/>
        <v>Nov</v>
      </c>
      <c r="C2617">
        <v>5190</v>
      </c>
      <c r="D2617" t="s">
        <v>5142</v>
      </c>
      <c r="E2617" t="s">
        <v>20</v>
      </c>
      <c r="F2617" t="s">
        <v>4569</v>
      </c>
      <c r="G2617" t="s">
        <v>22</v>
      </c>
      <c r="H2617" t="s">
        <v>23</v>
      </c>
      <c r="I2617" t="s">
        <v>1671</v>
      </c>
      <c r="J2617" t="s">
        <v>52</v>
      </c>
      <c r="K2617">
        <v>77506</v>
      </c>
      <c r="L2617" t="s">
        <v>44</v>
      </c>
      <c r="M2617" t="s">
        <v>1918</v>
      </c>
      <c r="N2617" t="s">
        <v>78</v>
      </c>
      <c r="O2617" t="s">
        <v>101</v>
      </c>
      <c r="P2617" t="s">
        <v>1919</v>
      </c>
      <c r="Q2617">
        <v>167.952</v>
      </c>
      <c r="R2617">
        <v>6</v>
      </c>
      <c r="S2617">
        <v>0.2</v>
      </c>
      <c r="T2617">
        <v>-27.292200000000001</v>
      </c>
    </row>
    <row r="2618" spans="1:20" x14ac:dyDescent="0.3">
      <c r="A2618" s="1">
        <v>44149</v>
      </c>
      <c r="B2618" s="1" t="str">
        <f t="shared" si="40"/>
        <v>Nov</v>
      </c>
      <c r="C2618">
        <v>5191</v>
      </c>
      <c r="D2618" t="s">
        <v>5142</v>
      </c>
      <c r="E2618" t="s">
        <v>20</v>
      </c>
      <c r="F2618" t="s">
        <v>4569</v>
      </c>
      <c r="G2618" t="s">
        <v>22</v>
      </c>
      <c r="H2618" t="s">
        <v>23</v>
      </c>
      <c r="I2618" t="s">
        <v>1671</v>
      </c>
      <c r="J2618" t="s">
        <v>52</v>
      </c>
      <c r="K2618">
        <v>77506</v>
      </c>
      <c r="L2618" t="s">
        <v>44</v>
      </c>
      <c r="M2618" t="s">
        <v>5143</v>
      </c>
      <c r="N2618" t="s">
        <v>46</v>
      </c>
      <c r="O2618" t="s">
        <v>62</v>
      </c>
      <c r="P2618" t="s">
        <v>5144</v>
      </c>
      <c r="Q2618">
        <v>45.04</v>
      </c>
      <c r="R2618">
        <v>2</v>
      </c>
      <c r="S2618">
        <v>0.2</v>
      </c>
      <c r="T2618">
        <v>4.5039999999999996</v>
      </c>
    </row>
    <row r="2619" spans="1:20" x14ac:dyDescent="0.3">
      <c r="A2619" s="1">
        <v>44149</v>
      </c>
      <c r="B2619" s="1" t="str">
        <f t="shared" si="40"/>
        <v>Nov</v>
      </c>
      <c r="C2619">
        <v>8686</v>
      </c>
      <c r="D2619" t="s">
        <v>5145</v>
      </c>
      <c r="E2619" t="s">
        <v>86</v>
      </c>
      <c r="F2619" t="s">
        <v>1286</v>
      </c>
      <c r="G2619" t="s">
        <v>73</v>
      </c>
      <c r="H2619" t="s">
        <v>23</v>
      </c>
      <c r="I2619" t="s">
        <v>3026</v>
      </c>
      <c r="J2619" t="s">
        <v>315</v>
      </c>
      <c r="K2619">
        <v>13601</v>
      </c>
      <c r="L2619" t="s">
        <v>26</v>
      </c>
      <c r="M2619" t="s">
        <v>3511</v>
      </c>
      <c r="N2619" t="s">
        <v>46</v>
      </c>
      <c r="O2619" t="s">
        <v>54</v>
      </c>
      <c r="P2619" t="s">
        <v>3512</v>
      </c>
      <c r="Q2619">
        <v>96.36</v>
      </c>
      <c r="R2619">
        <v>6</v>
      </c>
      <c r="S2619">
        <v>0</v>
      </c>
      <c r="T2619">
        <v>25.053599999999999</v>
      </c>
    </row>
    <row r="2620" spans="1:20" x14ac:dyDescent="0.3">
      <c r="A2620" s="1">
        <v>44149</v>
      </c>
      <c r="B2620" s="1" t="str">
        <f t="shared" si="40"/>
        <v>Nov</v>
      </c>
      <c r="C2620">
        <v>8875</v>
      </c>
      <c r="D2620" t="s">
        <v>5146</v>
      </c>
      <c r="E2620" t="s">
        <v>86</v>
      </c>
      <c r="F2620" t="s">
        <v>2109</v>
      </c>
      <c r="G2620" t="s">
        <v>22</v>
      </c>
      <c r="H2620" t="s">
        <v>23</v>
      </c>
      <c r="I2620" t="s">
        <v>441</v>
      </c>
      <c r="J2620" t="s">
        <v>52</v>
      </c>
      <c r="K2620">
        <v>77095</v>
      </c>
      <c r="L2620" t="s">
        <v>44</v>
      </c>
      <c r="M2620" t="s">
        <v>2055</v>
      </c>
      <c r="N2620" t="s">
        <v>46</v>
      </c>
      <c r="O2620" t="s">
        <v>47</v>
      </c>
      <c r="P2620" t="s">
        <v>2056</v>
      </c>
      <c r="Q2620">
        <v>21.99</v>
      </c>
      <c r="R2620">
        <v>5</v>
      </c>
      <c r="S2620">
        <v>0.8</v>
      </c>
      <c r="T2620">
        <v>-32.984999999999999</v>
      </c>
    </row>
    <row r="2621" spans="1:20" x14ac:dyDescent="0.3">
      <c r="A2621" s="1">
        <v>44149</v>
      </c>
      <c r="B2621" s="1" t="str">
        <f t="shared" si="40"/>
        <v>Nov</v>
      </c>
      <c r="C2621">
        <v>9218</v>
      </c>
      <c r="D2621" t="s">
        <v>5147</v>
      </c>
      <c r="E2621" t="s">
        <v>39</v>
      </c>
      <c r="F2621" t="s">
        <v>3810</v>
      </c>
      <c r="G2621" t="s">
        <v>41</v>
      </c>
      <c r="H2621" t="s">
        <v>23</v>
      </c>
      <c r="I2621" t="s">
        <v>699</v>
      </c>
      <c r="J2621" t="s">
        <v>700</v>
      </c>
      <c r="K2621">
        <v>55407</v>
      </c>
      <c r="L2621" t="s">
        <v>44</v>
      </c>
      <c r="M2621" t="s">
        <v>3687</v>
      </c>
      <c r="N2621" t="s">
        <v>46</v>
      </c>
      <c r="O2621" t="s">
        <v>168</v>
      </c>
      <c r="P2621" t="s">
        <v>3688</v>
      </c>
      <c r="Q2621">
        <v>15.28</v>
      </c>
      <c r="R2621">
        <v>2</v>
      </c>
      <c r="S2621">
        <v>0</v>
      </c>
      <c r="T2621">
        <v>7.4871999999999996</v>
      </c>
    </row>
    <row r="2622" spans="1:20" x14ac:dyDescent="0.3">
      <c r="A2622" s="1">
        <v>44149</v>
      </c>
      <c r="B2622" s="1" t="str">
        <f t="shared" si="40"/>
        <v>Nov</v>
      </c>
      <c r="C2622">
        <v>9732</v>
      </c>
      <c r="D2622" t="s">
        <v>5148</v>
      </c>
      <c r="E2622" t="s">
        <v>20</v>
      </c>
      <c r="F2622" t="s">
        <v>2831</v>
      </c>
      <c r="G2622" t="s">
        <v>22</v>
      </c>
      <c r="H2622" t="s">
        <v>23</v>
      </c>
      <c r="I2622" t="s">
        <v>33</v>
      </c>
      <c r="J2622" t="s">
        <v>34</v>
      </c>
      <c r="K2622">
        <v>90049</v>
      </c>
      <c r="L2622" t="s">
        <v>35</v>
      </c>
      <c r="M2622" t="s">
        <v>255</v>
      </c>
      <c r="N2622" t="s">
        <v>46</v>
      </c>
      <c r="O2622" t="s">
        <v>62</v>
      </c>
      <c r="P2622" t="s">
        <v>256</v>
      </c>
      <c r="Q2622">
        <v>34.24</v>
      </c>
      <c r="R2622">
        <v>8</v>
      </c>
      <c r="S2622">
        <v>0</v>
      </c>
      <c r="T2622">
        <v>9.9296000000000006</v>
      </c>
    </row>
    <row r="2623" spans="1:20" x14ac:dyDescent="0.3">
      <c r="A2623" s="1">
        <v>44150</v>
      </c>
      <c r="B2623" s="1" t="str">
        <f t="shared" si="40"/>
        <v>Nov</v>
      </c>
      <c r="C2623">
        <v>4075</v>
      </c>
      <c r="D2623" t="s">
        <v>5149</v>
      </c>
      <c r="E2623" t="s">
        <v>20</v>
      </c>
      <c r="F2623" t="s">
        <v>3587</v>
      </c>
      <c r="G2623" t="s">
        <v>22</v>
      </c>
      <c r="H2623" t="s">
        <v>23</v>
      </c>
      <c r="I2623" t="s">
        <v>4417</v>
      </c>
      <c r="J2623" t="s">
        <v>130</v>
      </c>
      <c r="K2623">
        <v>33023</v>
      </c>
      <c r="L2623" t="s">
        <v>76</v>
      </c>
      <c r="M2623" t="s">
        <v>1208</v>
      </c>
      <c r="N2623" t="s">
        <v>28</v>
      </c>
      <c r="O2623" t="s">
        <v>29</v>
      </c>
      <c r="P2623" t="s">
        <v>1209</v>
      </c>
      <c r="Q2623">
        <v>220.06399999999999</v>
      </c>
      <c r="R2623">
        <v>4</v>
      </c>
      <c r="S2623">
        <v>0.2</v>
      </c>
      <c r="T2623">
        <v>55.015999999999998</v>
      </c>
    </row>
    <row r="2624" spans="1:20" x14ac:dyDescent="0.3">
      <c r="A2624" s="1">
        <v>44150</v>
      </c>
      <c r="B2624" s="1" t="str">
        <f t="shared" si="40"/>
        <v>Nov</v>
      </c>
      <c r="C2624">
        <v>4076</v>
      </c>
      <c r="D2624" t="s">
        <v>5149</v>
      </c>
      <c r="E2624" t="s">
        <v>20</v>
      </c>
      <c r="F2624" t="s">
        <v>3587</v>
      </c>
      <c r="G2624" t="s">
        <v>22</v>
      </c>
      <c r="H2624" t="s">
        <v>23</v>
      </c>
      <c r="I2624" t="s">
        <v>4417</v>
      </c>
      <c r="J2624" t="s">
        <v>130</v>
      </c>
      <c r="K2624">
        <v>33023</v>
      </c>
      <c r="L2624" t="s">
        <v>76</v>
      </c>
      <c r="M2624" t="s">
        <v>1859</v>
      </c>
      <c r="N2624" t="s">
        <v>28</v>
      </c>
      <c r="O2624" t="s">
        <v>29</v>
      </c>
      <c r="P2624" t="s">
        <v>1860</v>
      </c>
      <c r="Q2624">
        <v>339.13600000000002</v>
      </c>
      <c r="R2624">
        <v>4</v>
      </c>
      <c r="S2624">
        <v>0.2</v>
      </c>
      <c r="T2624">
        <v>0</v>
      </c>
    </row>
    <row r="2625" spans="1:20" x14ac:dyDescent="0.3">
      <c r="A2625" s="1">
        <v>44151</v>
      </c>
      <c r="B2625" s="1" t="str">
        <f t="shared" si="40"/>
        <v>Nov</v>
      </c>
      <c r="C2625">
        <v>2139</v>
      </c>
      <c r="D2625" t="s">
        <v>5150</v>
      </c>
      <c r="E2625" t="s">
        <v>269</v>
      </c>
      <c r="F2625" t="s">
        <v>832</v>
      </c>
      <c r="G2625" t="s">
        <v>22</v>
      </c>
      <c r="H2625" t="s">
        <v>23</v>
      </c>
      <c r="I2625" t="s">
        <v>314</v>
      </c>
      <c r="J2625" t="s">
        <v>315</v>
      </c>
      <c r="K2625">
        <v>10009</v>
      </c>
      <c r="L2625" t="s">
        <v>26</v>
      </c>
      <c r="M2625" t="s">
        <v>5151</v>
      </c>
      <c r="N2625" t="s">
        <v>46</v>
      </c>
      <c r="O2625" t="s">
        <v>107</v>
      </c>
      <c r="P2625" t="s">
        <v>5152</v>
      </c>
      <c r="Q2625">
        <v>146.82</v>
      </c>
      <c r="R2625">
        <v>3</v>
      </c>
      <c r="S2625">
        <v>0</v>
      </c>
      <c r="T2625">
        <v>73.41</v>
      </c>
    </row>
    <row r="2626" spans="1:20" x14ac:dyDescent="0.3">
      <c r="A2626" s="1">
        <v>44151</v>
      </c>
      <c r="B2626" s="1" t="str">
        <f t="shared" si="40"/>
        <v>Nov</v>
      </c>
      <c r="C2626">
        <v>2874</v>
      </c>
      <c r="D2626" t="s">
        <v>5153</v>
      </c>
      <c r="E2626" t="s">
        <v>20</v>
      </c>
      <c r="F2626" t="s">
        <v>1215</v>
      </c>
      <c r="G2626" t="s">
        <v>22</v>
      </c>
      <c r="H2626" t="s">
        <v>23</v>
      </c>
      <c r="I2626" t="s">
        <v>573</v>
      </c>
      <c r="J2626" t="s">
        <v>34</v>
      </c>
      <c r="K2626">
        <v>92105</v>
      </c>
      <c r="L2626" t="s">
        <v>35</v>
      </c>
      <c r="M2626" t="s">
        <v>5154</v>
      </c>
      <c r="N2626" t="s">
        <v>46</v>
      </c>
      <c r="O2626" t="s">
        <v>54</v>
      </c>
      <c r="P2626" t="s">
        <v>5155</v>
      </c>
      <c r="Q2626">
        <v>811.28</v>
      </c>
      <c r="R2626">
        <v>8</v>
      </c>
      <c r="S2626">
        <v>0</v>
      </c>
      <c r="T2626">
        <v>24.3384</v>
      </c>
    </row>
    <row r="2627" spans="1:20" x14ac:dyDescent="0.3">
      <c r="A2627" s="1">
        <v>44151</v>
      </c>
      <c r="B2627" s="1" t="str">
        <f t="shared" ref="B2627:B2690" si="41">TEXT(A2627,"mmm")</f>
        <v>Nov</v>
      </c>
      <c r="C2627">
        <v>3299</v>
      </c>
      <c r="D2627" t="s">
        <v>5156</v>
      </c>
      <c r="E2627" t="s">
        <v>269</v>
      </c>
      <c r="F2627" t="s">
        <v>5157</v>
      </c>
      <c r="G2627" t="s">
        <v>73</v>
      </c>
      <c r="H2627" t="s">
        <v>23</v>
      </c>
      <c r="I2627" t="s">
        <v>111</v>
      </c>
      <c r="J2627" t="s">
        <v>34</v>
      </c>
      <c r="K2627">
        <v>94122</v>
      </c>
      <c r="L2627" t="s">
        <v>35</v>
      </c>
      <c r="M2627" t="s">
        <v>3491</v>
      </c>
      <c r="N2627" t="s">
        <v>78</v>
      </c>
      <c r="O2627" t="s">
        <v>79</v>
      </c>
      <c r="P2627" t="s">
        <v>3492</v>
      </c>
      <c r="Q2627">
        <v>1919.9760000000001</v>
      </c>
      <c r="R2627">
        <v>3</v>
      </c>
      <c r="S2627">
        <v>0.2</v>
      </c>
      <c r="T2627">
        <v>215.9973</v>
      </c>
    </row>
    <row r="2628" spans="1:20" x14ac:dyDescent="0.3">
      <c r="A2628" s="1">
        <v>44151</v>
      </c>
      <c r="B2628" s="1" t="str">
        <f t="shared" si="41"/>
        <v>Nov</v>
      </c>
      <c r="C2628">
        <v>4172</v>
      </c>
      <c r="D2628" t="s">
        <v>5158</v>
      </c>
      <c r="E2628" t="s">
        <v>20</v>
      </c>
      <c r="F2628" t="s">
        <v>3539</v>
      </c>
      <c r="G2628" t="s">
        <v>22</v>
      </c>
      <c r="H2628" t="s">
        <v>23</v>
      </c>
      <c r="I2628" t="s">
        <v>1242</v>
      </c>
      <c r="J2628" t="s">
        <v>34</v>
      </c>
      <c r="K2628">
        <v>93727</v>
      </c>
      <c r="L2628" t="s">
        <v>35</v>
      </c>
      <c r="M2628" t="s">
        <v>2994</v>
      </c>
      <c r="N2628" t="s">
        <v>46</v>
      </c>
      <c r="O2628" t="s">
        <v>54</v>
      </c>
      <c r="P2628" t="s">
        <v>2995</v>
      </c>
      <c r="Q2628">
        <v>48.86</v>
      </c>
      <c r="R2628">
        <v>7</v>
      </c>
      <c r="S2628">
        <v>0</v>
      </c>
      <c r="T2628">
        <v>0.97719999999999996</v>
      </c>
    </row>
    <row r="2629" spans="1:20" x14ac:dyDescent="0.3">
      <c r="A2629" s="1">
        <v>44151</v>
      </c>
      <c r="B2629" s="1" t="str">
        <f t="shared" si="41"/>
        <v>Nov</v>
      </c>
      <c r="C2629">
        <v>4776</v>
      </c>
      <c r="D2629" t="s">
        <v>5159</v>
      </c>
      <c r="E2629" t="s">
        <v>20</v>
      </c>
      <c r="F2629" t="s">
        <v>5160</v>
      </c>
      <c r="G2629" t="s">
        <v>41</v>
      </c>
      <c r="H2629" t="s">
        <v>23</v>
      </c>
      <c r="I2629" t="s">
        <v>5161</v>
      </c>
      <c r="J2629" t="s">
        <v>34</v>
      </c>
      <c r="K2629">
        <v>92025</v>
      </c>
      <c r="L2629" t="s">
        <v>35</v>
      </c>
      <c r="M2629" t="s">
        <v>3048</v>
      </c>
      <c r="N2629" t="s">
        <v>46</v>
      </c>
      <c r="O2629" t="s">
        <v>62</v>
      </c>
      <c r="P2629" t="s">
        <v>3049</v>
      </c>
      <c r="Q2629">
        <v>23.36</v>
      </c>
      <c r="R2629">
        <v>4</v>
      </c>
      <c r="S2629">
        <v>0</v>
      </c>
      <c r="T2629">
        <v>6.0735999999999999</v>
      </c>
    </row>
    <row r="2630" spans="1:20" x14ac:dyDescent="0.3">
      <c r="A2630" s="1">
        <v>44151</v>
      </c>
      <c r="B2630" s="1" t="str">
        <f t="shared" si="41"/>
        <v>Nov</v>
      </c>
      <c r="C2630">
        <v>5269</v>
      </c>
      <c r="D2630" t="s">
        <v>5162</v>
      </c>
      <c r="E2630" t="s">
        <v>20</v>
      </c>
      <c r="F2630" t="s">
        <v>362</v>
      </c>
      <c r="G2630" t="s">
        <v>41</v>
      </c>
      <c r="H2630" t="s">
        <v>23</v>
      </c>
      <c r="I2630" t="s">
        <v>3426</v>
      </c>
      <c r="J2630" t="s">
        <v>315</v>
      </c>
      <c r="K2630">
        <v>10701</v>
      </c>
      <c r="L2630" t="s">
        <v>26</v>
      </c>
      <c r="M2630" t="s">
        <v>2629</v>
      </c>
      <c r="N2630" t="s">
        <v>78</v>
      </c>
      <c r="O2630" t="s">
        <v>79</v>
      </c>
      <c r="P2630" t="s">
        <v>2630</v>
      </c>
      <c r="Q2630">
        <v>52.44</v>
      </c>
      <c r="R2630">
        <v>4</v>
      </c>
      <c r="S2630">
        <v>0</v>
      </c>
      <c r="T2630">
        <v>24.122399999999999</v>
      </c>
    </row>
    <row r="2631" spans="1:20" x14ac:dyDescent="0.3">
      <c r="A2631" s="1">
        <v>44151</v>
      </c>
      <c r="B2631" s="1" t="str">
        <f t="shared" si="41"/>
        <v>Nov</v>
      </c>
      <c r="C2631">
        <v>6541</v>
      </c>
      <c r="D2631" t="s">
        <v>5163</v>
      </c>
      <c r="E2631" t="s">
        <v>39</v>
      </c>
      <c r="F2631" t="s">
        <v>2082</v>
      </c>
      <c r="G2631" t="s">
        <v>22</v>
      </c>
      <c r="H2631" t="s">
        <v>23</v>
      </c>
      <c r="I2631" t="s">
        <v>148</v>
      </c>
      <c r="J2631" t="s">
        <v>149</v>
      </c>
      <c r="K2631">
        <v>98103</v>
      </c>
      <c r="L2631" t="s">
        <v>35</v>
      </c>
      <c r="M2631" t="s">
        <v>5164</v>
      </c>
      <c r="N2631" t="s">
        <v>46</v>
      </c>
      <c r="O2631" t="s">
        <v>107</v>
      </c>
      <c r="P2631" t="s">
        <v>5165</v>
      </c>
      <c r="Q2631">
        <v>73.680000000000007</v>
      </c>
      <c r="R2631">
        <v>6</v>
      </c>
      <c r="S2631">
        <v>0</v>
      </c>
      <c r="T2631">
        <v>34.629600000000003</v>
      </c>
    </row>
    <row r="2632" spans="1:20" x14ac:dyDescent="0.3">
      <c r="A2632" s="1">
        <v>44151</v>
      </c>
      <c r="B2632" s="1" t="str">
        <f t="shared" si="41"/>
        <v>Nov</v>
      </c>
      <c r="C2632">
        <v>6542</v>
      </c>
      <c r="D2632" t="s">
        <v>5163</v>
      </c>
      <c r="E2632" t="s">
        <v>39</v>
      </c>
      <c r="F2632" t="s">
        <v>2082</v>
      </c>
      <c r="G2632" t="s">
        <v>22</v>
      </c>
      <c r="H2632" t="s">
        <v>23</v>
      </c>
      <c r="I2632" t="s">
        <v>148</v>
      </c>
      <c r="J2632" t="s">
        <v>149</v>
      </c>
      <c r="K2632">
        <v>98103</v>
      </c>
      <c r="L2632" t="s">
        <v>35</v>
      </c>
      <c r="M2632" t="s">
        <v>5166</v>
      </c>
      <c r="N2632" t="s">
        <v>28</v>
      </c>
      <c r="O2632" t="s">
        <v>29</v>
      </c>
      <c r="P2632" t="s">
        <v>5167</v>
      </c>
      <c r="Q2632">
        <v>139.91999999999999</v>
      </c>
      <c r="R2632">
        <v>2</v>
      </c>
      <c r="S2632">
        <v>0</v>
      </c>
      <c r="T2632">
        <v>23.7864</v>
      </c>
    </row>
    <row r="2633" spans="1:20" x14ac:dyDescent="0.3">
      <c r="A2633" s="1">
        <v>44151</v>
      </c>
      <c r="B2633" s="1" t="str">
        <f t="shared" si="41"/>
        <v>Nov</v>
      </c>
      <c r="C2633">
        <v>6543</v>
      </c>
      <c r="D2633" t="s">
        <v>5163</v>
      </c>
      <c r="E2633" t="s">
        <v>39</v>
      </c>
      <c r="F2633" t="s">
        <v>2082</v>
      </c>
      <c r="G2633" t="s">
        <v>22</v>
      </c>
      <c r="H2633" t="s">
        <v>23</v>
      </c>
      <c r="I2633" t="s">
        <v>148</v>
      </c>
      <c r="J2633" t="s">
        <v>149</v>
      </c>
      <c r="K2633">
        <v>98103</v>
      </c>
      <c r="L2633" t="s">
        <v>35</v>
      </c>
      <c r="M2633" t="s">
        <v>3680</v>
      </c>
      <c r="N2633" t="s">
        <v>78</v>
      </c>
      <c r="O2633" t="s">
        <v>193</v>
      </c>
      <c r="P2633" t="s">
        <v>3681</v>
      </c>
      <c r="Q2633">
        <v>107.88</v>
      </c>
      <c r="R2633">
        <v>3</v>
      </c>
      <c r="S2633">
        <v>0.2</v>
      </c>
      <c r="T2633">
        <v>10.788</v>
      </c>
    </row>
    <row r="2634" spans="1:20" x14ac:dyDescent="0.3">
      <c r="A2634" s="1">
        <v>44151</v>
      </c>
      <c r="B2634" s="1" t="str">
        <f t="shared" si="41"/>
        <v>Nov</v>
      </c>
      <c r="C2634">
        <v>6544</v>
      </c>
      <c r="D2634" t="s">
        <v>5163</v>
      </c>
      <c r="E2634" t="s">
        <v>39</v>
      </c>
      <c r="F2634" t="s">
        <v>2082</v>
      </c>
      <c r="G2634" t="s">
        <v>22</v>
      </c>
      <c r="H2634" t="s">
        <v>23</v>
      </c>
      <c r="I2634" t="s">
        <v>148</v>
      </c>
      <c r="J2634" t="s">
        <v>149</v>
      </c>
      <c r="K2634">
        <v>98103</v>
      </c>
      <c r="L2634" t="s">
        <v>35</v>
      </c>
      <c r="M2634" t="s">
        <v>743</v>
      </c>
      <c r="N2634" t="s">
        <v>46</v>
      </c>
      <c r="O2634" t="s">
        <v>54</v>
      </c>
      <c r="P2634" t="s">
        <v>744</v>
      </c>
      <c r="Q2634">
        <v>33.29</v>
      </c>
      <c r="R2634">
        <v>1</v>
      </c>
      <c r="S2634">
        <v>0</v>
      </c>
      <c r="T2634">
        <v>7.9896000000000003</v>
      </c>
    </row>
    <row r="2635" spans="1:20" x14ac:dyDescent="0.3">
      <c r="A2635" s="1">
        <v>44151</v>
      </c>
      <c r="B2635" s="1" t="str">
        <f t="shared" si="41"/>
        <v>Nov</v>
      </c>
      <c r="C2635">
        <v>7492</v>
      </c>
      <c r="D2635" t="s">
        <v>5168</v>
      </c>
      <c r="E2635" t="s">
        <v>269</v>
      </c>
      <c r="F2635" t="s">
        <v>3500</v>
      </c>
      <c r="G2635" t="s">
        <v>22</v>
      </c>
      <c r="H2635" t="s">
        <v>23</v>
      </c>
      <c r="I2635" t="s">
        <v>5169</v>
      </c>
      <c r="J2635" t="s">
        <v>315</v>
      </c>
      <c r="K2635">
        <v>13501</v>
      </c>
      <c r="L2635" t="s">
        <v>26</v>
      </c>
      <c r="M2635" t="s">
        <v>5170</v>
      </c>
      <c r="N2635" t="s">
        <v>78</v>
      </c>
      <c r="O2635" t="s">
        <v>193</v>
      </c>
      <c r="P2635" t="s">
        <v>5171</v>
      </c>
      <c r="Q2635">
        <v>119.94</v>
      </c>
      <c r="R2635">
        <v>6</v>
      </c>
      <c r="S2635">
        <v>0</v>
      </c>
      <c r="T2635">
        <v>5.9969999999999999</v>
      </c>
    </row>
    <row r="2636" spans="1:20" x14ac:dyDescent="0.3">
      <c r="A2636" s="1">
        <v>44151</v>
      </c>
      <c r="B2636" s="1" t="str">
        <f t="shared" si="41"/>
        <v>Nov</v>
      </c>
      <c r="C2636">
        <v>7589</v>
      </c>
      <c r="D2636" t="s">
        <v>5172</v>
      </c>
      <c r="E2636" t="s">
        <v>20</v>
      </c>
      <c r="F2636" t="s">
        <v>1927</v>
      </c>
      <c r="G2636" t="s">
        <v>22</v>
      </c>
      <c r="H2636" t="s">
        <v>23</v>
      </c>
      <c r="I2636" t="s">
        <v>3613</v>
      </c>
      <c r="J2636" t="s">
        <v>34</v>
      </c>
      <c r="K2636">
        <v>95661</v>
      </c>
      <c r="L2636" t="s">
        <v>35</v>
      </c>
      <c r="M2636" t="s">
        <v>3847</v>
      </c>
      <c r="N2636" t="s">
        <v>28</v>
      </c>
      <c r="O2636" t="s">
        <v>29</v>
      </c>
      <c r="P2636" t="s">
        <v>3848</v>
      </c>
      <c r="Q2636">
        <v>17.309999999999999</v>
      </c>
      <c r="R2636">
        <v>3</v>
      </c>
      <c r="S2636">
        <v>0</v>
      </c>
      <c r="T2636">
        <v>5.1929999999999996</v>
      </c>
    </row>
    <row r="2637" spans="1:20" x14ac:dyDescent="0.3">
      <c r="A2637" s="1">
        <v>44151</v>
      </c>
      <c r="B2637" s="1" t="str">
        <f t="shared" si="41"/>
        <v>Nov</v>
      </c>
      <c r="C2637">
        <v>8716</v>
      </c>
      <c r="D2637" t="s">
        <v>5173</v>
      </c>
      <c r="E2637" t="s">
        <v>86</v>
      </c>
      <c r="F2637" t="s">
        <v>1332</v>
      </c>
      <c r="G2637" t="s">
        <v>73</v>
      </c>
      <c r="H2637" t="s">
        <v>23</v>
      </c>
      <c r="I2637" t="s">
        <v>5174</v>
      </c>
      <c r="J2637" t="s">
        <v>25</v>
      </c>
      <c r="K2637">
        <v>44035</v>
      </c>
      <c r="L2637" t="s">
        <v>26</v>
      </c>
      <c r="M2637" t="s">
        <v>5058</v>
      </c>
      <c r="N2637" t="s">
        <v>46</v>
      </c>
      <c r="O2637" t="s">
        <v>47</v>
      </c>
      <c r="P2637" t="s">
        <v>5059</v>
      </c>
      <c r="Q2637">
        <v>1.8240000000000001</v>
      </c>
      <c r="R2637">
        <v>1</v>
      </c>
      <c r="S2637">
        <v>0.7</v>
      </c>
      <c r="T2637">
        <v>-1.3984000000000001</v>
      </c>
    </row>
    <row r="2638" spans="1:20" x14ac:dyDescent="0.3">
      <c r="A2638" s="1">
        <v>44151</v>
      </c>
      <c r="B2638" s="1" t="str">
        <f t="shared" si="41"/>
        <v>Nov</v>
      </c>
      <c r="C2638">
        <v>9618</v>
      </c>
      <c r="D2638" t="s">
        <v>5175</v>
      </c>
      <c r="E2638" t="s">
        <v>20</v>
      </c>
      <c r="F2638" t="s">
        <v>1088</v>
      </c>
      <c r="G2638" t="s">
        <v>73</v>
      </c>
      <c r="H2638" t="s">
        <v>23</v>
      </c>
      <c r="I2638" t="s">
        <v>5176</v>
      </c>
      <c r="J2638" t="s">
        <v>25</v>
      </c>
      <c r="K2638">
        <v>43402</v>
      </c>
      <c r="L2638" t="s">
        <v>26</v>
      </c>
      <c r="M2638" t="s">
        <v>5177</v>
      </c>
      <c r="N2638" t="s">
        <v>78</v>
      </c>
      <c r="O2638" t="s">
        <v>382</v>
      </c>
      <c r="P2638" t="s">
        <v>5178</v>
      </c>
      <c r="Q2638">
        <v>899.98199999999997</v>
      </c>
      <c r="R2638">
        <v>3</v>
      </c>
      <c r="S2638">
        <v>0.4</v>
      </c>
      <c r="T2638">
        <v>74.998500000000007</v>
      </c>
    </row>
    <row r="2639" spans="1:20" x14ac:dyDescent="0.3">
      <c r="A2639" s="1">
        <v>44151</v>
      </c>
      <c r="B2639" s="1" t="str">
        <f t="shared" si="41"/>
        <v>Nov</v>
      </c>
      <c r="C2639">
        <v>9619</v>
      </c>
      <c r="D2639" t="s">
        <v>5175</v>
      </c>
      <c r="E2639" t="s">
        <v>20</v>
      </c>
      <c r="F2639" t="s">
        <v>1088</v>
      </c>
      <c r="G2639" t="s">
        <v>73</v>
      </c>
      <c r="H2639" t="s">
        <v>23</v>
      </c>
      <c r="I2639" t="s">
        <v>5176</v>
      </c>
      <c r="J2639" t="s">
        <v>25</v>
      </c>
      <c r="K2639">
        <v>43402</v>
      </c>
      <c r="L2639" t="s">
        <v>26</v>
      </c>
      <c r="M2639" t="s">
        <v>5179</v>
      </c>
      <c r="N2639" t="s">
        <v>46</v>
      </c>
      <c r="O2639" t="s">
        <v>62</v>
      </c>
      <c r="P2639" t="s">
        <v>5180</v>
      </c>
      <c r="Q2639">
        <v>86.352000000000004</v>
      </c>
      <c r="R2639">
        <v>3</v>
      </c>
      <c r="S2639">
        <v>0.2</v>
      </c>
      <c r="T2639">
        <v>5.3970000000000002</v>
      </c>
    </row>
    <row r="2640" spans="1:20" x14ac:dyDescent="0.3">
      <c r="A2640" s="1">
        <v>44151</v>
      </c>
      <c r="B2640" s="1" t="str">
        <f t="shared" si="41"/>
        <v>Nov</v>
      </c>
      <c r="C2640">
        <v>9620</v>
      </c>
      <c r="D2640" t="s">
        <v>5175</v>
      </c>
      <c r="E2640" t="s">
        <v>20</v>
      </c>
      <c r="F2640" t="s">
        <v>1088</v>
      </c>
      <c r="G2640" t="s">
        <v>73</v>
      </c>
      <c r="H2640" t="s">
        <v>23</v>
      </c>
      <c r="I2640" t="s">
        <v>5176</v>
      </c>
      <c r="J2640" t="s">
        <v>25</v>
      </c>
      <c r="K2640">
        <v>43402</v>
      </c>
      <c r="L2640" t="s">
        <v>26</v>
      </c>
      <c r="M2640" t="s">
        <v>4638</v>
      </c>
      <c r="N2640" t="s">
        <v>78</v>
      </c>
      <c r="O2640" t="s">
        <v>101</v>
      </c>
      <c r="P2640" t="s">
        <v>4639</v>
      </c>
      <c r="Q2640">
        <v>139.96</v>
      </c>
      <c r="R2640">
        <v>5</v>
      </c>
      <c r="S2640">
        <v>0.2</v>
      </c>
      <c r="T2640">
        <v>-1.7495000000000001</v>
      </c>
    </row>
    <row r="2641" spans="1:20" x14ac:dyDescent="0.3">
      <c r="A2641" s="1">
        <v>44151</v>
      </c>
      <c r="B2641" s="1" t="str">
        <f t="shared" si="41"/>
        <v>Nov</v>
      </c>
      <c r="C2641">
        <v>9666</v>
      </c>
      <c r="D2641" t="s">
        <v>5181</v>
      </c>
      <c r="E2641" t="s">
        <v>20</v>
      </c>
      <c r="F2641" t="s">
        <v>2777</v>
      </c>
      <c r="G2641" t="s">
        <v>22</v>
      </c>
      <c r="H2641" t="s">
        <v>23</v>
      </c>
      <c r="I2641" t="s">
        <v>33</v>
      </c>
      <c r="J2641" t="s">
        <v>34</v>
      </c>
      <c r="K2641">
        <v>90049</v>
      </c>
      <c r="L2641" t="s">
        <v>35</v>
      </c>
      <c r="M2641" t="s">
        <v>3602</v>
      </c>
      <c r="N2641" t="s">
        <v>28</v>
      </c>
      <c r="O2641" t="s">
        <v>29</v>
      </c>
      <c r="P2641" t="s">
        <v>3603</v>
      </c>
      <c r="Q2641">
        <v>119.94</v>
      </c>
      <c r="R2641">
        <v>3</v>
      </c>
      <c r="S2641">
        <v>0</v>
      </c>
      <c r="T2641">
        <v>23.988</v>
      </c>
    </row>
    <row r="2642" spans="1:20" x14ac:dyDescent="0.3">
      <c r="A2642" s="1">
        <v>44151</v>
      </c>
      <c r="B2642" s="1" t="str">
        <f t="shared" si="41"/>
        <v>Nov</v>
      </c>
      <c r="C2642">
        <v>9667</v>
      </c>
      <c r="D2642" t="s">
        <v>5181</v>
      </c>
      <c r="E2642" t="s">
        <v>20</v>
      </c>
      <c r="F2642" t="s">
        <v>2777</v>
      </c>
      <c r="G2642" t="s">
        <v>22</v>
      </c>
      <c r="H2642" t="s">
        <v>23</v>
      </c>
      <c r="I2642" t="s">
        <v>33</v>
      </c>
      <c r="J2642" t="s">
        <v>34</v>
      </c>
      <c r="K2642">
        <v>90049</v>
      </c>
      <c r="L2642" t="s">
        <v>35</v>
      </c>
      <c r="M2642" t="s">
        <v>4870</v>
      </c>
      <c r="N2642" t="s">
        <v>28</v>
      </c>
      <c r="O2642" t="s">
        <v>29</v>
      </c>
      <c r="P2642" t="s">
        <v>4871</v>
      </c>
      <c r="Q2642">
        <v>12.42</v>
      </c>
      <c r="R2642">
        <v>3</v>
      </c>
      <c r="S2642">
        <v>0</v>
      </c>
      <c r="T2642">
        <v>4.4711999999999996</v>
      </c>
    </row>
    <row r="2643" spans="1:20" x14ac:dyDescent="0.3">
      <c r="A2643" s="1">
        <v>44152</v>
      </c>
      <c r="B2643" s="1" t="str">
        <f t="shared" si="41"/>
        <v>Nov</v>
      </c>
      <c r="C2643">
        <v>2287</v>
      </c>
      <c r="D2643" t="s">
        <v>5182</v>
      </c>
      <c r="E2643" t="s">
        <v>20</v>
      </c>
      <c r="F2643" t="s">
        <v>1722</v>
      </c>
      <c r="G2643" t="s">
        <v>22</v>
      </c>
      <c r="H2643" t="s">
        <v>23</v>
      </c>
      <c r="I2643" t="s">
        <v>2710</v>
      </c>
      <c r="J2643" t="s">
        <v>621</v>
      </c>
      <c r="K2643">
        <v>24153</v>
      </c>
      <c r="L2643" t="s">
        <v>76</v>
      </c>
      <c r="M2643" t="s">
        <v>5183</v>
      </c>
      <c r="N2643" t="s">
        <v>46</v>
      </c>
      <c r="O2643" t="s">
        <v>69</v>
      </c>
      <c r="P2643" t="s">
        <v>5184</v>
      </c>
      <c r="Q2643">
        <v>35.04</v>
      </c>
      <c r="R2643">
        <v>2</v>
      </c>
      <c r="S2643">
        <v>0</v>
      </c>
      <c r="T2643">
        <v>12.263999999999999</v>
      </c>
    </row>
    <row r="2644" spans="1:20" x14ac:dyDescent="0.3">
      <c r="A2644" s="1">
        <v>44152</v>
      </c>
      <c r="B2644" s="1" t="str">
        <f t="shared" si="41"/>
        <v>Nov</v>
      </c>
      <c r="C2644">
        <v>2846</v>
      </c>
      <c r="D2644" t="s">
        <v>5185</v>
      </c>
      <c r="E2644" t="s">
        <v>39</v>
      </c>
      <c r="F2644" t="s">
        <v>4569</v>
      </c>
      <c r="G2644" t="s">
        <v>22</v>
      </c>
      <c r="H2644" t="s">
        <v>23</v>
      </c>
      <c r="I2644" t="s">
        <v>2201</v>
      </c>
      <c r="J2644" t="s">
        <v>250</v>
      </c>
      <c r="K2644">
        <v>2149</v>
      </c>
      <c r="L2644" t="s">
        <v>26</v>
      </c>
      <c r="M2644" t="s">
        <v>1930</v>
      </c>
      <c r="N2644" t="s">
        <v>46</v>
      </c>
      <c r="O2644" t="s">
        <v>62</v>
      </c>
      <c r="P2644" t="s">
        <v>1931</v>
      </c>
      <c r="Q2644">
        <v>50.94</v>
      </c>
      <c r="R2644">
        <v>3</v>
      </c>
      <c r="S2644">
        <v>0</v>
      </c>
      <c r="T2644">
        <v>14.263199999999999</v>
      </c>
    </row>
    <row r="2645" spans="1:20" x14ac:dyDescent="0.3">
      <c r="A2645" s="1">
        <v>44152</v>
      </c>
      <c r="B2645" s="1" t="str">
        <f t="shared" si="41"/>
        <v>Nov</v>
      </c>
      <c r="C2645">
        <v>3024</v>
      </c>
      <c r="D2645" t="s">
        <v>5186</v>
      </c>
      <c r="E2645" t="s">
        <v>20</v>
      </c>
      <c r="F2645" t="s">
        <v>1132</v>
      </c>
      <c r="G2645" t="s">
        <v>22</v>
      </c>
      <c r="H2645" t="s">
        <v>23</v>
      </c>
      <c r="I2645" t="s">
        <v>4428</v>
      </c>
      <c r="J2645" t="s">
        <v>52</v>
      </c>
      <c r="K2645">
        <v>78521</v>
      </c>
      <c r="L2645" t="s">
        <v>44</v>
      </c>
      <c r="M2645" t="s">
        <v>5187</v>
      </c>
      <c r="N2645" t="s">
        <v>28</v>
      </c>
      <c r="O2645" t="s">
        <v>186</v>
      </c>
      <c r="P2645" t="s">
        <v>5188</v>
      </c>
      <c r="Q2645">
        <v>327.7328</v>
      </c>
      <c r="R2645">
        <v>2</v>
      </c>
      <c r="S2645">
        <v>0.32</v>
      </c>
      <c r="T2645">
        <v>-14.4588</v>
      </c>
    </row>
    <row r="2646" spans="1:20" x14ac:dyDescent="0.3">
      <c r="A2646" s="1">
        <v>44152</v>
      </c>
      <c r="B2646" s="1" t="str">
        <f t="shared" si="41"/>
        <v>Nov</v>
      </c>
      <c r="C2646">
        <v>4191</v>
      </c>
      <c r="D2646" t="s">
        <v>5189</v>
      </c>
      <c r="E2646" t="s">
        <v>20</v>
      </c>
      <c r="F2646" t="s">
        <v>4526</v>
      </c>
      <c r="G2646" t="s">
        <v>22</v>
      </c>
      <c r="H2646" t="s">
        <v>23</v>
      </c>
      <c r="I2646" t="s">
        <v>889</v>
      </c>
      <c r="J2646" t="s">
        <v>890</v>
      </c>
      <c r="K2646">
        <v>19711</v>
      </c>
      <c r="L2646" t="s">
        <v>26</v>
      </c>
      <c r="M2646" t="s">
        <v>1329</v>
      </c>
      <c r="N2646" t="s">
        <v>78</v>
      </c>
      <c r="O2646" t="s">
        <v>382</v>
      </c>
      <c r="P2646" t="s">
        <v>1330</v>
      </c>
      <c r="Q2646">
        <v>10499.97</v>
      </c>
      <c r="R2646">
        <v>3</v>
      </c>
      <c r="S2646">
        <v>0</v>
      </c>
      <c r="T2646">
        <v>5039.9856</v>
      </c>
    </row>
    <row r="2647" spans="1:20" x14ac:dyDescent="0.3">
      <c r="A2647" s="1">
        <v>44152</v>
      </c>
      <c r="B2647" s="1" t="str">
        <f t="shared" si="41"/>
        <v>Nov</v>
      </c>
      <c r="C2647">
        <v>5038</v>
      </c>
      <c r="D2647" t="s">
        <v>5190</v>
      </c>
      <c r="E2647" t="s">
        <v>86</v>
      </c>
      <c r="F2647" t="s">
        <v>1492</v>
      </c>
      <c r="G2647" t="s">
        <v>22</v>
      </c>
      <c r="H2647" t="s">
        <v>23</v>
      </c>
      <c r="I2647" t="s">
        <v>4052</v>
      </c>
      <c r="J2647" t="s">
        <v>337</v>
      </c>
      <c r="K2647">
        <v>60540</v>
      </c>
      <c r="L2647" t="s">
        <v>44</v>
      </c>
      <c r="M2647" t="s">
        <v>344</v>
      </c>
      <c r="N2647" t="s">
        <v>78</v>
      </c>
      <c r="O2647" t="s">
        <v>101</v>
      </c>
      <c r="P2647" t="s">
        <v>345</v>
      </c>
      <c r="Q2647">
        <v>239.96</v>
      </c>
      <c r="R2647">
        <v>5</v>
      </c>
      <c r="S2647">
        <v>0.2</v>
      </c>
      <c r="T2647">
        <v>83.986000000000004</v>
      </c>
    </row>
    <row r="2648" spans="1:20" x14ac:dyDescent="0.3">
      <c r="A2648" s="1">
        <v>44152</v>
      </c>
      <c r="B2648" s="1" t="str">
        <f t="shared" si="41"/>
        <v>Nov</v>
      </c>
      <c r="C2648">
        <v>6505</v>
      </c>
      <c r="D2648" t="s">
        <v>5191</v>
      </c>
      <c r="E2648" t="s">
        <v>86</v>
      </c>
      <c r="F2648" t="s">
        <v>663</v>
      </c>
      <c r="G2648" t="s">
        <v>73</v>
      </c>
      <c r="H2648" t="s">
        <v>23</v>
      </c>
      <c r="I2648" t="s">
        <v>314</v>
      </c>
      <c r="J2648" t="s">
        <v>315</v>
      </c>
      <c r="K2648">
        <v>10011</v>
      </c>
      <c r="L2648" t="s">
        <v>26</v>
      </c>
      <c r="M2648" t="s">
        <v>1810</v>
      </c>
      <c r="N2648" t="s">
        <v>46</v>
      </c>
      <c r="O2648" t="s">
        <v>54</v>
      </c>
      <c r="P2648" t="s">
        <v>1811</v>
      </c>
      <c r="Q2648">
        <v>1247.6400000000001</v>
      </c>
      <c r="R2648">
        <v>3</v>
      </c>
      <c r="S2648">
        <v>0</v>
      </c>
      <c r="T2648">
        <v>349.33920000000001</v>
      </c>
    </row>
    <row r="2649" spans="1:20" x14ac:dyDescent="0.3">
      <c r="A2649" s="1">
        <v>44152</v>
      </c>
      <c r="B2649" s="1" t="str">
        <f t="shared" si="41"/>
        <v>Nov</v>
      </c>
      <c r="C2649">
        <v>7120</v>
      </c>
      <c r="D2649" t="s">
        <v>5192</v>
      </c>
      <c r="E2649" t="s">
        <v>20</v>
      </c>
      <c r="F2649" t="s">
        <v>1879</v>
      </c>
      <c r="G2649" t="s">
        <v>73</v>
      </c>
      <c r="H2649" t="s">
        <v>23</v>
      </c>
      <c r="I2649" t="s">
        <v>148</v>
      </c>
      <c r="J2649" t="s">
        <v>149</v>
      </c>
      <c r="K2649">
        <v>98103</v>
      </c>
      <c r="L2649" t="s">
        <v>35</v>
      </c>
      <c r="M2649" t="s">
        <v>1321</v>
      </c>
      <c r="N2649" t="s">
        <v>46</v>
      </c>
      <c r="O2649" t="s">
        <v>47</v>
      </c>
      <c r="P2649" t="s">
        <v>1322</v>
      </c>
      <c r="Q2649">
        <v>13.904</v>
      </c>
      <c r="R2649">
        <v>2</v>
      </c>
      <c r="S2649">
        <v>0.2</v>
      </c>
      <c r="T2649">
        <v>4.5187999999999997</v>
      </c>
    </row>
    <row r="2650" spans="1:20" x14ac:dyDescent="0.3">
      <c r="A2650" s="1">
        <v>44152</v>
      </c>
      <c r="B2650" s="1" t="str">
        <f t="shared" si="41"/>
        <v>Nov</v>
      </c>
      <c r="C2650">
        <v>7318</v>
      </c>
      <c r="D2650" t="s">
        <v>5193</v>
      </c>
      <c r="E2650" t="s">
        <v>20</v>
      </c>
      <c r="F2650" t="s">
        <v>2904</v>
      </c>
      <c r="G2650" t="s">
        <v>73</v>
      </c>
      <c r="H2650" t="s">
        <v>23</v>
      </c>
      <c r="I2650" t="s">
        <v>5194</v>
      </c>
      <c r="J2650" t="s">
        <v>2329</v>
      </c>
      <c r="K2650">
        <v>97123</v>
      </c>
      <c r="L2650" t="s">
        <v>35</v>
      </c>
      <c r="M2650" t="s">
        <v>3356</v>
      </c>
      <c r="N2650" t="s">
        <v>46</v>
      </c>
      <c r="O2650" t="s">
        <v>107</v>
      </c>
      <c r="P2650" t="s">
        <v>3357</v>
      </c>
      <c r="Q2650">
        <v>19.608000000000001</v>
      </c>
      <c r="R2650">
        <v>3</v>
      </c>
      <c r="S2650">
        <v>0.2</v>
      </c>
      <c r="T2650">
        <v>6.6177000000000001</v>
      </c>
    </row>
    <row r="2651" spans="1:20" x14ac:dyDescent="0.3">
      <c r="A2651" s="1">
        <v>44152</v>
      </c>
      <c r="B2651" s="1" t="str">
        <f t="shared" si="41"/>
        <v>Nov</v>
      </c>
      <c r="C2651">
        <v>7319</v>
      </c>
      <c r="D2651" t="s">
        <v>5193</v>
      </c>
      <c r="E2651" t="s">
        <v>20</v>
      </c>
      <c r="F2651" t="s">
        <v>2904</v>
      </c>
      <c r="G2651" t="s">
        <v>73</v>
      </c>
      <c r="H2651" t="s">
        <v>23</v>
      </c>
      <c r="I2651" t="s">
        <v>5194</v>
      </c>
      <c r="J2651" t="s">
        <v>2329</v>
      </c>
      <c r="K2651">
        <v>97123</v>
      </c>
      <c r="L2651" t="s">
        <v>35</v>
      </c>
      <c r="M2651" t="s">
        <v>1905</v>
      </c>
      <c r="N2651" t="s">
        <v>46</v>
      </c>
      <c r="O2651" t="s">
        <v>47</v>
      </c>
      <c r="P2651" t="s">
        <v>1906</v>
      </c>
      <c r="Q2651">
        <v>4.1580000000000004</v>
      </c>
      <c r="R2651">
        <v>7</v>
      </c>
      <c r="S2651">
        <v>0.7</v>
      </c>
      <c r="T2651">
        <v>-3.4649999999999999</v>
      </c>
    </row>
    <row r="2652" spans="1:20" x14ac:dyDescent="0.3">
      <c r="A2652" s="1">
        <v>44152</v>
      </c>
      <c r="B2652" s="1" t="str">
        <f t="shared" si="41"/>
        <v>Nov</v>
      </c>
      <c r="C2652">
        <v>7756</v>
      </c>
      <c r="D2652" t="s">
        <v>5195</v>
      </c>
      <c r="E2652" t="s">
        <v>20</v>
      </c>
      <c r="F2652" t="s">
        <v>484</v>
      </c>
      <c r="G2652" t="s">
        <v>22</v>
      </c>
      <c r="H2652" t="s">
        <v>23</v>
      </c>
      <c r="I2652" t="s">
        <v>356</v>
      </c>
      <c r="J2652" t="s">
        <v>75</v>
      </c>
      <c r="K2652">
        <v>28205</v>
      </c>
      <c r="L2652" t="s">
        <v>76</v>
      </c>
      <c r="M2652" t="s">
        <v>5196</v>
      </c>
      <c r="N2652" t="s">
        <v>46</v>
      </c>
      <c r="O2652" t="s">
        <v>107</v>
      </c>
      <c r="P2652" t="s">
        <v>5197</v>
      </c>
      <c r="Q2652">
        <v>268.24</v>
      </c>
      <c r="R2652">
        <v>7</v>
      </c>
      <c r="S2652">
        <v>0.2</v>
      </c>
      <c r="T2652">
        <v>93.884</v>
      </c>
    </row>
    <row r="2653" spans="1:20" x14ac:dyDescent="0.3">
      <c r="A2653" s="1">
        <v>44152</v>
      </c>
      <c r="B2653" s="1" t="str">
        <f t="shared" si="41"/>
        <v>Nov</v>
      </c>
      <c r="C2653">
        <v>7757</v>
      </c>
      <c r="D2653" t="s">
        <v>5195</v>
      </c>
      <c r="E2653" t="s">
        <v>20</v>
      </c>
      <c r="F2653" t="s">
        <v>484</v>
      </c>
      <c r="G2653" t="s">
        <v>22</v>
      </c>
      <c r="H2653" t="s">
        <v>23</v>
      </c>
      <c r="I2653" t="s">
        <v>356</v>
      </c>
      <c r="J2653" t="s">
        <v>75</v>
      </c>
      <c r="K2653">
        <v>28205</v>
      </c>
      <c r="L2653" t="s">
        <v>76</v>
      </c>
      <c r="M2653" t="s">
        <v>4027</v>
      </c>
      <c r="N2653" t="s">
        <v>78</v>
      </c>
      <c r="O2653" t="s">
        <v>101</v>
      </c>
      <c r="P2653" t="s">
        <v>4028</v>
      </c>
      <c r="Q2653">
        <v>431.16</v>
      </c>
      <c r="R2653">
        <v>5</v>
      </c>
      <c r="S2653">
        <v>0.2</v>
      </c>
      <c r="T2653">
        <v>107.79</v>
      </c>
    </row>
    <row r="2654" spans="1:20" x14ac:dyDescent="0.3">
      <c r="A2654" s="1">
        <v>44152</v>
      </c>
      <c r="B2654" s="1" t="str">
        <f t="shared" si="41"/>
        <v>Nov</v>
      </c>
      <c r="C2654">
        <v>8191</v>
      </c>
      <c r="D2654" t="s">
        <v>5198</v>
      </c>
      <c r="E2654" t="s">
        <v>20</v>
      </c>
      <c r="F2654" t="s">
        <v>4981</v>
      </c>
      <c r="G2654" t="s">
        <v>22</v>
      </c>
      <c r="H2654" t="s">
        <v>23</v>
      </c>
      <c r="I2654" t="s">
        <v>314</v>
      </c>
      <c r="J2654" t="s">
        <v>315</v>
      </c>
      <c r="K2654">
        <v>10011</v>
      </c>
      <c r="L2654" t="s">
        <v>26</v>
      </c>
      <c r="M2654" t="s">
        <v>106</v>
      </c>
      <c r="N2654" t="s">
        <v>46</v>
      </c>
      <c r="O2654" t="s">
        <v>107</v>
      </c>
      <c r="P2654" t="s">
        <v>108</v>
      </c>
      <c r="Q2654">
        <v>38.880000000000003</v>
      </c>
      <c r="R2654">
        <v>6</v>
      </c>
      <c r="S2654">
        <v>0</v>
      </c>
      <c r="T2654">
        <v>18.662400000000002</v>
      </c>
    </row>
    <row r="2655" spans="1:20" x14ac:dyDescent="0.3">
      <c r="A2655" s="1">
        <v>44152</v>
      </c>
      <c r="B2655" s="1" t="str">
        <f t="shared" si="41"/>
        <v>Nov</v>
      </c>
      <c r="C2655">
        <v>8192</v>
      </c>
      <c r="D2655" t="s">
        <v>5198</v>
      </c>
      <c r="E2655" t="s">
        <v>20</v>
      </c>
      <c r="F2655" t="s">
        <v>4981</v>
      </c>
      <c r="G2655" t="s">
        <v>22</v>
      </c>
      <c r="H2655" t="s">
        <v>23</v>
      </c>
      <c r="I2655" t="s">
        <v>314</v>
      </c>
      <c r="J2655" t="s">
        <v>315</v>
      </c>
      <c r="K2655">
        <v>10011</v>
      </c>
      <c r="L2655" t="s">
        <v>26</v>
      </c>
      <c r="M2655" t="s">
        <v>5199</v>
      </c>
      <c r="N2655" t="s">
        <v>28</v>
      </c>
      <c r="O2655" t="s">
        <v>29</v>
      </c>
      <c r="P2655" t="s">
        <v>5200</v>
      </c>
      <c r="Q2655">
        <v>187.76</v>
      </c>
      <c r="R2655">
        <v>4</v>
      </c>
      <c r="S2655">
        <v>0</v>
      </c>
      <c r="T2655">
        <v>76.9816</v>
      </c>
    </row>
    <row r="2656" spans="1:20" x14ac:dyDescent="0.3">
      <c r="A2656" s="1">
        <v>44152</v>
      </c>
      <c r="B2656" s="1" t="str">
        <f t="shared" si="41"/>
        <v>Nov</v>
      </c>
      <c r="C2656">
        <v>9294</v>
      </c>
      <c r="D2656" t="s">
        <v>5201</v>
      </c>
      <c r="E2656" t="s">
        <v>86</v>
      </c>
      <c r="F2656" t="s">
        <v>2457</v>
      </c>
      <c r="G2656" t="s">
        <v>22</v>
      </c>
      <c r="H2656" t="s">
        <v>23</v>
      </c>
      <c r="I2656" t="s">
        <v>5202</v>
      </c>
      <c r="J2656" t="s">
        <v>659</v>
      </c>
      <c r="K2656">
        <v>21740</v>
      </c>
      <c r="L2656" t="s">
        <v>26</v>
      </c>
      <c r="M2656" t="s">
        <v>5203</v>
      </c>
      <c r="N2656" t="s">
        <v>46</v>
      </c>
      <c r="O2656" t="s">
        <v>47</v>
      </c>
      <c r="P2656" t="s">
        <v>5204</v>
      </c>
      <c r="Q2656">
        <v>43.8</v>
      </c>
      <c r="R2656">
        <v>6</v>
      </c>
      <c r="S2656">
        <v>0</v>
      </c>
      <c r="T2656">
        <v>20.585999999999999</v>
      </c>
    </row>
    <row r="2657" spans="1:20" x14ac:dyDescent="0.3">
      <c r="A2657" s="1">
        <v>44152</v>
      </c>
      <c r="B2657" s="1" t="str">
        <f t="shared" si="41"/>
        <v>Nov</v>
      </c>
      <c r="C2657">
        <v>9988</v>
      </c>
      <c r="D2657" t="s">
        <v>5205</v>
      </c>
      <c r="E2657" t="s">
        <v>20</v>
      </c>
      <c r="F2657" t="s">
        <v>4419</v>
      </c>
      <c r="G2657" t="s">
        <v>73</v>
      </c>
      <c r="H2657" t="s">
        <v>23</v>
      </c>
      <c r="I2657" t="s">
        <v>5206</v>
      </c>
      <c r="J2657" t="s">
        <v>420</v>
      </c>
      <c r="K2657">
        <v>30605</v>
      </c>
      <c r="L2657" t="s">
        <v>76</v>
      </c>
      <c r="M2657" t="s">
        <v>4563</v>
      </c>
      <c r="N2657" t="s">
        <v>78</v>
      </c>
      <c r="O2657" t="s">
        <v>101</v>
      </c>
      <c r="P2657" t="s">
        <v>4564</v>
      </c>
      <c r="Q2657">
        <v>79.989999999999995</v>
      </c>
      <c r="R2657">
        <v>1</v>
      </c>
      <c r="S2657">
        <v>0</v>
      </c>
      <c r="T2657">
        <v>28.796399999999998</v>
      </c>
    </row>
    <row r="2658" spans="1:20" x14ac:dyDescent="0.3">
      <c r="A2658" s="1">
        <v>44152</v>
      </c>
      <c r="B2658" s="1" t="str">
        <f t="shared" si="41"/>
        <v>Nov</v>
      </c>
      <c r="C2658">
        <v>9989</v>
      </c>
      <c r="D2658" t="s">
        <v>5205</v>
      </c>
      <c r="E2658" t="s">
        <v>20</v>
      </c>
      <c r="F2658" t="s">
        <v>4419</v>
      </c>
      <c r="G2658" t="s">
        <v>73</v>
      </c>
      <c r="H2658" t="s">
        <v>23</v>
      </c>
      <c r="I2658" t="s">
        <v>5206</v>
      </c>
      <c r="J2658" t="s">
        <v>420</v>
      </c>
      <c r="K2658">
        <v>30605</v>
      </c>
      <c r="L2658" t="s">
        <v>76</v>
      </c>
      <c r="M2658" t="s">
        <v>1424</v>
      </c>
      <c r="N2658" t="s">
        <v>78</v>
      </c>
      <c r="O2658" t="s">
        <v>193</v>
      </c>
      <c r="P2658" t="s">
        <v>1425</v>
      </c>
      <c r="Q2658">
        <v>206.1</v>
      </c>
      <c r="R2658">
        <v>5</v>
      </c>
      <c r="S2658">
        <v>0</v>
      </c>
      <c r="T2658">
        <v>55.646999999999998</v>
      </c>
    </row>
    <row r="2659" spans="1:20" x14ac:dyDescent="0.3">
      <c r="A2659" s="1">
        <v>44153</v>
      </c>
      <c r="B2659" s="1" t="str">
        <f t="shared" si="41"/>
        <v>Nov</v>
      </c>
      <c r="C2659">
        <v>1653</v>
      </c>
      <c r="D2659" t="s">
        <v>5207</v>
      </c>
      <c r="E2659" t="s">
        <v>39</v>
      </c>
      <c r="F2659" t="s">
        <v>4950</v>
      </c>
      <c r="G2659" t="s">
        <v>22</v>
      </c>
      <c r="H2659" t="s">
        <v>23</v>
      </c>
      <c r="I2659" t="s">
        <v>148</v>
      </c>
      <c r="J2659" t="s">
        <v>149</v>
      </c>
      <c r="K2659">
        <v>98105</v>
      </c>
      <c r="L2659" t="s">
        <v>35</v>
      </c>
      <c r="M2659" t="s">
        <v>3476</v>
      </c>
      <c r="N2659" t="s">
        <v>46</v>
      </c>
      <c r="O2659" t="s">
        <v>54</v>
      </c>
      <c r="P2659" t="s">
        <v>3477</v>
      </c>
      <c r="Q2659">
        <v>169.68</v>
      </c>
      <c r="R2659">
        <v>6</v>
      </c>
      <c r="S2659">
        <v>0</v>
      </c>
      <c r="T2659">
        <v>45.813600000000001</v>
      </c>
    </row>
    <row r="2660" spans="1:20" x14ac:dyDescent="0.3">
      <c r="A2660" s="1">
        <v>44153</v>
      </c>
      <c r="B2660" s="1" t="str">
        <f t="shared" si="41"/>
        <v>Nov</v>
      </c>
      <c r="C2660">
        <v>1654</v>
      </c>
      <c r="D2660" t="s">
        <v>5207</v>
      </c>
      <c r="E2660" t="s">
        <v>39</v>
      </c>
      <c r="F2660" t="s">
        <v>4950</v>
      </c>
      <c r="G2660" t="s">
        <v>22</v>
      </c>
      <c r="H2660" t="s">
        <v>23</v>
      </c>
      <c r="I2660" t="s">
        <v>148</v>
      </c>
      <c r="J2660" t="s">
        <v>149</v>
      </c>
      <c r="K2660">
        <v>98105</v>
      </c>
      <c r="L2660" t="s">
        <v>35</v>
      </c>
      <c r="M2660" t="s">
        <v>1592</v>
      </c>
      <c r="N2660" t="s">
        <v>78</v>
      </c>
      <c r="O2660" t="s">
        <v>101</v>
      </c>
      <c r="P2660" t="s">
        <v>2718</v>
      </c>
      <c r="Q2660">
        <v>132.52000000000001</v>
      </c>
      <c r="R2660">
        <v>4</v>
      </c>
      <c r="S2660">
        <v>0</v>
      </c>
      <c r="T2660">
        <v>54.333199999999998</v>
      </c>
    </row>
    <row r="2661" spans="1:20" x14ac:dyDescent="0.3">
      <c r="A2661" s="1">
        <v>44153</v>
      </c>
      <c r="B2661" s="1" t="str">
        <f t="shared" si="41"/>
        <v>Nov</v>
      </c>
      <c r="C2661">
        <v>1655</v>
      </c>
      <c r="D2661" t="s">
        <v>5207</v>
      </c>
      <c r="E2661" t="s">
        <v>39</v>
      </c>
      <c r="F2661" t="s">
        <v>4950</v>
      </c>
      <c r="G2661" t="s">
        <v>22</v>
      </c>
      <c r="H2661" t="s">
        <v>23</v>
      </c>
      <c r="I2661" t="s">
        <v>148</v>
      </c>
      <c r="J2661" t="s">
        <v>149</v>
      </c>
      <c r="K2661">
        <v>98105</v>
      </c>
      <c r="L2661" t="s">
        <v>35</v>
      </c>
      <c r="M2661" t="s">
        <v>446</v>
      </c>
      <c r="N2661" t="s">
        <v>46</v>
      </c>
      <c r="O2661" t="s">
        <v>144</v>
      </c>
      <c r="P2661" t="s">
        <v>447</v>
      </c>
      <c r="Q2661">
        <v>2.96</v>
      </c>
      <c r="R2661">
        <v>2</v>
      </c>
      <c r="S2661">
        <v>0</v>
      </c>
      <c r="T2661">
        <v>1.4208000000000001</v>
      </c>
    </row>
    <row r="2662" spans="1:20" x14ac:dyDescent="0.3">
      <c r="A2662" s="1">
        <v>44153</v>
      </c>
      <c r="B2662" s="1" t="str">
        <f t="shared" si="41"/>
        <v>Nov</v>
      </c>
      <c r="C2662">
        <v>1656</v>
      </c>
      <c r="D2662" t="s">
        <v>5207</v>
      </c>
      <c r="E2662" t="s">
        <v>39</v>
      </c>
      <c r="F2662" t="s">
        <v>4950</v>
      </c>
      <c r="G2662" t="s">
        <v>22</v>
      </c>
      <c r="H2662" t="s">
        <v>23</v>
      </c>
      <c r="I2662" t="s">
        <v>148</v>
      </c>
      <c r="J2662" t="s">
        <v>149</v>
      </c>
      <c r="K2662">
        <v>98105</v>
      </c>
      <c r="L2662" t="s">
        <v>35</v>
      </c>
      <c r="M2662" t="s">
        <v>3375</v>
      </c>
      <c r="N2662" t="s">
        <v>46</v>
      </c>
      <c r="O2662" t="s">
        <v>47</v>
      </c>
      <c r="P2662" t="s">
        <v>3376</v>
      </c>
      <c r="Q2662">
        <v>8.4480000000000004</v>
      </c>
      <c r="R2662">
        <v>2</v>
      </c>
      <c r="S2662">
        <v>0.2</v>
      </c>
      <c r="T2662">
        <v>2.9567999999999999</v>
      </c>
    </row>
    <row r="2663" spans="1:20" x14ac:dyDescent="0.3">
      <c r="A2663" s="1">
        <v>44153</v>
      </c>
      <c r="B2663" s="1" t="str">
        <f t="shared" si="41"/>
        <v>Nov</v>
      </c>
      <c r="C2663">
        <v>1657</v>
      </c>
      <c r="D2663" t="s">
        <v>5207</v>
      </c>
      <c r="E2663" t="s">
        <v>39</v>
      </c>
      <c r="F2663" t="s">
        <v>4950</v>
      </c>
      <c r="G2663" t="s">
        <v>22</v>
      </c>
      <c r="H2663" t="s">
        <v>23</v>
      </c>
      <c r="I2663" t="s">
        <v>148</v>
      </c>
      <c r="J2663" t="s">
        <v>149</v>
      </c>
      <c r="K2663">
        <v>98105</v>
      </c>
      <c r="L2663" t="s">
        <v>35</v>
      </c>
      <c r="M2663" t="s">
        <v>809</v>
      </c>
      <c r="N2663" t="s">
        <v>46</v>
      </c>
      <c r="O2663" t="s">
        <v>54</v>
      </c>
      <c r="P2663" t="s">
        <v>810</v>
      </c>
      <c r="Q2663">
        <v>95.94</v>
      </c>
      <c r="R2663">
        <v>3</v>
      </c>
      <c r="S2663">
        <v>0</v>
      </c>
      <c r="T2663">
        <v>9.5939999999999994</v>
      </c>
    </row>
    <row r="2664" spans="1:20" x14ac:dyDescent="0.3">
      <c r="A2664" s="1">
        <v>44153</v>
      </c>
      <c r="B2664" s="1" t="str">
        <f t="shared" si="41"/>
        <v>Nov</v>
      </c>
      <c r="C2664">
        <v>2044</v>
      </c>
      <c r="D2664" t="s">
        <v>5208</v>
      </c>
      <c r="E2664" t="s">
        <v>20</v>
      </c>
      <c r="F2664" t="s">
        <v>4513</v>
      </c>
      <c r="G2664" t="s">
        <v>73</v>
      </c>
      <c r="H2664" t="s">
        <v>23</v>
      </c>
      <c r="I2664" t="s">
        <v>1155</v>
      </c>
      <c r="J2664" t="s">
        <v>25</v>
      </c>
      <c r="K2664">
        <v>44107</v>
      </c>
      <c r="L2664" t="s">
        <v>26</v>
      </c>
      <c r="M2664" t="s">
        <v>5209</v>
      </c>
      <c r="N2664" t="s">
        <v>46</v>
      </c>
      <c r="O2664" t="s">
        <v>62</v>
      </c>
      <c r="P2664" t="s">
        <v>5210</v>
      </c>
      <c r="Q2664">
        <v>38.863999999999997</v>
      </c>
      <c r="R2664">
        <v>7</v>
      </c>
      <c r="S2664">
        <v>0.2</v>
      </c>
      <c r="T2664">
        <v>7.7728000000000002</v>
      </c>
    </row>
    <row r="2665" spans="1:20" x14ac:dyDescent="0.3">
      <c r="A2665" s="1">
        <v>44153</v>
      </c>
      <c r="B2665" s="1" t="str">
        <f t="shared" si="41"/>
        <v>Nov</v>
      </c>
      <c r="C2665">
        <v>2930</v>
      </c>
      <c r="D2665" t="s">
        <v>5211</v>
      </c>
      <c r="E2665" t="s">
        <v>20</v>
      </c>
      <c r="F2665" t="s">
        <v>1462</v>
      </c>
      <c r="G2665" t="s">
        <v>41</v>
      </c>
      <c r="H2665" t="s">
        <v>23</v>
      </c>
      <c r="I2665" t="s">
        <v>5212</v>
      </c>
      <c r="J2665" t="s">
        <v>124</v>
      </c>
      <c r="K2665">
        <v>48601</v>
      </c>
      <c r="L2665" t="s">
        <v>44</v>
      </c>
      <c r="M2665" t="s">
        <v>523</v>
      </c>
      <c r="N2665" t="s">
        <v>28</v>
      </c>
      <c r="O2665" t="s">
        <v>29</v>
      </c>
      <c r="P2665" t="s">
        <v>524</v>
      </c>
      <c r="Q2665">
        <v>19.760000000000002</v>
      </c>
      <c r="R2665">
        <v>4</v>
      </c>
      <c r="S2665">
        <v>0</v>
      </c>
      <c r="T2665">
        <v>8.2992000000000008</v>
      </c>
    </row>
    <row r="2666" spans="1:20" x14ac:dyDescent="0.3">
      <c r="A2666" s="1">
        <v>44153</v>
      </c>
      <c r="B2666" s="1" t="str">
        <f t="shared" si="41"/>
        <v>Nov</v>
      </c>
      <c r="C2666">
        <v>3946</v>
      </c>
      <c r="D2666" t="s">
        <v>5213</v>
      </c>
      <c r="E2666" t="s">
        <v>20</v>
      </c>
      <c r="F2666" t="s">
        <v>1921</v>
      </c>
      <c r="G2666" t="s">
        <v>22</v>
      </c>
      <c r="H2666" t="s">
        <v>23</v>
      </c>
      <c r="I2666" t="s">
        <v>5214</v>
      </c>
      <c r="J2666" t="s">
        <v>130</v>
      </c>
      <c r="K2666">
        <v>33030</v>
      </c>
      <c r="L2666" t="s">
        <v>76</v>
      </c>
      <c r="M2666" t="s">
        <v>5215</v>
      </c>
      <c r="N2666" t="s">
        <v>46</v>
      </c>
      <c r="O2666" t="s">
        <v>107</v>
      </c>
      <c r="P2666" t="s">
        <v>5216</v>
      </c>
      <c r="Q2666">
        <v>44.384</v>
      </c>
      <c r="R2666">
        <v>1</v>
      </c>
      <c r="S2666">
        <v>0.2</v>
      </c>
      <c r="T2666">
        <v>15.5344</v>
      </c>
    </row>
    <row r="2667" spans="1:20" x14ac:dyDescent="0.3">
      <c r="A2667" s="1">
        <v>44153</v>
      </c>
      <c r="B2667" s="1" t="str">
        <f t="shared" si="41"/>
        <v>Nov</v>
      </c>
      <c r="C2667">
        <v>3947</v>
      </c>
      <c r="D2667" t="s">
        <v>5213</v>
      </c>
      <c r="E2667" t="s">
        <v>20</v>
      </c>
      <c r="F2667" t="s">
        <v>1921</v>
      </c>
      <c r="G2667" t="s">
        <v>22</v>
      </c>
      <c r="H2667" t="s">
        <v>23</v>
      </c>
      <c r="I2667" t="s">
        <v>5214</v>
      </c>
      <c r="J2667" t="s">
        <v>130</v>
      </c>
      <c r="K2667">
        <v>33030</v>
      </c>
      <c r="L2667" t="s">
        <v>76</v>
      </c>
      <c r="M2667" t="s">
        <v>4033</v>
      </c>
      <c r="N2667" t="s">
        <v>46</v>
      </c>
      <c r="O2667" t="s">
        <v>141</v>
      </c>
      <c r="P2667" t="s">
        <v>882</v>
      </c>
      <c r="Q2667">
        <v>2.944</v>
      </c>
      <c r="R2667">
        <v>1</v>
      </c>
      <c r="S2667">
        <v>0.2</v>
      </c>
      <c r="T2667">
        <v>-0.66239999999999999</v>
      </c>
    </row>
    <row r="2668" spans="1:20" x14ac:dyDescent="0.3">
      <c r="A2668" s="1">
        <v>44153</v>
      </c>
      <c r="B2668" s="1" t="str">
        <f t="shared" si="41"/>
        <v>Nov</v>
      </c>
      <c r="C2668">
        <v>5750</v>
      </c>
      <c r="D2668" t="s">
        <v>5217</v>
      </c>
      <c r="E2668" t="s">
        <v>20</v>
      </c>
      <c r="F2668" t="s">
        <v>818</v>
      </c>
      <c r="G2668" t="s">
        <v>22</v>
      </c>
      <c r="H2668" t="s">
        <v>23</v>
      </c>
      <c r="I2668" t="s">
        <v>135</v>
      </c>
      <c r="J2668" t="s">
        <v>315</v>
      </c>
      <c r="K2668">
        <v>11561</v>
      </c>
      <c r="L2668" t="s">
        <v>26</v>
      </c>
      <c r="M2668" t="s">
        <v>712</v>
      </c>
      <c r="N2668" t="s">
        <v>78</v>
      </c>
      <c r="O2668" t="s">
        <v>193</v>
      </c>
      <c r="P2668" t="s">
        <v>713</v>
      </c>
      <c r="Q2668">
        <v>74.95</v>
      </c>
      <c r="R2668">
        <v>5</v>
      </c>
      <c r="S2668">
        <v>0</v>
      </c>
      <c r="T2668">
        <v>36.725499999999997</v>
      </c>
    </row>
    <row r="2669" spans="1:20" x14ac:dyDescent="0.3">
      <c r="A2669" s="1">
        <v>44153</v>
      </c>
      <c r="B2669" s="1" t="str">
        <f t="shared" si="41"/>
        <v>Nov</v>
      </c>
      <c r="C2669">
        <v>7962</v>
      </c>
      <c r="D2669" t="s">
        <v>5218</v>
      </c>
      <c r="E2669" t="s">
        <v>86</v>
      </c>
      <c r="F2669" t="s">
        <v>2912</v>
      </c>
      <c r="G2669" t="s">
        <v>73</v>
      </c>
      <c r="H2669" t="s">
        <v>23</v>
      </c>
      <c r="I2669" t="s">
        <v>4417</v>
      </c>
      <c r="J2669" t="s">
        <v>130</v>
      </c>
      <c r="K2669">
        <v>33023</v>
      </c>
      <c r="L2669" t="s">
        <v>76</v>
      </c>
      <c r="M2669" t="s">
        <v>138</v>
      </c>
      <c r="N2669" t="s">
        <v>46</v>
      </c>
      <c r="O2669" t="s">
        <v>54</v>
      </c>
      <c r="P2669" t="s">
        <v>139</v>
      </c>
      <c r="Q2669">
        <v>81.36</v>
      </c>
      <c r="R2669">
        <v>5</v>
      </c>
      <c r="S2669">
        <v>0.2</v>
      </c>
      <c r="T2669">
        <v>-19.323</v>
      </c>
    </row>
    <row r="2670" spans="1:20" x14ac:dyDescent="0.3">
      <c r="A2670" s="1">
        <v>44153</v>
      </c>
      <c r="B2670" s="1" t="str">
        <f t="shared" si="41"/>
        <v>Nov</v>
      </c>
      <c r="C2670">
        <v>7963</v>
      </c>
      <c r="D2670" t="s">
        <v>5218</v>
      </c>
      <c r="E2670" t="s">
        <v>86</v>
      </c>
      <c r="F2670" t="s">
        <v>2912</v>
      </c>
      <c r="G2670" t="s">
        <v>73</v>
      </c>
      <c r="H2670" t="s">
        <v>23</v>
      </c>
      <c r="I2670" t="s">
        <v>4417</v>
      </c>
      <c r="J2670" t="s">
        <v>130</v>
      </c>
      <c r="K2670">
        <v>33023</v>
      </c>
      <c r="L2670" t="s">
        <v>76</v>
      </c>
      <c r="M2670" t="s">
        <v>3644</v>
      </c>
      <c r="N2670" t="s">
        <v>46</v>
      </c>
      <c r="O2670" t="s">
        <v>47</v>
      </c>
      <c r="P2670" t="s">
        <v>3645</v>
      </c>
      <c r="Q2670">
        <v>20.231999999999999</v>
      </c>
      <c r="R2670">
        <v>8</v>
      </c>
      <c r="S2670">
        <v>0.7</v>
      </c>
      <c r="T2670">
        <v>-16.185600000000001</v>
      </c>
    </row>
    <row r="2671" spans="1:20" x14ac:dyDescent="0.3">
      <c r="A2671" s="1">
        <v>44153</v>
      </c>
      <c r="B2671" s="1" t="str">
        <f t="shared" si="41"/>
        <v>Nov</v>
      </c>
      <c r="C2671">
        <v>7964</v>
      </c>
      <c r="D2671" t="s">
        <v>5218</v>
      </c>
      <c r="E2671" t="s">
        <v>86</v>
      </c>
      <c r="F2671" t="s">
        <v>2912</v>
      </c>
      <c r="G2671" t="s">
        <v>73</v>
      </c>
      <c r="H2671" t="s">
        <v>23</v>
      </c>
      <c r="I2671" t="s">
        <v>4417</v>
      </c>
      <c r="J2671" t="s">
        <v>130</v>
      </c>
      <c r="K2671">
        <v>33023</v>
      </c>
      <c r="L2671" t="s">
        <v>76</v>
      </c>
      <c r="M2671" t="s">
        <v>1834</v>
      </c>
      <c r="N2671" t="s">
        <v>46</v>
      </c>
      <c r="O2671" t="s">
        <v>69</v>
      </c>
      <c r="P2671" t="s">
        <v>1835</v>
      </c>
      <c r="Q2671">
        <v>389.05599999999998</v>
      </c>
      <c r="R2671">
        <v>4</v>
      </c>
      <c r="S2671">
        <v>0.2</v>
      </c>
      <c r="T2671">
        <v>48.631999999999998</v>
      </c>
    </row>
    <row r="2672" spans="1:20" x14ac:dyDescent="0.3">
      <c r="A2672" s="1">
        <v>44153</v>
      </c>
      <c r="B2672" s="1" t="str">
        <f t="shared" si="41"/>
        <v>Nov</v>
      </c>
      <c r="C2672">
        <v>7965</v>
      </c>
      <c r="D2672" t="s">
        <v>5218</v>
      </c>
      <c r="E2672" t="s">
        <v>86</v>
      </c>
      <c r="F2672" t="s">
        <v>2912</v>
      </c>
      <c r="G2672" t="s">
        <v>73</v>
      </c>
      <c r="H2672" t="s">
        <v>23</v>
      </c>
      <c r="I2672" t="s">
        <v>4417</v>
      </c>
      <c r="J2672" t="s">
        <v>130</v>
      </c>
      <c r="K2672">
        <v>33023</v>
      </c>
      <c r="L2672" t="s">
        <v>76</v>
      </c>
      <c r="M2672" t="s">
        <v>3299</v>
      </c>
      <c r="N2672" t="s">
        <v>46</v>
      </c>
      <c r="O2672" t="s">
        <v>107</v>
      </c>
      <c r="P2672" t="s">
        <v>3300</v>
      </c>
      <c r="Q2672">
        <v>20.736000000000001</v>
      </c>
      <c r="R2672">
        <v>4</v>
      </c>
      <c r="S2672">
        <v>0.2</v>
      </c>
      <c r="T2672">
        <v>7.2576000000000001</v>
      </c>
    </row>
    <row r="2673" spans="1:20" x14ac:dyDescent="0.3">
      <c r="A2673" s="1">
        <v>44153</v>
      </c>
      <c r="B2673" s="1" t="str">
        <f t="shared" si="41"/>
        <v>Nov</v>
      </c>
      <c r="C2673">
        <v>7966</v>
      </c>
      <c r="D2673" t="s">
        <v>5218</v>
      </c>
      <c r="E2673" t="s">
        <v>86</v>
      </c>
      <c r="F2673" t="s">
        <v>2912</v>
      </c>
      <c r="G2673" t="s">
        <v>73</v>
      </c>
      <c r="H2673" t="s">
        <v>23</v>
      </c>
      <c r="I2673" t="s">
        <v>4417</v>
      </c>
      <c r="J2673" t="s">
        <v>130</v>
      </c>
      <c r="K2673">
        <v>33023</v>
      </c>
      <c r="L2673" t="s">
        <v>76</v>
      </c>
      <c r="M2673" t="s">
        <v>5219</v>
      </c>
      <c r="N2673" t="s">
        <v>46</v>
      </c>
      <c r="O2673" t="s">
        <v>107</v>
      </c>
      <c r="P2673" t="s">
        <v>5220</v>
      </c>
      <c r="Q2673">
        <v>41.472000000000001</v>
      </c>
      <c r="R2673">
        <v>8</v>
      </c>
      <c r="S2673">
        <v>0.2</v>
      </c>
      <c r="T2673">
        <v>14.5152</v>
      </c>
    </row>
    <row r="2674" spans="1:20" x14ac:dyDescent="0.3">
      <c r="A2674" s="1">
        <v>44153</v>
      </c>
      <c r="B2674" s="1" t="str">
        <f t="shared" si="41"/>
        <v>Nov</v>
      </c>
      <c r="C2674">
        <v>8110</v>
      </c>
      <c r="D2674" t="s">
        <v>5221</v>
      </c>
      <c r="E2674" t="s">
        <v>20</v>
      </c>
      <c r="F2674" t="s">
        <v>1652</v>
      </c>
      <c r="G2674" t="s">
        <v>22</v>
      </c>
      <c r="H2674" t="s">
        <v>23</v>
      </c>
      <c r="I2674" t="s">
        <v>336</v>
      </c>
      <c r="J2674" t="s">
        <v>337</v>
      </c>
      <c r="K2674">
        <v>60623</v>
      </c>
      <c r="L2674" t="s">
        <v>44</v>
      </c>
      <c r="M2674" t="s">
        <v>3301</v>
      </c>
      <c r="N2674" t="s">
        <v>46</v>
      </c>
      <c r="O2674" t="s">
        <v>168</v>
      </c>
      <c r="P2674" t="s">
        <v>2087</v>
      </c>
      <c r="Q2674">
        <v>55.584000000000003</v>
      </c>
      <c r="R2674">
        <v>6</v>
      </c>
      <c r="S2674">
        <v>0.2</v>
      </c>
      <c r="T2674">
        <v>20.844000000000001</v>
      </c>
    </row>
    <row r="2675" spans="1:20" x14ac:dyDescent="0.3">
      <c r="A2675" s="1">
        <v>44153</v>
      </c>
      <c r="B2675" s="1" t="str">
        <f t="shared" si="41"/>
        <v>Nov</v>
      </c>
      <c r="C2675">
        <v>8111</v>
      </c>
      <c r="D2675" t="s">
        <v>5221</v>
      </c>
      <c r="E2675" t="s">
        <v>20</v>
      </c>
      <c r="F2675" t="s">
        <v>1652</v>
      </c>
      <c r="G2675" t="s">
        <v>22</v>
      </c>
      <c r="H2675" t="s">
        <v>23</v>
      </c>
      <c r="I2675" t="s">
        <v>336</v>
      </c>
      <c r="J2675" t="s">
        <v>337</v>
      </c>
      <c r="K2675">
        <v>60623</v>
      </c>
      <c r="L2675" t="s">
        <v>44</v>
      </c>
      <c r="M2675" t="s">
        <v>1363</v>
      </c>
      <c r="N2675" t="s">
        <v>28</v>
      </c>
      <c r="O2675" t="s">
        <v>59</v>
      </c>
      <c r="P2675" t="s">
        <v>1364</v>
      </c>
      <c r="Q2675">
        <v>127.386</v>
      </c>
      <c r="R2675">
        <v>2</v>
      </c>
      <c r="S2675">
        <v>0.3</v>
      </c>
      <c r="T2675">
        <v>-25.4772</v>
      </c>
    </row>
    <row r="2676" spans="1:20" x14ac:dyDescent="0.3">
      <c r="A2676" s="1">
        <v>44153</v>
      </c>
      <c r="B2676" s="1" t="str">
        <f t="shared" si="41"/>
        <v>Nov</v>
      </c>
      <c r="C2676">
        <v>9006</v>
      </c>
      <c r="D2676" t="s">
        <v>5222</v>
      </c>
      <c r="E2676" t="s">
        <v>269</v>
      </c>
      <c r="F2676" t="s">
        <v>4810</v>
      </c>
      <c r="G2676" t="s">
        <v>73</v>
      </c>
      <c r="H2676" t="s">
        <v>23</v>
      </c>
      <c r="I2676" t="s">
        <v>952</v>
      </c>
      <c r="J2676" t="s">
        <v>43</v>
      </c>
      <c r="K2676">
        <v>53209</v>
      </c>
      <c r="L2676" t="s">
        <v>44</v>
      </c>
      <c r="M2676" t="s">
        <v>4018</v>
      </c>
      <c r="N2676" t="s">
        <v>46</v>
      </c>
      <c r="O2676" t="s">
        <v>54</v>
      </c>
      <c r="P2676" t="s">
        <v>4019</v>
      </c>
      <c r="Q2676">
        <v>92.52</v>
      </c>
      <c r="R2676">
        <v>6</v>
      </c>
      <c r="S2676">
        <v>0</v>
      </c>
      <c r="T2676">
        <v>24.980399999999999</v>
      </c>
    </row>
    <row r="2677" spans="1:20" x14ac:dyDescent="0.3">
      <c r="A2677" s="1">
        <v>44153</v>
      </c>
      <c r="B2677" s="1" t="str">
        <f t="shared" si="41"/>
        <v>Nov</v>
      </c>
      <c r="C2677">
        <v>9007</v>
      </c>
      <c r="D2677" t="s">
        <v>5222</v>
      </c>
      <c r="E2677" t="s">
        <v>269</v>
      </c>
      <c r="F2677" t="s">
        <v>4810</v>
      </c>
      <c r="G2677" t="s">
        <v>73</v>
      </c>
      <c r="H2677" t="s">
        <v>23</v>
      </c>
      <c r="I2677" t="s">
        <v>952</v>
      </c>
      <c r="J2677" t="s">
        <v>43</v>
      </c>
      <c r="K2677">
        <v>53209</v>
      </c>
      <c r="L2677" t="s">
        <v>44</v>
      </c>
      <c r="M2677" t="s">
        <v>3678</v>
      </c>
      <c r="N2677" t="s">
        <v>46</v>
      </c>
      <c r="O2677" t="s">
        <v>54</v>
      </c>
      <c r="P2677" t="s">
        <v>3679</v>
      </c>
      <c r="Q2677">
        <v>37.76</v>
      </c>
      <c r="R2677">
        <v>1</v>
      </c>
      <c r="S2677">
        <v>0</v>
      </c>
      <c r="T2677">
        <v>10.572800000000001</v>
      </c>
    </row>
    <row r="2678" spans="1:20" x14ac:dyDescent="0.3">
      <c r="A2678" s="1">
        <v>44153</v>
      </c>
      <c r="B2678" s="1" t="str">
        <f t="shared" si="41"/>
        <v>Nov</v>
      </c>
      <c r="C2678">
        <v>9008</v>
      </c>
      <c r="D2678" t="s">
        <v>5222</v>
      </c>
      <c r="E2678" t="s">
        <v>269</v>
      </c>
      <c r="F2678" t="s">
        <v>4810</v>
      </c>
      <c r="G2678" t="s">
        <v>73</v>
      </c>
      <c r="H2678" t="s">
        <v>23</v>
      </c>
      <c r="I2678" t="s">
        <v>952</v>
      </c>
      <c r="J2678" t="s">
        <v>43</v>
      </c>
      <c r="K2678">
        <v>53209</v>
      </c>
      <c r="L2678" t="s">
        <v>44</v>
      </c>
      <c r="M2678" t="s">
        <v>5223</v>
      </c>
      <c r="N2678" t="s">
        <v>46</v>
      </c>
      <c r="O2678" t="s">
        <v>288</v>
      </c>
      <c r="P2678" t="s">
        <v>5224</v>
      </c>
      <c r="Q2678">
        <v>7.38</v>
      </c>
      <c r="R2678">
        <v>2</v>
      </c>
      <c r="S2678">
        <v>0</v>
      </c>
      <c r="T2678">
        <v>3.4685999999999999</v>
      </c>
    </row>
    <row r="2679" spans="1:20" x14ac:dyDescent="0.3">
      <c r="A2679" s="1">
        <v>44153</v>
      </c>
      <c r="B2679" s="1" t="str">
        <f t="shared" si="41"/>
        <v>Nov</v>
      </c>
      <c r="C2679">
        <v>9009</v>
      </c>
      <c r="D2679" t="s">
        <v>5222</v>
      </c>
      <c r="E2679" t="s">
        <v>269</v>
      </c>
      <c r="F2679" t="s">
        <v>4810</v>
      </c>
      <c r="G2679" t="s">
        <v>73</v>
      </c>
      <c r="H2679" t="s">
        <v>23</v>
      </c>
      <c r="I2679" t="s">
        <v>952</v>
      </c>
      <c r="J2679" t="s">
        <v>43</v>
      </c>
      <c r="K2679">
        <v>53209</v>
      </c>
      <c r="L2679" t="s">
        <v>44</v>
      </c>
      <c r="M2679" t="s">
        <v>1259</v>
      </c>
      <c r="N2679" t="s">
        <v>28</v>
      </c>
      <c r="O2679" t="s">
        <v>29</v>
      </c>
      <c r="P2679" t="s">
        <v>1260</v>
      </c>
      <c r="Q2679">
        <v>5.82</v>
      </c>
      <c r="R2679">
        <v>2</v>
      </c>
      <c r="S2679">
        <v>0</v>
      </c>
      <c r="T2679">
        <v>2.7353999999999998</v>
      </c>
    </row>
    <row r="2680" spans="1:20" x14ac:dyDescent="0.3">
      <c r="A2680" s="1">
        <v>44154</v>
      </c>
      <c r="B2680" s="1" t="str">
        <f t="shared" si="41"/>
        <v>Nov</v>
      </c>
      <c r="C2680">
        <v>304</v>
      </c>
      <c r="D2680" t="s">
        <v>5225</v>
      </c>
      <c r="E2680" t="s">
        <v>20</v>
      </c>
      <c r="F2680" t="s">
        <v>2211</v>
      </c>
      <c r="G2680" t="s">
        <v>22</v>
      </c>
      <c r="H2680" t="s">
        <v>23</v>
      </c>
      <c r="I2680" t="s">
        <v>336</v>
      </c>
      <c r="J2680" t="s">
        <v>337</v>
      </c>
      <c r="K2680">
        <v>60623</v>
      </c>
      <c r="L2680" t="s">
        <v>44</v>
      </c>
      <c r="M2680" t="s">
        <v>1422</v>
      </c>
      <c r="N2680" t="s">
        <v>28</v>
      </c>
      <c r="O2680" t="s">
        <v>94</v>
      </c>
      <c r="P2680" t="s">
        <v>1423</v>
      </c>
      <c r="Q2680">
        <v>219.07499999999999</v>
      </c>
      <c r="R2680">
        <v>3</v>
      </c>
      <c r="S2680">
        <v>0.5</v>
      </c>
      <c r="T2680">
        <v>-131.44499999999999</v>
      </c>
    </row>
    <row r="2681" spans="1:20" x14ac:dyDescent="0.3">
      <c r="A2681" s="1">
        <v>44154</v>
      </c>
      <c r="B2681" s="1" t="str">
        <f t="shared" si="41"/>
        <v>Nov</v>
      </c>
      <c r="C2681">
        <v>547</v>
      </c>
      <c r="D2681" t="s">
        <v>5226</v>
      </c>
      <c r="E2681" t="s">
        <v>39</v>
      </c>
      <c r="F2681" t="s">
        <v>5227</v>
      </c>
      <c r="G2681" t="s">
        <v>41</v>
      </c>
      <c r="H2681" t="s">
        <v>23</v>
      </c>
      <c r="I2681" t="s">
        <v>314</v>
      </c>
      <c r="J2681" t="s">
        <v>315</v>
      </c>
      <c r="K2681">
        <v>10035</v>
      </c>
      <c r="L2681" t="s">
        <v>26</v>
      </c>
      <c r="M2681" t="s">
        <v>3323</v>
      </c>
      <c r="N2681" t="s">
        <v>46</v>
      </c>
      <c r="O2681" t="s">
        <v>47</v>
      </c>
      <c r="P2681" t="s">
        <v>3324</v>
      </c>
      <c r="Q2681">
        <v>41.28</v>
      </c>
      <c r="R2681">
        <v>6</v>
      </c>
      <c r="S2681">
        <v>0.2</v>
      </c>
      <c r="T2681">
        <v>13.932</v>
      </c>
    </row>
    <row r="2682" spans="1:20" x14ac:dyDescent="0.3">
      <c r="A2682" s="1">
        <v>44154</v>
      </c>
      <c r="B2682" s="1" t="str">
        <f t="shared" si="41"/>
        <v>Nov</v>
      </c>
      <c r="C2682">
        <v>548</v>
      </c>
      <c r="D2682" t="s">
        <v>5226</v>
      </c>
      <c r="E2682" t="s">
        <v>39</v>
      </c>
      <c r="F2682" t="s">
        <v>5227</v>
      </c>
      <c r="G2682" t="s">
        <v>41</v>
      </c>
      <c r="H2682" t="s">
        <v>23</v>
      </c>
      <c r="I2682" t="s">
        <v>314</v>
      </c>
      <c r="J2682" t="s">
        <v>315</v>
      </c>
      <c r="K2682">
        <v>10035</v>
      </c>
      <c r="L2682" t="s">
        <v>26</v>
      </c>
      <c r="M2682" t="s">
        <v>1327</v>
      </c>
      <c r="N2682" t="s">
        <v>46</v>
      </c>
      <c r="O2682" t="s">
        <v>107</v>
      </c>
      <c r="P2682" t="s">
        <v>1328</v>
      </c>
      <c r="Q2682">
        <v>13.36</v>
      </c>
      <c r="R2682">
        <v>2</v>
      </c>
      <c r="S2682">
        <v>0</v>
      </c>
      <c r="T2682">
        <v>6.4127999999999998</v>
      </c>
    </row>
    <row r="2683" spans="1:20" x14ac:dyDescent="0.3">
      <c r="A2683" s="1">
        <v>44154</v>
      </c>
      <c r="B2683" s="1" t="str">
        <f t="shared" si="41"/>
        <v>Nov</v>
      </c>
      <c r="C2683">
        <v>1479</v>
      </c>
      <c r="D2683" t="s">
        <v>5228</v>
      </c>
      <c r="E2683" t="s">
        <v>39</v>
      </c>
      <c r="F2683" t="s">
        <v>2860</v>
      </c>
      <c r="G2683" t="s">
        <v>22</v>
      </c>
      <c r="H2683" t="s">
        <v>23</v>
      </c>
      <c r="I2683" t="s">
        <v>2083</v>
      </c>
      <c r="J2683" t="s">
        <v>34</v>
      </c>
      <c r="K2683">
        <v>92683</v>
      </c>
      <c r="L2683" t="s">
        <v>35</v>
      </c>
      <c r="M2683" t="s">
        <v>5229</v>
      </c>
      <c r="N2683" t="s">
        <v>78</v>
      </c>
      <c r="O2683" t="s">
        <v>193</v>
      </c>
      <c r="P2683" t="s">
        <v>5230</v>
      </c>
      <c r="Q2683">
        <v>31.968</v>
      </c>
      <c r="R2683">
        <v>4</v>
      </c>
      <c r="S2683">
        <v>0.2</v>
      </c>
      <c r="T2683">
        <v>2.3976000000000002</v>
      </c>
    </row>
    <row r="2684" spans="1:20" x14ac:dyDescent="0.3">
      <c r="A2684" s="1">
        <v>44154</v>
      </c>
      <c r="B2684" s="1" t="str">
        <f t="shared" si="41"/>
        <v>Nov</v>
      </c>
      <c r="C2684">
        <v>1598</v>
      </c>
      <c r="D2684" t="s">
        <v>5231</v>
      </c>
      <c r="E2684" t="s">
        <v>86</v>
      </c>
      <c r="F2684" t="s">
        <v>3907</v>
      </c>
      <c r="G2684" t="s">
        <v>22</v>
      </c>
      <c r="H2684" t="s">
        <v>23</v>
      </c>
      <c r="I2684" t="s">
        <v>819</v>
      </c>
      <c r="J2684" t="s">
        <v>52</v>
      </c>
      <c r="K2684">
        <v>75007</v>
      </c>
      <c r="L2684" t="s">
        <v>44</v>
      </c>
      <c r="M2684" t="s">
        <v>5232</v>
      </c>
      <c r="N2684" t="s">
        <v>46</v>
      </c>
      <c r="O2684" t="s">
        <v>107</v>
      </c>
      <c r="P2684" t="s">
        <v>5233</v>
      </c>
      <c r="Q2684">
        <v>16.896000000000001</v>
      </c>
      <c r="R2684">
        <v>4</v>
      </c>
      <c r="S2684">
        <v>0.2</v>
      </c>
      <c r="T2684">
        <v>5.28</v>
      </c>
    </row>
    <row r="2685" spans="1:20" x14ac:dyDescent="0.3">
      <c r="A2685" s="1">
        <v>44154</v>
      </c>
      <c r="B2685" s="1" t="str">
        <f t="shared" si="41"/>
        <v>Nov</v>
      </c>
      <c r="C2685">
        <v>1599</v>
      </c>
      <c r="D2685" t="s">
        <v>5231</v>
      </c>
      <c r="E2685" t="s">
        <v>86</v>
      </c>
      <c r="F2685" t="s">
        <v>3907</v>
      </c>
      <c r="G2685" t="s">
        <v>22</v>
      </c>
      <c r="H2685" t="s">
        <v>23</v>
      </c>
      <c r="I2685" t="s">
        <v>819</v>
      </c>
      <c r="J2685" t="s">
        <v>52</v>
      </c>
      <c r="K2685">
        <v>75007</v>
      </c>
      <c r="L2685" t="s">
        <v>44</v>
      </c>
      <c r="M2685" t="s">
        <v>689</v>
      </c>
      <c r="N2685" t="s">
        <v>46</v>
      </c>
      <c r="O2685" t="s">
        <v>141</v>
      </c>
      <c r="P2685" t="s">
        <v>690</v>
      </c>
      <c r="Q2685">
        <v>6.6719999999999997</v>
      </c>
      <c r="R2685">
        <v>1</v>
      </c>
      <c r="S2685">
        <v>0.2</v>
      </c>
      <c r="T2685">
        <v>0.50039999999999996</v>
      </c>
    </row>
    <row r="2686" spans="1:20" x14ac:dyDescent="0.3">
      <c r="A2686" s="1">
        <v>44154</v>
      </c>
      <c r="B2686" s="1" t="str">
        <f t="shared" si="41"/>
        <v>Nov</v>
      </c>
      <c r="C2686">
        <v>1600</v>
      </c>
      <c r="D2686" t="s">
        <v>5231</v>
      </c>
      <c r="E2686" t="s">
        <v>86</v>
      </c>
      <c r="F2686" t="s">
        <v>3907</v>
      </c>
      <c r="G2686" t="s">
        <v>22</v>
      </c>
      <c r="H2686" t="s">
        <v>23</v>
      </c>
      <c r="I2686" t="s">
        <v>819</v>
      </c>
      <c r="J2686" t="s">
        <v>52</v>
      </c>
      <c r="K2686">
        <v>75007</v>
      </c>
      <c r="L2686" t="s">
        <v>44</v>
      </c>
      <c r="M2686" t="s">
        <v>1953</v>
      </c>
      <c r="N2686" t="s">
        <v>46</v>
      </c>
      <c r="O2686" t="s">
        <v>62</v>
      </c>
      <c r="P2686" t="s">
        <v>1954</v>
      </c>
      <c r="Q2686">
        <v>99.135999999999996</v>
      </c>
      <c r="R2686">
        <v>4</v>
      </c>
      <c r="S2686">
        <v>0.2</v>
      </c>
      <c r="T2686">
        <v>8.6744000000000003</v>
      </c>
    </row>
    <row r="2687" spans="1:20" x14ac:dyDescent="0.3">
      <c r="A2687" s="1">
        <v>44154</v>
      </c>
      <c r="B2687" s="1" t="str">
        <f t="shared" si="41"/>
        <v>Nov</v>
      </c>
      <c r="C2687">
        <v>1601</v>
      </c>
      <c r="D2687" t="s">
        <v>5231</v>
      </c>
      <c r="E2687" t="s">
        <v>86</v>
      </c>
      <c r="F2687" t="s">
        <v>3907</v>
      </c>
      <c r="G2687" t="s">
        <v>22</v>
      </c>
      <c r="H2687" t="s">
        <v>23</v>
      </c>
      <c r="I2687" t="s">
        <v>819</v>
      </c>
      <c r="J2687" t="s">
        <v>52</v>
      </c>
      <c r="K2687">
        <v>75007</v>
      </c>
      <c r="L2687" t="s">
        <v>44</v>
      </c>
      <c r="M2687" t="s">
        <v>2188</v>
      </c>
      <c r="N2687" t="s">
        <v>28</v>
      </c>
      <c r="O2687" t="s">
        <v>29</v>
      </c>
      <c r="P2687" t="s">
        <v>2189</v>
      </c>
      <c r="Q2687">
        <v>15.992000000000001</v>
      </c>
      <c r="R2687">
        <v>2</v>
      </c>
      <c r="S2687">
        <v>0.6</v>
      </c>
      <c r="T2687">
        <v>-13.993</v>
      </c>
    </row>
    <row r="2688" spans="1:20" x14ac:dyDescent="0.3">
      <c r="A2688" s="1">
        <v>44154</v>
      </c>
      <c r="B2688" s="1" t="str">
        <f t="shared" si="41"/>
        <v>Nov</v>
      </c>
      <c r="C2688">
        <v>2151</v>
      </c>
      <c r="D2688" t="s">
        <v>5234</v>
      </c>
      <c r="E2688" t="s">
        <v>20</v>
      </c>
      <c r="F2688" t="s">
        <v>1921</v>
      </c>
      <c r="G2688" t="s">
        <v>22</v>
      </c>
      <c r="H2688" t="s">
        <v>23</v>
      </c>
      <c r="I2688" t="s">
        <v>5235</v>
      </c>
      <c r="J2688" t="s">
        <v>52</v>
      </c>
      <c r="K2688">
        <v>77840</v>
      </c>
      <c r="L2688" t="s">
        <v>44</v>
      </c>
      <c r="M2688" t="s">
        <v>4880</v>
      </c>
      <c r="N2688" t="s">
        <v>28</v>
      </c>
      <c r="O2688" t="s">
        <v>59</v>
      </c>
      <c r="P2688" t="s">
        <v>4881</v>
      </c>
      <c r="Q2688">
        <v>233.05799999999999</v>
      </c>
      <c r="R2688">
        <v>3</v>
      </c>
      <c r="S2688">
        <v>0.3</v>
      </c>
      <c r="T2688">
        <v>-53.270400000000002</v>
      </c>
    </row>
    <row r="2689" spans="1:20" x14ac:dyDescent="0.3">
      <c r="A2689" s="1">
        <v>44154</v>
      </c>
      <c r="B2689" s="1" t="str">
        <f t="shared" si="41"/>
        <v>Nov</v>
      </c>
      <c r="C2689">
        <v>2172</v>
      </c>
      <c r="D2689" t="s">
        <v>5236</v>
      </c>
      <c r="E2689" t="s">
        <v>20</v>
      </c>
      <c r="F2689" t="s">
        <v>2728</v>
      </c>
      <c r="G2689" t="s">
        <v>73</v>
      </c>
      <c r="H2689" t="s">
        <v>23</v>
      </c>
      <c r="I2689" t="s">
        <v>5237</v>
      </c>
      <c r="J2689" t="s">
        <v>52</v>
      </c>
      <c r="K2689">
        <v>76903</v>
      </c>
      <c r="L2689" t="s">
        <v>44</v>
      </c>
      <c r="M2689" t="s">
        <v>1365</v>
      </c>
      <c r="N2689" t="s">
        <v>28</v>
      </c>
      <c r="O2689" t="s">
        <v>59</v>
      </c>
      <c r="P2689" t="s">
        <v>1366</v>
      </c>
      <c r="Q2689">
        <v>305.31200000000001</v>
      </c>
      <c r="R2689">
        <v>2</v>
      </c>
      <c r="S2689">
        <v>0.3</v>
      </c>
      <c r="T2689">
        <v>-8.7232000000000003</v>
      </c>
    </row>
    <row r="2690" spans="1:20" x14ac:dyDescent="0.3">
      <c r="A2690" s="1">
        <v>44154</v>
      </c>
      <c r="B2690" s="1" t="str">
        <f t="shared" si="41"/>
        <v>Nov</v>
      </c>
      <c r="C2690">
        <v>2552</v>
      </c>
      <c r="D2690" t="s">
        <v>5238</v>
      </c>
      <c r="E2690" t="s">
        <v>20</v>
      </c>
      <c r="F2690" t="s">
        <v>2327</v>
      </c>
      <c r="G2690" t="s">
        <v>22</v>
      </c>
      <c r="H2690" t="s">
        <v>23</v>
      </c>
      <c r="I2690" t="s">
        <v>1488</v>
      </c>
      <c r="J2690" t="s">
        <v>913</v>
      </c>
      <c r="K2690">
        <v>42420</v>
      </c>
      <c r="L2690" t="s">
        <v>76</v>
      </c>
      <c r="M2690" t="s">
        <v>1617</v>
      </c>
      <c r="N2690" t="s">
        <v>28</v>
      </c>
      <c r="O2690" t="s">
        <v>29</v>
      </c>
      <c r="P2690" t="s">
        <v>1618</v>
      </c>
      <c r="Q2690">
        <v>821.88</v>
      </c>
      <c r="R2690">
        <v>6</v>
      </c>
      <c r="S2690">
        <v>0</v>
      </c>
      <c r="T2690">
        <v>213.68879999999999</v>
      </c>
    </row>
    <row r="2691" spans="1:20" x14ac:dyDescent="0.3">
      <c r="A2691" s="1">
        <v>44154</v>
      </c>
      <c r="B2691" s="1" t="str">
        <f t="shared" ref="B2691:B2754" si="42">TEXT(A2691,"mmm")</f>
        <v>Nov</v>
      </c>
      <c r="C2691">
        <v>2553</v>
      </c>
      <c r="D2691" t="s">
        <v>5238</v>
      </c>
      <c r="E2691" t="s">
        <v>20</v>
      </c>
      <c r="F2691" t="s">
        <v>2327</v>
      </c>
      <c r="G2691" t="s">
        <v>22</v>
      </c>
      <c r="H2691" t="s">
        <v>23</v>
      </c>
      <c r="I2691" t="s">
        <v>1488</v>
      </c>
      <c r="J2691" t="s">
        <v>913</v>
      </c>
      <c r="K2691">
        <v>42420</v>
      </c>
      <c r="L2691" t="s">
        <v>76</v>
      </c>
      <c r="M2691" t="s">
        <v>5033</v>
      </c>
      <c r="N2691" t="s">
        <v>46</v>
      </c>
      <c r="O2691" t="s">
        <v>47</v>
      </c>
      <c r="P2691" t="s">
        <v>5034</v>
      </c>
      <c r="Q2691">
        <v>21.96</v>
      </c>
      <c r="R2691">
        <v>2</v>
      </c>
      <c r="S2691">
        <v>0</v>
      </c>
      <c r="T2691">
        <v>10.760400000000001</v>
      </c>
    </row>
    <row r="2692" spans="1:20" x14ac:dyDescent="0.3">
      <c r="A2692" s="1">
        <v>44154</v>
      </c>
      <c r="B2692" s="1" t="str">
        <f t="shared" si="42"/>
        <v>Nov</v>
      </c>
      <c r="C2692">
        <v>2944</v>
      </c>
      <c r="D2692" t="s">
        <v>5239</v>
      </c>
      <c r="E2692" t="s">
        <v>20</v>
      </c>
      <c r="F2692" t="s">
        <v>3868</v>
      </c>
      <c r="G2692" t="s">
        <v>22</v>
      </c>
      <c r="H2692" t="s">
        <v>23</v>
      </c>
      <c r="I2692" t="s">
        <v>33</v>
      </c>
      <c r="J2692" t="s">
        <v>34</v>
      </c>
      <c r="K2692">
        <v>90049</v>
      </c>
      <c r="L2692" t="s">
        <v>35</v>
      </c>
      <c r="M2692" t="s">
        <v>989</v>
      </c>
      <c r="N2692" t="s">
        <v>46</v>
      </c>
      <c r="O2692" t="s">
        <v>54</v>
      </c>
      <c r="P2692" t="s">
        <v>990</v>
      </c>
      <c r="Q2692">
        <v>305.01</v>
      </c>
      <c r="R2692">
        <v>9</v>
      </c>
      <c r="S2692">
        <v>0</v>
      </c>
      <c r="T2692">
        <v>76.252499999999998</v>
      </c>
    </row>
    <row r="2693" spans="1:20" x14ac:dyDescent="0.3">
      <c r="A2693" s="1">
        <v>44154</v>
      </c>
      <c r="B2693" s="1" t="str">
        <f t="shared" si="42"/>
        <v>Nov</v>
      </c>
      <c r="C2693">
        <v>2945</v>
      </c>
      <c r="D2693" t="s">
        <v>5239</v>
      </c>
      <c r="E2693" t="s">
        <v>20</v>
      </c>
      <c r="F2693" t="s">
        <v>3868</v>
      </c>
      <c r="G2693" t="s">
        <v>22</v>
      </c>
      <c r="H2693" t="s">
        <v>23</v>
      </c>
      <c r="I2693" t="s">
        <v>33</v>
      </c>
      <c r="J2693" t="s">
        <v>34</v>
      </c>
      <c r="K2693">
        <v>90049</v>
      </c>
      <c r="L2693" t="s">
        <v>35</v>
      </c>
      <c r="M2693" t="s">
        <v>5240</v>
      </c>
      <c r="N2693" t="s">
        <v>28</v>
      </c>
      <c r="O2693" t="s">
        <v>29</v>
      </c>
      <c r="P2693" t="s">
        <v>5241</v>
      </c>
      <c r="Q2693">
        <v>18.7</v>
      </c>
      <c r="R2693">
        <v>1</v>
      </c>
      <c r="S2693">
        <v>0</v>
      </c>
      <c r="T2693">
        <v>7.1059999999999999</v>
      </c>
    </row>
    <row r="2694" spans="1:20" x14ac:dyDescent="0.3">
      <c r="A2694" s="1">
        <v>44154</v>
      </c>
      <c r="B2694" s="1" t="str">
        <f t="shared" si="42"/>
        <v>Nov</v>
      </c>
      <c r="C2694">
        <v>3443</v>
      </c>
      <c r="D2694" t="s">
        <v>5242</v>
      </c>
      <c r="E2694" t="s">
        <v>20</v>
      </c>
      <c r="F2694" t="s">
        <v>1362</v>
      </c>
      <c r="G2694" t="s">
        <v>73</v>
      </c>
      <c r="H2694" t="s">
        <v>23</v>
      </c>
      <c r="I2694" t="s">
        <v>314</v>
      </c>
      <c r="J2694" t="s">
        <v>315</v>
      </c>
      <c r="K2694">
        <v>10011</v>
      </c>
      <c r="L2694" t="s">
        <v>26</v>
      </c>
      <c r="M2694" t="s">
        <v>4328</v>
      </c>
      <c r="N2694" t="s">
        <v>46</v>
      </c>
      <c r="O2694" t="s">
        <v>168</v>
      </c>
      <c r="P2694" t="s">
        <v>169</v>
      </c>
      <c r="Q2694">
        <v>16.739999999999998</v>
      </c>
      <c r="R2694">
        <v>3</v>
      </c>
      <c r="S2694">
        <v>0</v>
      </c>
      <c r="T2694">
        <v>8.3699999999999992</v>
      </c>
    </row>
    <row r="2695" spans="1:20" x14ac:dyDescent="0.3">
      <c r="A2695" s="1">
        <v>44154</v>
      </c>
      <c r="B2695" s="1" t="str">
        <f t="shared" si="42"/>
        <v>Nov</v>
      </c>
      <c r="C2695">
        <v>3444</v>
      </c>
      <c r="D2695" t="s">
        <v>5242</v>
      </c>
      <c r="E2695" t="s">
        <v>20</v>
      </c>
      <c r="F2695" t="s">
        <v>1362</v>
      </c>
      <c r="G2695" t="s">
        <v>73</v>
      </c>
      <c r="H2695" t="s">
        <v>23</v>
      </c>
      <c r="I2695" t="s">
        <v>314</v>
      </c>
      <c r="J2695" t="s">
        <v>315</v>
      </c>
      <c r="K2695">
        <v>10011</v>
      </c>
      <c r="L2695" t="s">
        <v>26</v>
      </c>
      <c r="M2695" t="s">
        <v>5243</v>
      </c>
      <c r="N2695" t="s">
        <v>46</v>
      </c>
      <c r="O2695" t="s">
        <v>69</v>
      </c>
      <c r="P2695" t="s">
        <v>5244</v>
      </c>
      <c r="Q2695">
        <v>2504.7399999999998</v>
      </c>
      <c r="R2695">
        <v>7</v>
      </c>
      <c r="S2695">
        <v>0</v>
      </c>
      <c r="T2695">
        <v>626.18499999999995</v>
      </c>
    </row>
    <row r="2696" spans="1:20" x14ac:dyDescent="0.3">
      <c r="A2696" s="1">
        <v>44154</v>
      </c>
      <c r="B2696" s="1" t="str">
        <f t="shared" si="42"/>
        <v>Nov</v>
      </c>
      <c r="C2696">
        <v>3615</v>
      </c>
      <c r="D2696" t="s">
        <v>5245</v>
      </c>
      <c r="E2696" t="s">
        <v>39</v>
      </c>
      <c r="F2696" t="s">
        <v>880</v>
      </c>
      <c r="G2696" t="s">
        <v>73</v>
      </c>
      <c r="H2696" t="s">
        <v>23</v>
      </c>
      <c r="I2696" t="s">
        <v>1352</v>
      </c>
      <c r="J2696" t="s">
        <v>52</v>
      </c>
      <c r="K2696">
        <v>78207</v>
      </c>
      <c r="L2696" t="s">
        <v>44</v>
      </c>
      <c r="M2696" t="s">
        <v>5246</v>
      </c>
      <c r="N2696" t="s">
        <v>28</v>
      </c>
      <c r="O2696" t="s">
        <v>94</v>
      </c>
      <c r="P2696" t="s">
        <v>5247</v>
      </c>
      <c r="Q2696">
        <v>718.11599999999999</v>
      </c>
      <c r="R2696">
        <v>6</v>
      </c>
      <c r="S2696">
        <v>0.3</v>
      </c>
      <c r="T2696">
        <v>-71.811599999999999</v>
      </c>
    </row>
    <row r="2697" spans="1:20" x14ac:dyDescent="0.3">
      <c r="A2697" s="1">
        <v>44154</v>
      </c>
      <c r="B2697" s="1" t="str">
        <f t="shared" si="42"/>
        <v>Nov</v>
      </c>
      <c r="C2697">
        <v>3616</v>
      </c>
      <c r="D2697" t="s">
        <v>5245</v>
      </c>
      <c r="E2697" t="s">
        <v>39</v>
      </c>
      <c r="F2697" t="s">
        <v>880</v>
      </c>
      <c r="G2697" t="s">
        <v>73</v>
      </c>
      <c r="H2697" t="s">
        <v>23</v>
      </c>
      <c r="I2697" t="s">
        <v>1352</v>
      </c>
      <c r="J2697" t="s">
        <v>52</v>
      </c>
      <c r="K2697">
        <v>78207</v>
      </c>
      <c r="L2697" t="s">
        <v>44</v>
      </c>
      <c r="M2697" t="s">
        <v>1212</v>
      </c>
      <c r="N2697" t="s">
        <v>46</v>
      </c>
      <c r="O2697" t="s">
        <v>62</v>
      </c>
      <c r="P2697" t="s">
        <v>1213</v>
      </c>
      <c r="Q2697">
        <v>31.776</v>
      </c>
      <c r="R2697">
        <v>4</v>
      </c>
      <c r="S2697">
        <v>0.2</v>
      </c>
      <c r="T2697">
        <v>8.7384000000000004</v>
      </c>
    </row>
    <row r="2698" spans="1:20" x14ac:dyDescent="0.3">
      <c r="A2698" s="1">
        <v>44154</v>
      </c>
      <c r="B2698" s="1" t="str">
        <f t="shared" si="42"/>
        <v>Nov</v>
      </c>
      <c r="C2698">
        <v>4138</v>
      </c>
      <c r="D2698" t="s">
        <v>5248</v>
      </c>
      <c r="E2698" t="s">
        <v>20</v>
      </c>
      <c r="F2698" t="s">
        <v>2041</v>
      </c>
      <c r="G2698" t="s">
        <v>22</v>
      </c>
      <c r="H2698" t="s">
        <v>23</v>
      </c>
      <c r="I2698" t="s">
        <v>5249</v>
      </c>
      <c r="J2698" t="s">
        <v>621</v>
      </c>
      <c r="K2698">
        <v>22304</v>
      </c>
      <c r="L2698" t="s">
        <v>76</v>
      </c>
      <c r="M2698" t="s">
        <v>1649</v>
      </c>
      <c r="N2698" t="s">
        <v>46</v>
      </c>
      <c r="O2698" t="s">
        <v>144</v>
      </c>
      <c r="P2698" t="s">
        <v>1650</v>
      </c>
      <c r="Q2698">
        <v>25.06</v>
      </c>
      <c r="R2698">
        <v>7</v>
      </c>
      <c r="S2698">
        <v>0</v>
      </c>
      <c r="T2698">
        <v>12.53</v>
      </c>
    </row>
    <row r="2699" spans="1:20" x14ac:dyDescent="0.3">
      <c r="A2699" s="1">
        <v>44154</v>
      </c>
      <c r="B2699" s="1" t="str">
        <f t="shared" si="42"/>
        <v>Nov</v>
      </c>
      <c r="C2699">
        <v>5309</v>
      </c>
      <c r="D2699" t="s">
        <v>5250</v>
      </c>
      <c r="E2699" t="s">
        <v>39</v>
      </c>
      <c r="F2699" t="s">
        <v>5251</v>
      </c>
      <c r="G2699" t="s">
        <v>22</v>
      </c>
      <c r="H2699" t="s">
        <v>23</v>
      </c>
      <c r="I2699" t="s">
        <v>441</v>
      </c>
      <c r="J2699" t="s">
        <v>52</v>
      </c>
      <c r="K2699">
        <v>77095</v>
      </c>
      <c r="L2699" t="s">
        <v>44</v>
      </c>
      <c r="M2699" t="s">
        <v>1534</v>
      </c>
      <c r="N2699" t="s">
        <v>28</v>
      </c>
      <c r="O2699" t="s">
        <v>59</v>
      </c>
      <c r="P2699" t="s">
        <v>1535</v>
      </c>
      <c r="Q2699">
        <v>191.05799999999999</v>
      </c>
      <c r="R2699">
        <v>3</v>
      </c>
      <c r="S2699">
        <v>0.3</v>
      </c>
      <c r="T2699">
        <v>-46.399799999999999</v>
      </c>
    </row>
    <row r="2700" spans="1:20" x14ac:dyDescent="0.3">
      <c r="A2700" s="1">
        <v>44154</v>
      </c>
      <c r="B2700" s="1" t="str">
        <f t="shared" si="42"/>
        <v>Nov</v>
      </c>
      <c r="C2700">
        <v>5310</v>
      </c>
      <c r="D2700" t="s">
        <v>5250</v>
      </c>
      <c r="E2700" t="s">
        <v>39</v>
      </c>
      <c r="F2700" t="s">
        <v>5251</v>
      </c>
      <c r="G2700" t="s">
        <v>22</v>
      </c>
      <c r="H2700" t="s">
        <v>23</v>
      </c>
      <c r="I2700" t="s">
        <v>441</v>
      </c>
      <c r="J2700" t="s">
        <v>52</v>
      </c>
      <c r="K2700">
        <v>77095</v>
      </c>
      <c r="L2700" t="s">
        <v>44</v>
      </c>
      <c r="M2700" t="s">
        <v>5252</v>
      </c>
      <c r="N2700" t="s">
        <v>46</v>
      </c>
      <c r="O2700" t="s">
        <v>62</v>
      </c>
      <c r="P2700" t="s">
        <v>5253</v>
      </c>
      <c r="Q2700">
        <v>13.04</v>
      </c>
      <c r="R2700">
        <v>5</v>
      </c>
      <c r="S2700">
        <v>0.2</v>
      </c>
      <c r="T2700">
        <v>3.9119999999999999</v>
      </c>
    </row>
    <row r="2701" spans="1:20" x14ac:dyDescent="0.3">
      <c r="A2701" s="1">
        <v>44154</v>
      </c>
      <c r="B2701" s="1" t="str">
        <f t="shared" si="42"/>
        <v>Nov</v>
      </c>
      <c r="C2701">
        <v>5311</v>
      </c>
      <c r="D2701" t="s">
        <v>5250</v>
      </c>
      <c r="E2701" t="s">
        <v>39</v>
      </c>
      <c r="F2701" t="s">
        <v>5251</v>
      </c>
      <c r="G2701" t="s">
        <v>22</v>
      </c>
      <c r="H2701" t="s">
        <v>23</v>
      </c>
      <c r="I2701" t="s">
        <v>441</v>
      </c>
      <c r="J2701" t="s">
        <v>52</v>
      </c>
      <c r="K2701">
        <v>77095</v>
      </c>
      <c r="L2701" t="s">
        <v>44</v>
      </c>
      <c r="M2701" t="s">
        <v>4068</v>
      </c>
      <c r="N2701" t="s">
        <v>46</v>
      </c>
      <c r="O2701" t="s">
        <v>47</v>
      </c>
      <c r="P2701" t="s">
        <v>4069</v>
      </c>
      <c r="Q2701">
        <v>1525.1880000000001</v>
      </c>
      <c r="R2701">
        <v>6</v>
      </c>
      <c r="S2701">
        <v>0.8</v>
      </c>
      <c r="T2701">
        <v>-2287.7820000000002</v>
      </c>
    </row>
    <row r="2702" spans="1:20" x14ac:dyDescent="0.3">
      <c r="A2702" s="1">
        <v>44154</v>
      </c>
      <c r="B2702" s="1" t="str">
        <f t="shared" si="42"/>
        <v>Nov</v>
      </c>
      <c r="C2702">
        <v>5594</v>
      </c>
      <c r="D2702" t="s">
        <v>5254</v>
      </c>
      <c r="E2702" t="s">
        <v>20</v>
      </c>
      <c r="F2702" t="s">
        <v>5255</v>
      </c>
      <c r="G2702" t="s">
        <v>22</v>
      </c>
      <c r="H2702" t="s">
        <v>23</v>
      </c>
      <c r="I2702" t="s">
        <v>1825</v>
      </c>
      <c r="J2702" t="s">
        <v>25</v>
      </c>
      <c r="K2702">
        <v>44105</v>
      </c>
      <c r="L2702" t="s">
        <v>26</v>
      </c>
      <c r="M2702" t="s">
        <v>4508</v>
      </c>
      <c r="N2702" t="s">
        <v>46</v>
      </c>
      <c r="O2702" t="s">
        <v>47</v>
      </c>
      <c r="P2702" t="s">
        <v>4509</v>
      </c>
      <c r="Q2702">
        <v>59.912999999999997</v>
      </c>
      <c r="R2702">
        <v>7</v>
      </c>
      <c r="S2702">
        <v>0.7</v>
      </c>
      <c r="T2702">
        <v>-45.933300000000003</v>
      </c>
    </row>
    <row r="2703" spans="1:20" x14ac:dyDescent="0.3">
      <c r="A2703" s="1">
        <v>44154</v>
      </c>
      <c r="B2703" s="1" t="str">
        <f t="shared" si="42"/>
        <v>Nov</v>
      </c>
      <c r="C2703">
        <v>5925</v>
      </c>
      <c r="D2703" t="s">
        <v>5256</v>
      </c>
      <c r="E2703" t="s">
        <v>86</v>
      </c>
      <c r="F2703" t="s">
        <v>5257</v>
      </c>
      <c r="G2703" t="s">
        <v>22</v>
      </c>
      <c r="H2703" t="s">
        <v>23</v>
      </c>
      <c r="I2703" t="s">
        <v>177</v>
      </c>
      <c r="J2703" t="s">
        <v>621</v>
      </c>
      <c r="K2703">
        <v>22153</v>
      </c>
      <c r="L2703" t="s">
        <v>76</v>
      </c>
      <c r="M2703" t="s">
        <v>3259</v>
      </c>
      <c r="N2703" t="s">
        <v>46</v>
      </c>
      <c r="O2703" t="s">
        <v>62</v>
      </c>
      <c r="P2703" t="s">
        <v>3260</v>
      </c>
      <c r="Q2703">
        <v>22.96</v>
      </c>
      <c r="R2703">
        <v>7</v>
      </c>
      <c r="S2703">
        <v>0</v>
      </c>
      <c r="T2703">
        <v>6.6584000000000003</v>
      </c>
    </row>
    <row r="2704" spans="1:20" x14ac:dyDescent="0.3">
      <c r="A2704" s="1">
        <v>44154</v>
      </c>
      <c r="B2704" s="1" t="str">
        <f t="shared" si="42"/>
        <v>Nov</v>
      </c>
      <c r="C2704">
        <v>6950</v>
      </c>
      <c r="D2704" t="s">
        <v>5258</v>
      </c>
      <c r="E2704" t="s">
        <v>269</v>
      </c>
      <c r="F2704" t="s">
        <v>5259</v>
      </c>
      <c r="G2704" t="s">
        <v>41</v>
      </c>
      <c r="H2704" t="s">
        <v>23</v>
      </c>
      <c r="I2704" t="s">
        <v>314</v>
      </c>
      <c r="J2704" t="s">
        <v>315</v>
      </c>
      <c r="K2704">
        <v>10011</v>
      </c>
      <c r="L2704" t="s">
        <v>26</v>
      </c>
      <c r="M2704" t="s">
        <v>1922</v>
      </c>
      <c r="N2704" t="s">
        <v>46</v>
      </c>
      <c r="O2704" t="s">
        <v>47</v>
      </c>
      <c r="P2704" t="s">
        <v>1923</v>
      </c>
      <c r="Q2704">
        <v>58.408000000000001</v>
      </c>
      <c r="R2704">
        <v>7</v>
      </c>
      <c r="S2704">
        <v>0.2</v>
      </c>
      <c r="T2704">
        <v>18.252500000000001</v>
      </c>
    </row>
    <row r="2705" spans="1:20" x14ac:dyDescent="0.3">
      <c r="A2705" s="1">
        <v>44154</v>
      </c>
      <c r="B2705" s="1" t="str">
        <f t="shared" si="42"/>
        <v>Nov</v>
      </c>
      <c r="C2705">
        <v>6951</v>
      </c>
      <c r="D2705" t="s">
        <v>5258</v>
      </c>
      <c r="E2705" t="s">
        <v>269</v>
      </c>
      <c r="F2705" t="s">
        <v>5259</v>
      </c>
      <c r="G2705" t="s">
        <v>41</v>
      </c>
      <c r="H2705" t="s">
        <v>23</v>
      </c>
      <c r="I2705" t="s">
        <v>314</v>
      </c>
      <c r="J2705" t="s">
        <v>315</v>
      </c>
      <c r="K2705">
        <v>10011</v>
      </c>
      <c r="L2705" t="s">
        <v>26</v>
      </c>
      <c r="M2705" t="s">
        <v>3369</v>
      </c>
      <c r="N2705" t="s">
        <v>28</v>
      </c>
      <c r="O2705" t="s">
        <v>94</v>
      </c>
      <c r="P2705" t="s">
        <v>3370</v>
      </c>
      <c r="Q2705">
        <v>79.974000000000004</v>
      </c>
      <c r="R2705">
        <v>3</v>
      </c>
      <c r="S2705">
        <v>0.4</v>
      </c>
      <c r="T2705">
        <v>-29.323799999999999</v>
      </c>
    </row>
    <row r="2706" spans="1:20" x14ac:dyDescent="0.3">
      <c r="A2706" s="1">
        <v>44155</v>
      </c>
      <c r="B2706" s="1" t="str">
        <f t="shared" si="42"/>
        <v>Nov</v>
      </c>
      <c r="C2706">
        <v>560</v>
      </c>
      <c r="D2706" t="s">
        <v>5260</v>
      </c>
      <c r="E2706" t="s">
        <v>86</v>
      </c>
      <c r="F2706" t="s">
        <v>2180</v>
      </c>
      <c r="G2706" t="s">
        <v>22</v>
      </c>
      <c r="H2706" t="s">
        <v>23</v>
      </c>
      <c r="I2706" t="s">
        <v>111</v>
      </c>
      <c r="J2706" t="s">
        <v>34</v>
      </c>
      <c r="K2706">
        <v>94110</v>
      </c>
      <c r="L2706" t="s">
        <v>35</v>
      </c>
      <c r="M2706" t="s">
        <v>5261</v>
      </c>
      <c r="N2706" t="s">
        <v>28</v>
      </c>
      <c r="O2706" t="s">
        <v>29</v>
      </c>
      <c r="P2706" t="s">
        <v>5262</v>
      </c>
      <c r="Q2706">
        <v>42.6</v>
      </c>
      <c r="R2706">
        <v>3</v>
      </c>
      <c r="S2706">
        <v>0</v>
      </c>
      <c r="T2706">
        <v>16.614000000000001</v>
      </c>
    </row>
    <row r="2707" spans="1:20" x14ac:dyDescent="0.3">
      <c r="A2707" s="1">
        <v>44155</v>
      </c>
      <c r="B2707" s="1" t="str">
        <f t="shared" si="42"/>
        <v>Nov</v>
      </c>
      <c r="C2707">
        <v>561</v>
      </c>
      <c r="D2707" t="s">
        <v>5260</v>
      </c>
      <c r="E2707" t="s">
        <v>86</v>
      </c>
      <c r="F2707" t="s">
        <v>2180</v>
      </c>
      <c r="G2707" t="s">
        <v>22</v>
      </c>
      <c r="H2707" t="s">
        <v>23</v>
      </c>
      <c r="I2707" t="s">
        <v>111</v>
      </c>
      <c r="J2707" t="s">
        <v>34</v>
      </c>
      <c r="K2707">
        <v>94110</v>
      </c>
      <c r="L2707" t="s">
        <v>35</v>
      </c>
      <c r="M2707" t="s">
        <v>3596</v>
      </c>
      <c r="N2707" t="s">
        <v>46</v>
      </c>
      <c r="O2707" t="s">
        <v>47</v>
      </c>
      <c r="P2707" t="s">
        <v>3597</v>
      </c>
      <c r="Q2707">
        <v>84.055999999999997</v>
      </c>
      <c r="R2707">
        <v>7</v>
      </c>
      <c r="S2707">
        <v>0.2</v>
      </c>
      <c r="T2707">
        <v>27.318200000000001</v>
      </c>
    </row>
    <row r="2708" spans="1:20" x14ac:dyDescent="0.3">
      <c r="A2708" s="1">
        <v>44155</v>
      </c>
      <c r="B2708" s="1" t="str">
        <f t="shared" si="42"/>
        <v>Nov</v>
      </c>
      <c r="C2708">
        <v>1039</v>
      </c>
      <c r="D2708" t="s">
        <v>5263</v>
      </c>
      <c r="E2708" t="s">
        <v>39</v>
      </c>
      <c r="F2708" t="s">
        <v>5255</v>
      </c>
      <c r="G2708" t="s">
        <v>22</v>
      </c>
      <c r="H2708" t="s">
        <v>23</v>
      </c>
      <c r="I2708" t="s">
        <v>302</v>
      </c>
      <c r="J2708" t="s">
        <v>75</v>
      </c>
      <c r="K2708">
        <v>27217</v>
      </c>
      <c r="L2708" t="s">
        <v>76</v>
      </c>
      <c r="M2708" t="s">
        <v>3692</v>
      </c>
      <c r="N2708" t="s">
        <v>46</v>
      </c>
      <c r="O2708" t="s">
        <v>62</v>
      </c>
      <c r="P2708" t="s">
        <v>3693</v>
      </c>
      <c r="Q2708">
        <v>23.968</v>
      </c>
      <c r="R2708">
        <v>7</v>
      </c>
      <c r="S2708">
        <v>0.2</v>
      </c>
      <c r="T2708">
        <v>2.6964000000000001</v>
      </c>
    </row>
    <row r="2709" spans="1:20" x14ac:dyDescent="0.3">
      <c r="A2709" s="1">
        <v>44155</v>
      </c>
      <c r="B2709" s="1" t="str">
        <f t="shared" si="42"/>
        <v>Nov</v>
      </c>
      <c r="C2709">
        <v>1040</v>
      </c>
      <c r="D2709" t="s">
        <v>5263</v>
      </c>
      <c r="E2709" t="s">
        <v>39</v>
      </c>
      <c r="F2709" t="s">
        <v>5255</v>
      </c>
      <c r="G2709" t="s">
        <v>22</v>
      </c>
      <c r="H2709" t="s">
        <v>23</v>
      </c>
      <c r="I2709" t="s">
        <v>302</v>
      </c>
      <c r="J2709" t="s">
        <v>75</v>
      </c>
      <c r="K2709">
        <v>27217</v>
      </c>
      <c r="L2709" t="s">
        <v>76</v>
      </c>
      <c r="M2709" t="s">
        <v>4573</v>
      </c>
      <c r="N2709" t="s">
        <v>46</v>
      </c>
      <c r="O2709" t="s">
        <v>62</v>
      </c>
      <c r="P2709" t="s">
        <v>325</v>
      </c>
      <c r="Q2709">
        <v>28.728000000000002</v>
      </c>
      <c r="R2709">
        <v>3</v>
      </c>
      <c r="S2709">
        <v>0.2</v>
      </c>
      <c r="T2709">
        <v>1.7955000000000001</v>
      </c>
    </row>
    <row r="2710" spans="1:20" x14ac:dyDescent="0.3">
      <c r="A2710" s="1">
        <v>44155</v>
      </c>
      <c r="B2710" s="1" t="str">
        <f t="shared" si="42"/>
        <v>Nov</v>
      </c>
      <c r="C2710">
        <v>1813</v>
      </c>
      <c r="D2710" t="s">
        <v>5264</v>
      </c>
      <c r="E2710" t="s">
        <v>20</v>
      </c>
      <c r="F2710" t="s">
        <v>5265</v>
      </c>
      <c r="G2710" t="s">
        <v>22</v>
      </c>
      <c r="H2710" t="s">
        <v>23</v>
      </c>
      <c r="I2710" t="s">
        <v>889</v>
      </c>
      <c r="J2710" t="s">
        <v>25</v>
      </c>
      <c r="K2710">
        <v>43055</v>
      </c>
      <c r="L2710" t="s">
        <v>26</v>
      </c>
      <c r="M2710" t="s">
        <v>5266</v>
      </c>
      <c r="N2710" t="s">
        <v>28</v>
      </c>
      <c r="O2710" t="s">
        <v>29</v>
      </c>
      <c r="P2710" t="s">
        <v>5267</v>
      </c>
      <c r="Q2710">
        <v>77.599999999999994</v>
      </c>
      <c r="R2710">
        <v>5</v>
      </c>
      <c r="S2710">
        <v>0.2</v>
      </c>
      <c r="T2710">
        <v>28.13</v>
      </c>
    </row>
    <row r="2711" spans="1:20" x14ac:dyDescent="0.3">
      <c r="A2711" s="1">
        <v>44155</v>
      </c>
      <c r="B2711" s="1" t="str">
        <f t="shared" si="42"/>
        <v>Nov</v>
      </c>
      <c r="C2711">
        <v>1814</v>
      </c>
      <c r="D2711" t="s">
        <v>5264</v>
      </c>
      <c r="E2711" t="s">
        <v>20</v>
      </c>
      <c r="F2711" t="s">
        <v>5265</v>
      </c>
      <c r="G2711" t="s">
        <v>22</v>
      </c>
      <c r="H2711" t="s">
        <v>23</v>
      </c>
      <c r="I2711" t="s">
        <v>889</v>
      </c>
      <c r="J2711" t="s">
        <v>25</v>
      </c>
      <c r="K2711">
        <v>43055</v>
      </c>
      <c r="L2711" t="s">
        <v>26</v>
      </c>
      <c r="M2711" t="s">
        <v>1259</v>
      </c>
      <c r="N2711" t="s">
        <v>28</v>
      </c>
      <c r="O2711" t="s">
        <v>29</v>
      </c>
      <c r="P2711" t="s">
        <v>1260</v>
      </c>
      <c r="Q2711">
        <v>4.6559999999999997</v>
      </c>
      <c r="R2711">
        <v>2</v>
      </c>
      <c r="S2711">
        <v>0.2</v>
      </c>
      <c r="T2711">
        <v>1.5713999999999999</v>
      </c>
    </row>
    <row r="2712" spans="1:20" x14ac:dyDescent="0.3">
      <c r="A2712" s="1">
        <v>44155</v>
      </c>
      <c r="B2712" s="1" t="str">
        <f t="shared" si="42"/>
        <v>Nov</v>
      </c>
      <c r="C2712">
        <v>2072</v>
      </c>
      <c r="D2712" t="s">
        <v>5268</v>
      </c>
      <c r="E2712" t="s">
        <v>20</v>
      </c>
      <c r="F2712" t="s">
        <v>2570</v>
      </c>
      <c r="G2712" t="s">
        <v>22</v>
      </c>
      <c r="H2712" t="s">
        <v>23</v>
      </c>
      <c r="I2712" t="s">
        <v>5269</v>
      </c>
      <c r="J2712" t="s">
        <v>34</v>
      </c>
      <c r="K2712">
        <v>91761</v>
      </c>
      <c r="L2712" t="s">
        <v>35</v>
      </c>
      <c r="M2712" t="s">
        <v>5270</v>
      </c>
      <c r="N2712" t="s">
        <v>28</v>
      </c>
      <c r="O2712" t="s">
        <v>59</v>
      </c>
      <c r="P2712" t="s">
        <v>5271</v>
      </c>
      <c r="Q2712">
        <v>283.92</v>
      </c>
      <c r="R2712">
        <v>5</v>
      </c>
      <c r="S2712">
        <v>0.2</v>
      </c>
      <c r="T2712">
        <v>-46.137</v>
      </c>
    </row>
    <row r="2713" spans="1:20" x14ac:dyDescent="0.3">
      <c r="A2713" s="1">
        <v>44155</v>
      </c>
      <c r="B2713" s="1" t="str">
        <f t="shared" si="42"/>
        <v>Nov</v>
      </c>
      <c r="C2713">
        <v>2782</v>
      </c>
      <c r="D2713" t="s">
        <v>5272</v>
      </c>
      <c r="E2713" t="s">
        <v>20</v>
      </c>
      <c r="F2713" t="s">
        <v>2782</v>
      </c>
      <c r="G2713" t="s">
        <v>22</v>
      </c>
      <c r="H2713" t="s">
        <v>23</v>
      </c>
      <c r="I2713" t="s">
        <v>3686</v>
      </c>
      <c r="J2713" t="s">
        <v>700</v>
      </c>
      <c r="K2713">
        <v>55044</v>
      </c>
      <c r="L2713" t="s">
        <v>44</v>
      </c>
      <c r="M2713" t="s">
        <v>5273</v>
      </c>
      <c r="N2713" t="s">
        <v>46</v>
      </c>
      <c r="O2713" t="s">
        <v>62</v>
      </c>
      <c r="P2713" t="s">
        <v>5274</v>
      </c>
      <c r="Q2713">
        <v>22</v>
      </c>
      <c r="R2713">
        <v>10</v>
      </c>
      <c r="S2713">
        <v>0</v>
      </c>
      <c r="T2713">
        <v>9.68</v>
      </c>
    </row>
    <row r="2714" spans="1:20" x14ac:dyDescent="0.3">
      <c r="A2714" s="1">
        <v>44155</v>
      </c>
      <c r="B2714" s="1" t="str">
        <f t="shared" si="42"/>
        <v>Nov</v>
      </c>
      <c r="C2714">
        <v>4389</v>
      </c>
      <c r="D2714" t="s">
        <v>5275</v>
      </c>
      <c r="E2714" t="s">
        <v>39</v>
      </c>
      <c r="F2714" t="s">
        <v>2478</v>
      </c>
      <c r="G2714" t="s">
        <v>22</v>
      </c>
      <c r="H2714" t="s">
        <v>23</v>
      </c>
      <c r="I2714" t="s">
        <v>314</v>
      </c>
      <c r="J2714" t="s">
        <v>315</v>
      </c>
      <c r="K2714">
        <v>10035</v>
      </c>
      <c r="L2714" t="s">
        <v>26</v>
      </c>
      <c r="M2714" t="s">
        <v>1445</v>
      </c>
      <c r="N2714" t="s">
        <v>46</v>
      </c>
      <c r="O2714" t="s">
        <v>107</v>
      </c>
      <c r="P2714" t="s">
        <v>1446</v>
      </c>
      <c r="Q2714">
        <v>46.76</v>
      </c>
      <c r="R2714">
        <v>7</v>
      </c>
      <c r="S2714">
        <v>0</v>
      </c>
      <c r="T2714">
        <v>22.444800000000001</v>
      </c>
    </row>
    <row r="2715" spans="1:20" x14ac:dyDescent="0.3">
      <c r="A2715" s="1">
        <v>44155</v>
      </c>
      <c r="B2715" s="1" t="str">
        <f t="shared" si="42"/>
        <v>Nov</v>
      </c>
      <c r="C2715">
        <v>4390</v>
      </c>
      <c r="D2715" t="s">
        <v>5275</v>
      </c>
      <c r="E2715" t="s">
        <v>39</v>
      </c>
      <c r="F2715" t="s">
        <v>2478</v>
      </c>
      <c r="G2715" t="s">
        <v>22</v>
      </c>
      <c r="H2715" t="s">
        <v>23</v>
      </c>
      <c r="I2715" t="s">
        <v>314</v>
      </c>
      <c r="J2715" t="s">
        <v>315</v>
      </c>
      <c r="K2715">
        <v>10035</v>
      </c>
      <c r="L2715" t="s">
        <v>26</v>
      </c>
      <c r="M2715" t="s">
        <v>5276</v>
      </c>
      <c r="N2715" t="s">
        <v>28</v>
      </c>
      <c r="O2715" t="s">
        <v>186</v>
      </c>
      <c r="P2715" t="s">
        <v>5277</v>
      </c>
      <c r="Q2715">
        <v>183.96799999999999</v>
      </c>
      <c r="R2715">
        <v>2</v>
      </c>
      <c r="S2715">
        <v>0.2</v>
      </c>
      <c r="T2715">
        <v>-25.2956</v>
      </c>
    </row>
    <row r="2716" spans="1:20" x14ac:dyDescent="0.3">
      <c r="A2716" s="1">
        <v>44155</v>
      </c>
      <c r="B2716" s="1" t="str">
        <f t="shared" si="42"/>
        <v>Nov</v>
      </c>
      <c r="C2716">
        <v>4391</v>
      </c>
      <c r="D2716" t="s">
        <v>5275</v>
      </c>
      <c r="E2716" t="s">
        <v>39</v>
      </c>
      <c r="F2716" t="s">
        <v>2478</v>
      </c>
      <c r="G2716" t="s">
        <v>22</v>
      </c>
      <c r="H2716" t="s">
        <v>23</v>
      </c>
      <c r="I2716" t="s">
        <v>314</v>
      </c>
      <c r="J2716" t="s">
        <v>315</v>
      </c>
      <c r="K2716">
        <v>10035</v>
      </c>
      <c r="L2716" t="s">
        <v>26</v>
      </c>
      <c r="M2716" t="s">
        <v>453</v>
      </c>
      <c r="N2716" t="s">
        <v>78</v>
      </c>
      <c r="O2716" t="s">
        <v>193</v>
      </c>
      <c r="P2716" t="s">
        <v>454</v>
      </c>
      <c r="Q2716">
        <v>1259.97</v>
      </c>
      <c r="R2716">
        <v>3</v>
      </c>
      <c r="S2716">
        <v>0</v>
      </c>
      <c r="T2716">
        <v>327.59219999999999</v>
      </c>
    </row>
    <row r="2717" spans="1:20" x14ac:dyDescent="0.3">
      <c r="A2717" s="1">
        <v>44155</v>
      </c>
      <c r="B2717" s="1" t="str">
        <f t="shared" si="42"/>
        <v>Nov</v>
      </c>
      <c r="C2717">
        <v>4392</v>
      </c>
      <c r="D2717" t="s">
        <v>5275</v>
      </c>
      <c r="E2717" t="s">
        <v>39</v>
      </c>
      <c r="F2717" t="s">
        <v>2478</v>
      </c>
      <c r="G2717" t="s">
        <v>22</v>
      </c>
      <c r="H2717" t="s">
        <v>23</v>
      </c>
      <c r="I2717" t="s">
        <v>314</v>
      </c>
      <c r="J2717" t="s">
        <v>315</v>
      </c>
      <c r="K2717">
        <v>10035</v>
      </c>
      <c r="L2717" t="s">
        <v>26</v>
      </c>
      <c r="M2717" t="s">
        <v>5278</v>
      </c>
      <c r="N2717" t="s">
        <v>46</v>
      </c>
      <c r="O2717" t="s">
        <v>62</v>
      </c>
      <c r="P2717" t="s">
        <v>5279</v>
      </c>
      <c r="Q2717">
        <v>68.97</v>
      </c>
      <c r="R2717">
        <v>3</v>
      </c>
      <c r="S2717">
        <v>0</v>
      </c>
      <c r="T2717">
        <v>19.311599999999999</v>
      </c>
    </row>
    <row r="2718" spans="1:20" x14ac:dyDescent="0.3">
      <c r="A2718" s="1">
        <v>44155</v>
      </c>
      <c r="B2718" s="1" t="str">
        <f t="shared" si="42"/>
        <v>Nov</v>
      </c>
      <c r="C2718">
        <v>4753</v>
      </c>
      <c r="D2718" t="s">
        <v>5280</v>
      </c>
      <c r="E2718" t="s">
        <v>20</v>
      </c>
      <c r="F2718" t="s">
        <v>4168</v>
      </c>
      <c r="G2718" t="s">
        <v>22</v>
      </c>
      <c r="H2718" t="s">
        <v>23</v>
      </c>
      <c r="I2718" t="s">
        <v>277</v>
      </c>
      <c r="J2718" t="s">
        <v>206</v>
      </c>
      <c r="K2718">
        <v>38301</v>
      </c>
      <c r="L2718" t="s">
        <v>76</v>
      </c>
      <c r="M2718" t="s">
        <v>2242</v>
      </c>
      <c r="N2718" t="s">
        <v>28</v>
      </c>
      <c r="O2718" t="s">
        <v>59</v>
      </c>
      <c r="P2718" t="s">
        <v>2243</v>
      </c>
      <c r="Q2718">
        <v>209.56800000000001</v>
      </c>
      <c r="R2718">
        <v>2</v>
      </c>
      <c r="S2718">
        <v>0.2</v>
      </c>
      <c r="T2718">
        <v>-23.5764</v>
      </c>
    </row>
    <row r="2719" spans="1:20" x14ac:dyDescent="0.3">
      <c r="A2719" s="1">
        <v>44155</v>
      </c>
      <c r="B2719" s="1" t="str">
        <f t="shared" si="42"/>
        <v>Nov</v>
      </c>
      <c r="C2719">
        <v>4841</v>
      </c>
      <c r="D2719" t="s">
        <v>5281</v>
      </c>
      <c r="E2719" t="s">
        <v>20</v>
      </c>
      <c r="F2719" t="s">
        <v>1677</v>
      </c>
      <c r="G2719" t="s">
        <v>41</v>
      </c>
      <c r="H2719" t="s">
        <v>23</v>
      </c>
      <c r="I2719" t="s">
        <v>1488</v>
      </c>
      <c r="J2719" t="s">
        <v>913</v>
      </c>
      <c r="K2719">
        <v>42420</v>
      </c>
      <c r="L2719" t="s">
        <v>76</v>
      </c>
      <c r="M2719" t="s">
        <v>4890</v>
      </c>
      <c r="N2719" t="s">
        <v>28</v>
      </c>
      <c r="O2719" t="s">
        <v>29</v>
      </c>
      <c r="P2719" t="s">
        <v>4891</v>
      </c>
      <c r="Q2719">
        <v>27.58</v>
      </c>
      <c r="R2719">
        <v>2</v>
      </c>
      <c r="S2719">
        <v>0</v>
      </c>
      <c r="T2719">
        <v>11.583600000000001</v>
      </c>
    </row>
    <row r="2720" spans="1:20" x14ac:dyDescent="0.3">
      <c r="A2720" s="1">
        <v>44155</v>
      </c>
      <c r="B2720" s="1" t="str">
        <f t="shared" si="42"/>
        <v>Nov</v>
      </c>
      <c r="C2720">
        <v>7927</v>
      </c>
      <c r="D2720" t="s">
        <v>5282</v>
      </c>
      <c r="E2720" t="s">
        <v>86</v>
      </c>
      <c r="F2720" t="s">
        <v>2904</v>
      </c>
      <c r="G2720" t="s">
        <v>73</v>
      </c>
      <c r="H2720" t="s">
        <v>23</v>
      </c>
      <c r="I2720" t="s">
        <v>314</v>
      </c>
      <c r="J2720" t="s">
        <v>315</v>
      </c>
      <c r="K2720">
        <v>10035</v>
      </c>
      <c r="L2720" t="s">
        <v>26</v>
      </c>
      <c r="M2720" t="s">
        <v>1990</v>
      </c>
      <c r="N2720" t="s">
        <v>78</v>
      </c>
      <c r="O2720" t="s">
        <v>101</v>
      </c>
      <c r="P2720" t="s">
        <v>1991</v>
      </c>
      <c r="Q2720">
        <v>2.97</v>
      </c>
      <c r="R2720">
        <v>3</v>
      </c>
      <c r="S2720">
        <v>0</v>
      </c>
      <c r="T2720">
        <v>1.3365</v>
      </c>
    </row>
    <row r="2721" spans="1:20" x14ac:dyDescent="0.3">
      <c r="A2721" s="1">
        <v>44155</v>
      </c>
      <c r="B2721" s="1" t="str">
        <f t="shared" si="42"/>
        <v>Nov</v>
      </c>
      <c r="C2721">
        <v>7928</v>
      </c>
      <c r="D2721" t="s">
        <v>5282</v>
      </c>
      <c r="E2721" t="s">
        <v>86</v>
      </c>
      <c r="F2721" t="s">
        <v>2904</v>
      </c>
      <c r="G2721" t="s">
        <v>73</v>
      </c>
      <c r="H2721" t="s">
        <v>23</v>
      </c>
      <c r="I2721" t="s">
        <v>314</v>
      </c>
      <c r="J2721" t="s">
        <v>315</v>
      </c>
      <c r="K2721">
        <v>10035</v>
      </c>
      <c r="L2721" t="s">
        <v>26</v>
      </c>
      <c r="M2721" t="s">
        <v>3157</v>
      </c>
      <c r="N2721" t="s">
        <v>78</v>
      </c>
      <c r="O2721" t="s">
        <v>193</v>
      </c>
      <c r="P2721" t="s">
        <v>3158</v>
      </c>
      <c r="Q2721">
        <v>569.99</v>
      </c>
      <c r="R2721">
        <v>1</v>
      </c>
      <c r="S2721">
        <v>0</v>
      </c>
      <c r="T2721">
        <v>170.99700000000001</v>
      </c>
    </row>
    <row r="2722" spans="1:20" x14ac:dyDescent="0.3">
      <c r="A2722" s="1">
        <v>44155</v>
      </c>
      <c r="B2722" s="1" t="str">
        <f t="shared" si="42"/>
        <v>Nov</v>
      </c>
      <c r="C2722">
        <v>7929</v>
      </c>
      <c r="D2722" t="s">
        <v>5282</v>
      </c>
      <c r="E2722" t="s">
        <v>86</v>
      </c>
      <c r="F2722" t="s">
        <v>2904</v>
      </c>
      <c r="G2722" t="s">
        <v>73</v>
      </c>
      <c r="H2722" t="s">
        <v>23</v>
      </c>
      <c r="I2722" t="s">
        <v>314</v>
      </c>
      <c r="J2722" t="s">
        <v>315</v>
      </c>
      <c r="K2722">
        <v>10035</v>
      </c>
      <c r="L2722" t="s">
        <v>26</v>
      </c>
      <c r="M2722" t="s">
        <v>2564</v>
      </c>
      <c r="N2722" t="s">
        <v>28</v>
      </c>
      <c r="O2722" t="s">
        <v>29</v>
      </c>
      <c r="P2722" t="s">
        <v>2565</v>
      </c>
      <c r="Q2722">
        <v>50.97</v>
      </c>
      <c r="R2722">
        <v>3</v>
      </c>
      <c r="S2722">
        <v>0</v>
      </c>
      <c r="T2722">
        <v>9.1745999999999999</v>
      </c>
    </row>
    <row r="2723" spans="1:20" x14ac:dyDescent="0.3">
      <c r="A2723" s="1">
        <v>44156</v>
      </c>
      <c r="B2723" s="1" t="str">
        <f t="shared" si="42"/>
        <v>Nov</v>
      </c>
      <c r="C2723">
        <v>1874</v>
      </c>
      <c r="D2723" t="s">
        <v>5283</v>
      </c>
      <c r="E2723" t="s">
        <v>20</v>
      </c>
      <c r="F2723" t="s">
        <v>5284</v>
      </c>
      <c r="G2723" t="s">
        <v>22</v>
      </c>
      <c r="H2723" t="s">
        <v>23</v>
      </c>
      <c r="I2723" t="s">
        <v>2632</v>
      </c>
      <c r="J2723" t="s">
        <v>149</v>
      </c>
      <c r="K2723">
        <v>99207</v>
      </c>
      <c r="L2723" t="s">
        <v>35</v>
      </c>
      <c r="M2723" t="s">
        <v>3416</v>
      </c>
      <c r="N2723" t="s">
        <v>28</v>
      </c>
      <c r="O2723" t="s">
        <v>94</v>
      </c>
      <c r="P2723" t="s">
        <v>3417</v>
      </c>
      <c r="Q2723">
        <v>70.98</v>
      </c>
      <c r="R2723">
        <v>1</v>
      </c>
      <c r="S2723">
        <v>0</v>
      </c>
      <c r="T2723">
        <v>20.584199999999999</v>
      </c>
    </row>
    <row r="2724" spans="1:20" x14ac:dyDescent="0.3">
      <c r="A2724" s="1">
        <v>44156</v>
      </c>
      <c r="B2724" s="1" t="str">
        <f t="shared" si="42"/>
        <v>Nov</v>
      </c>
      <c r="C2724">
        <v>2213</v>
      </c>
      <c r="D2724" t="s">
        <v>5285</v>
      </c>
      <c r="E2724" t="s">
        <v>20</v>
      </c>
      <c r="F2724" t="s">
        <v>1215</v>
      </c>
      <c r="G2724" t="s">
        <v>22</v>
      </c>
      <c r="H2724" t="s">
        <v>23</v>
      </c>
      <c r="I2724" t="s">
        <v>314</v>
      </c>
      <c r="J2724" t="s">
        <v>315</v>
      </c>
      <c r="K2724">
        <v>10035</v>
      </c>
      <c r="L2724" t="s">
        <v>26</v>
      </c>
      <c r="M2724" t="s">
        <v>1042</v>
      </c>
      <c r="N2724" t="s">
        <v>28</v>
      </c>
      <c r="O2724" t="s">
        <v>29</v>
      </c>
      <c r="P2724" t="s">
        <v>1043</v>
      </c>
      <c r="Q2724">
        <v>27.42</v>
      </c>
      <c r="R2724">
        <v>1</v>
      </c>
      <c r="S2724">
        <v>0</v>
      </c>
      <c r="T2724">
        <v>11.2422</v>
      </c>
    </row>
    <row r="2725" spans="1:20" x14ac:dyDescent="0.3">
      <c r="A2725" s="1">
        <v>44156</v>
      </c>
      <c r="B2725" s="1" t="str">
        <f t="shared" si="42"/>
        <v>Nov</v>
      </c>
      <c r="C2725">
        <v>2243</v>
      </c>
      <c r="D2725" t="s">
        <v>5286</v>
      </c>
      <c r="E2725" t="s">
        <v>20</v>
      </c>
      <c r="F2725" t="s">
        <v>5287</v>
      </c>
      <c r="G2725" t="s">
        <v>41</v>
      </c>
      <c r="H2725" t="s">
        <v>23</v>
      </c>
      <c r="I2725" t="s">
        <v>1671</v>
      </c>
      <c r="J2725" t="s">
        <v>34</v>
      </c>
      <c r="K2725">
        <v>91104</v>
      </c>
      <c r="L2725" t="s">
        <v>35</v>
      </c>
      <c r="M2725" t="s">
        <v>3476</v>
      </c>
      <c r="N2725" t="s">
        <v>46</v>
      </c>
      <c r="O2725" t="s">
        <v>54</v>
      </c>
      <c r="P2725" t="s">
        <v>3477</v>
      </c>
      <c r="Q2725">
        <v>56.56</v>
      </c>
      <c r="R2725">
        <v>2</v>
      </c>
      <c r="S2725">
        <v>0</v>
      </c>
      <c r="T2725">
        <v>15.2712</v>
      </c>
    </row>
    <row r="2726" spans="1:20" x14ac:dyDescent="0.3">
      <c r="A2726" s="1">
        <v>44156</v>
      </c>
      <c r="B2726" s="1" t="str">
        <f t="shared" si="42"/>
        <v>Nov</v>
      </c>
      <c r="C2726">
        <v>2244</v>
      </c>
      <c r="D2726" t="s">
        <v>5286</v>
      </c>
      <c r="E2726" t="s">
        <v>20</v>
      </c>
      <c r="F2726" t="s">
        <v>5287</v>
      </c>
      <c r="G2726" t="s">
        <v>41</v>
      </c>
      <c r="H2726" t="s">
        <v>23</v>
      </c>
      <c r="I2726" t="s">
        <v>1671</v>
      </c>
      <c r="J2726" t="s">
        <v>34</v>
      </c>
      <c r="K2726">
        <v>91104</v>
      </c>
      <c r="L2726" t="s">
        <v>35</v>
      </c>
      <c r="M2726" t="s">
        <v>3787</v>
      </c>
      <c r="N2726" t="s">
        <v>46</v>
      </c>
      <c r="O2726" t="s">
        <v>62</v>
      </c>
      <c r="P2726" t="s">
        <v>3788</v>
      </c>
      <c r="Q2726">
        <v>5.56</v>
      </c>
      <c r="R2726">
        <v>2</v>
      </c>
      <c r="S2726">
        <v>0</v>
      </c>
      <c r="T2726">
        <v>1.4456</v>
      </c>
    </row>
    <row r="2727" spans="1:20" x14ac:dyDescent="0.3">
      <c r="A2727" s="1">
        <v>44156</v>
      </c>
      <c r="B2727" s="1" t="str">
        <f t="shared" si="42"/>
        <v>Nov</v>
      </c>
      <c r="C2727">
        <v>2245</v>
      </c>
      <c r="D2727" t="s">
        <v>5286</v>
      </c>
      <c r="E2727" t="s">
        <v>20</v>
      </c>
      <c r="F2727" t="s">
        <v>5287</v>
      </c>
      <c r="G2727" t="s">
        <v>41</v>
      </c>
      <c r="H2727" t="s">
        <v>23</v>
      </c>
      <c r="I2727" t="s">
        <v>1671</v>
      </c>
      <c r="J2727" t="s">
        <v>34</v>
      </c>
      <c r="K2727">
        <v>91104</v>
      </c>
      <c r="L2727" t="s">
        <v>35</v>
      </c>
      <c r="M2727" t="s">
        <v>5288</v>
      </c>
      <c r="N2727" t="s">
        <v>46</v>
      </c>
      <c r="O2727" t="s">
        <v>144</v>
      </c>
      <c r="P2727" t="s">
        <v>5289</v>
      </c>
      <c r="Q2727">
        <v>9.02</v>
      </c>
      <c r="R2727">
        <v>2</v>
      </c>
      <c r="S2727">
        <v>0</v>
      </c>
      <c r="T2727">
        <v>3.5177999999999998</v>
      </c>
    </row>
    <row r="2728" spans="1:20" x14ac:dyDescent="0.3">
      <c r="A2728" s="1">
        <v>44156</v>
      </c>
      <c r="B2728" s="1" t="str">
        <f t="shared" si="42"/>
        <v>Nov</v>
      </c>
      <c r="C2728">
        <v>2246</v>
      </c>
      <c r="D2728" t="s">
        <v>5286</v>
      </c>
      <c r="E2728" t="s">
        <v>20</v>
      </c>
      <c r="F2728" t="s">
        <v>5287</v>
      </c>
      <c r="G2728" t="s">
        <v>41</v>
      </c>
      <c r="H2728" t="s">
        <v>23</v>
      </c>
      <c r="I2728" t="s">
        <v>1671</v>
      </c>
      <c r="J2728" t="s">
        <v>34</v>
      </c>
      <c r="K2728">
        <v>91104</v>
      </c>
      <c r="L2728" t="s">
        <v>35</v>
      </c>
      <c r="M2728" t="s">
        <v>426</v>
      </c>
      <c r="N2728" t="s">
        <v>46</v>
      </c>
      <c r="O2728" t="s">
        <v>69</v>
      </c>
      <c r="P2728" t="s">
        <v>427</v>
      </c>
      <c r="Q2728">
        <v>8.6199999999999992</v>
      </c>
      <c r="R2728">
        <v>1</v>
      </c>
      <c r="S2728">
        <v>0</v>
      </c>
      <c r="T2728">
        <v>2.2412000000000001</v>
      </c>
    </row>
    <row r="2729" spans="1:20" x14ac:dyDescent="0.3">
      <c r="A2729" s="1">
        <v>44156</v>
      </c>
      <c r="B2729" s="1" t="str">
        <f t="shared" si="42"/>
        <v>Nov</v>
      </c>
      <c r="C2729">
        <v>2247</v>
      </c>
      <c r="D2729" t="s">
        <v>5286</v>
      </c>
      <c r="E2729" t="s">
        <v>20</v>
      </c>
      <c r="F2729" t="s">
        <v>5287</v>
      </c>
      <c r="G2729" t="s">
        <v>41</v>
      </c>
      <c r="H2729" t="s">
        <v>23</v>
      </c>
      <c r="I2729" t="s">
        <v>1671</v>
      </c>
      <c r="J2729" t="s">
        <v>34</v>
      </c>
      <c r="K2729">
        <v>91104</v>
      </c>
      <c r="L2729" t="s">
        <v>35</v>
      </c>
      <c r="M2729" t="s">
        <v>1151</v>
      </c>
      <c r="N2729" t="s">
        <v>78</v>
      </c>
      <c r="O2729" t="s">
        <v>193</v>
      </c>
      <c r="P2729" t="s">
        <v>1152</v>
      </c>
      <c r="Q2729">
        <v>659.976</v>
      </c>
      <c r="R2729">
        <v>3</v>
      </c>
      <c r="S2729">
        <v>0.2</v>
      </c>
      <c r="T2729">
        <v>49.498199999999997</v>
      </c>
    </row>
    <row r="2730" spans="1:20" x14ac:dyDescent="0.3">
      <c r="A2730" s="1">
        <v>44156</v>
      </c>
      <c r="B2730" s="1" t="str">
        <f t="shared" si="42"/>
        <v>Nov</v>
      </c>
      <c r="C2730">
        <v>4011</v>
      </c>
      <c r="D2730" t="s">
        <v>5290</v>
      </c>
      <c r="E2730" t="s">
        <v>39</v>
      </c>
      <c r="F2730" t="s">
        <v>3543</v>
      </c>
      <c r="G2730" t="s">
        <v>22</v>
      </c>
      <c r="H2730" t="s">
        <v>23</v>
      </c>
      <c r="I2730" t="s">
        <v>154</v>
      </c>
      <c r="J2730" t="s">
        <v>155</v>
      </c>
      <c r="K2730">
        <v>19143</v>
      </c>
      <c r="L2730" t="s">
        <v>26</v>
      </c>
      <c r="M2730" t="s">
        <v>4804</v>
      </c>
      <c r="N2730" t="s">
        <v>46</v>
      </c>
      <c r="O2730" t="s">
        <v>107</v>
      </c>
      <c r="P2730" t="s">
        <v>4805</v>
      </c>
      <c r="Q2730">
        <v>8.4480000000000004</v>
      </c>
      <c r="R2730">
        <v>2</v>
      </c>
      <c r="S2730">
        <v>0.2</v>
      </c>
      <c r="T2730">
        <v>2.64</v>
      </c>
    </row>
    <row r="2731" spans="1:20" x14ac:dyDescent="0.3">
      <c r="A2731" s="1">
        <v>44156</v>
      </c>
      <c r="B2731" s="1" t="str">
        <f t="shared" si="42"/>
        <v>Nov</v>
      </c>
      <c r="C2731">
        <v>4012</v>
      </c>
      <c r="D2731" t="s">
        <v>5290</v>
      </c>
      <c r="E2731" t="s">
        <v>39</v>
      </c>
      <c r="F2731" t="s">
        <v>3543</v>
      </c>
      <c r="G2731" t="s">
        <v>22</v>
      </c>
      <c r="H2731" t="s">
        <v>23</v>
      </c>
      <c r="I2731" t="s">
        <v>154</v>
      </c>
      <c r="J2731" t="s">
        <v>155</v>
      </c>
      <c r="K2731">
        <v>19143</v>
      </c>
      <c r="L2731" t="s">
        <v>26</v>
      </c>
      <c r="M2731" t="s">
        <v>5291</v>
      </c>
      <c r="N2731" t="s">
        <v>46</v>
      </c>
      <c r="O2731" t="s">
        <v>54</v>
      </c>
      <c r="P2731" t="s">
        <v>5292</v>
      </c>
      <c r="Q2731">
        <v>39.295999999999999</v>
      </c>
      <c r="R2731">
        <v>4</v>
      </c>
      <c r="S2731">
        <v>0.2</v>
      </c>
      <c r="T2731">
        <v>3.9296000000000002</v>
      </c>
    </row>
    <row r="2732" spans="1:20" x14ac:dyDescent="0.3">
      <c r="A2732" s="1">
        <v>44156</v>
      </c>
      <c r="B2732" s="1" t="str">
        <f t="shared" si="42"/>
        <v>Nov</v>
      </c>
      <c r="C2732">
        <v>6147</v>
      </c>
      <c r="D2732" t="s">
        <v>5293</v>
      </c>
      <c r="E2732" t="s">
        <v>20</v>
      </c>
      <c r="F2732" t="s">
        <v>2372</v>
      </c>
      <c r="G2732" t="s">
        <v>73</v>
      </c>
      <c r="H2732" t="s">
        <v>23</v>
      </c>
      <c r="I2732" t="s">
        <v>111</v>
      </c>
      <c r="J2732" t="s">
        <v>34</v>
      </c>
      <c r="K2732">
        <v>94122</v>
      </c>
      <c r="L2732" t="s">
        <v>35</v>
      </c>
      <c r="M2732" t="s">
        <v>5294</v>
      </c>
      <c r="N2732" t="s">
        <v>46</v>
      </c>
      <c r="O2732" t="s">
        <v>62</v>
      </c>
      <c r="P2732" t="s">
        <v>5295</v>
      </c>
      <c r="Q2732">
        <v>11.76</v>
      </c>
      <c r="R2732">
        <v>4</v>
      </c>
      <c r="S2732">
        <v>0</v>
      </c>
      <c r="T2732">
        <v>3.1751999999999998</v>
      </c>
    </row>
    <row r="2733" spans="1:20" x14ac:dyDescent="0.3">
      <c r="A2733" s="1">
        <v>44156</v>
      </c>
      <c r="B2733" s="1" t="str">
        <f t="shared" si="42"/>
        <v>Nov</v>
      </c>
      <c r="C2733">
        <v>6148</v>
      </c>
      <c r="D2733" t="s">
        <v>5293</v>
      </c>
      <c r="E2733" t="s">
        <v>20</v>
      </c>
      <c r="F2733" t="s">
        <v>2372</v>
      </c>
      <c r="G2733" t="s">
        <v>73</v>
      </c>
      <c r="H2733" t="s">
        <v>23</v>
      </c>
      <c r="I2733" t="s">
        <v>111</v>
      </c>
      <c r="J2733" t="s">
        <v>34</v>
      </c>
      <c r="K2733">
        <v>94122</v>
      </c>
      <c r="L2733" t="s">
        <v>35</v>
      </c>
      <c r="M2733" t="s">
        <v>1435</v>
      </c>
      <c r="N2733" t="s">
        <v>46</v>
      </c>
      <c r="O2733" t="s">
        <v>47</v>
      </c>
      <c r="P2733" t="s">
        <v>1436</v>
      </c>
      <c r="Q2733">
        <v>40.735999999999997</v>
      </c>
      <c r="R2733">
        <v>2</v>
      </c>
      <c r="S2733">
        <v>0.2</v>
      </c>
      <c r="T2733">
        <v>14.7668</v>
      </c>
    </row>
    <row r="2734" spans="1:20" x14ac:dyDescent="0.3">
      <c r="A2734" s="1">
        <v>44156</v>
      </c>
      <c r="B2734" s="1" t="str">
        <f t="shared" si="42"/>
        <v>Nov</v>
      </c>
      <c r="C2734">
        <v>6363</v>
      </c>
      <c r="D2734" t="s">
        <v>5296</v>
      </c>
      <c r="E2734" t="s">
        <v>20</v>
      </c>
      <c r="F2734" t="s">
        <v>2200</v>
      </c>
      <c r="G2734" t="s">
        <v>22</v>
      </c>
      <c r="H2734" t="s">
        <v>23</v>
      </c>
      <c r="I2734" t="s">
        <v>5297</v>
      </c>
      <c r="J2734" t="s">
        <v>149</v>
      </c>
      <c r="K2734">
        <v>98059</v>
      </c>
      <c r="L2734" t="s">
        <v>35</v>
      </c>
      <c r="M2734" t="s">
        <v>3344</v>
      </c>
      <c r="N2734" t="s">
        <v>46</v>
      </c>
      <c r="O2734" t="s">
        <v>47</v>
      </c>
      <c r="P2734" t="s">
        <v>3345</v>
      </c>
      <c r="Q2734">
        <v>150.80000000000001</v>
      </c>
      <c r="R2734">
        <v>5</v>
      </c>
      <c r="S2734">
        <v>0.2</v>
      </c>
      <c r="T2734">
        <v>56.55</v>
      </c>
    </row>
    <row r="2735" spans="1:20" x14ac:dyDescent="0.3">
      <c r="A2735" s="1">
        <v>44156</v>
      </c>
      <c r="B2735" s="1" t="str">
        <f t="shared" si="42"/>
        <v>Nov</v>
      </c>
      <c r="C2735">
        <v>6364</v>
      </c>
      <c r="D2735" t="s">
        <v>5296</v>
      </c>
      <c r="E2735" t="s">
        <v>20</v>
      </c>
      <c r="F2735" t="s">
        <v>2200</v>
      </c>
      <c r="G2735" t="s">
        <v>22</v>
      </c>
      <c r="H2735" t="s">
        <v>23</v>
      </c>
      <c r="I2735" t="s">
        <v>5297</v>
      </c>
      <c r="J2735" t="s">
        <v>149</v>
      </c>
      <c r="K2735">
        <v>98059</v>
      </c>
      <c r="L2735" t="s">
        <v>35</v>
      </c>
      <c r="M2735" t="s">
        <v>5298</v>
      </c>
      <c r="N2735" t="s">
        <v>78</v>
      </c>
      <c r="O2735" t="s">
        <v>79</v>
      </c>
      <c r="P2735" t="s">
        <v>5299</v>
      </c>
      <c r="Q2735">
        <v>1039.992</v>
      </c>
      <c r="R2735">
        <v>1</v>
      </c>
      <c r="S2735">
        <v>0.2</v>
      </c>
      <c r="T2735">
        <v>103.9992</v>
      </c>
    </row>
    <row r="2736" spans="1:20" x14ac:dyDescent="0.3">
      <c r="A2736" s="1">
        <v>44156</v>
      </c>
      <c r="B2736" s="1" t="str">
        <f t="shared" si="42"/>
        <v>Nov</v>
      </c>
      <c r="C2736">
        <v>6365</v>
      </c>
      <c r="D2736" t="s">
        <v>5296</v>
      </c>
      <c r="E2736" t="s">
        <v>20</v>
      </c>
      <c r="F2736" t="s">
        <v>2200</v>
      </c>
      <c r="G2736" t="s">
        <v>22</v>
      </c>
      <c r="H2736" t="s">
        <v>23</v>
      </c>
      <c r="I2736" t="s">
        <v>5297</v>
      </c>
      <c r="J2736" t="s">
        <v>149</v>
      </c>
      <c r="K2736">
        <v>98059</v>
      </c>
      <c r="L2736" t="s">
        <v>35</v>
      </c>
      <c r="M2736" t="s">
        <v>4123</v>
      </c>
      <c r="N2736" t="s">
        <v>46</v>
      </c>
      <c r="O2736" t="s">
        <v>107</v>
      </c>
      <c r="P2736" t="s">
        <v>4124</v>
      </c>
      <c r="Q2736">
        <v>51.84</v>
      </c>
      <c r="R2736">
        <v>8</v>
      </c>
      <c r="S2736">
        <v>0</v>
      </c>
      <c r="T2736">
        <v>24.883199999999999</v>
      </c>
    </row>
    <row r="2737" spans="1:20" x14ac:dyDescent="0.3">
      <c r="A2737" s="1">
        <v>44156</v>
      </c>
      <c r="B2737" s="1" t="str">
        <f t="shared" si="42"/>
        <v>Nov</v>
      </c>
      <c r="C2737">
        <v>9039</v>
      </c>
      <c r="D2737" t="s">
        <v>5300</v>
      </c>
      <c r="E2737" t="s">
        <v>269</v>
      </c>
      <c r="F2737" t="s">
        <v>2538</v>
      </c>
      <c r="G2737" t="s">
        <v>22</v>
      </c>
      <c r="H2737" t="s">
        <v>23</v>
      </c>
      <c r="I2737" t="s">
        <v>441</v>
      </c>
      <c r="J2737" t="s">
        <v>52</v>
      </c>
      <c r="K2737">
        <v>77095</v>
      </c>
      <c r="L2737" t="s">
        <v>44</v>
      </c>
      <c r="M2737" t="s">
        <v>2336</v>
      </c>
      <c r="N2737" t="s">
        <v>78</v>
      </c>
      <c r="O2737" t="s">
        <v>193</v>
      </c>
      <c r="P2737" t="s">
        <v>2337</v>
      </c>
      <c r="Q2737">
        <v>55.176000000000002</v>
      </c>
      <c r="R2737">
        <v>3</v>
      </c>
      <c r="S2737">
        <v>0.2</v>
      </c>
      <c r="T2737">
        <v>-12.4146</v>
      </c>
    </row>
    <row r="2738" spans="1:20" x14ac:dyDescent="0.3">
      <c r="A2738" s="1">
        <v>44157</v>
      </c>
      <c r="B2738" s="1" t="str">
        <f t="shared" si="42"/>
        <v>Nov</v>
      </c>
      <c r="C2738">
        <v>3723</v>
      </c>
      <c r="D2738" t="s">
        <v>5301</v>
      </c>
      <c r="E2738" t="s">
        <v>20</v>
      </c>
      <c r="F2738" t="s">
        <v>2693</v>
      </c>
      <c r="G2738" t="s">
        <v>22</v>
      </c>
      <c r="H2738" t="s">
        <v>23</v>
      </c>
      <c r="I2738" t="s">
        <v>441</v>
      </c>
      <c r="J2738" t="s">
        <v>52</v>
      </c>
      <c r="K2738">
        <v>77070</v>
      </c>
      <c r="L2738" t="s">
        <v>44</v>
      </c>
      <c r="M2738" t="s">
        <v>2364</v>
      </c>
      <c r="N2738" t="s">
        <v>46</v>
      </c>
      <c r="O2738" t="s">
        <v>62</v>
      </c>
      <c r="P2738" t="s">
        <v>2365</v>
      </c>
      <c r="Q2738">
        <v>35.712000000000003</v>
      </c>
      <c r="R2738">
        <v>8</v>
      </c>
      <c r="S2738">
        <v>0.2</v>
      </c>
      <c r="T2738">
        <v>2.2320000000000002</v>
      </c>
    </row>
    <row r="2739" spans="1:20" x14ac:dyDescent="0.3">
      <c r="A2739" s="1">
        <v>44158</v>
      </c>
      <c r="B2739" s="1" t="str">
        <f t="shared" si="42"/>
        <v>Nov</v>
      </c>
      <c r="C2739">
        <v>107</v>
      </c>
      <c r="D2739" t="s">
        <v>5302</v>
      </c>
      <c r="E2739" t="s">
        <v>20</v>
      </c>
      <c r="F2739" t="s">
        <v>50</v>
      </c>
      <c r="G2739" t="s">
        <v>22</v>
      </c>
      <c r="H2739" t="s">
        <v>23</v>
      </c>
      <c r="I2739" t="s">
        <v>356</v>
      </c>
      <c r="J2739" t="s">
        <v>75</v>
      </c>
      <c r="K2739">
        <v>28205</v>
      </c>
      <c r="L2739" t="s">
        <v>76</v>
      </c>
      <c r="M2739" t="s">
        <v>4080</v>
      </c>
      <c r="N2739" t="s">
        <v>78</v>
      </c>
      <c r="O2739" t="s">
        <v>101</v>
      </c>
      <c r="P2739" t="s">
        <v>4081</v>
      </c>
      <c r="Q2739">
        <v>74.111999999999995</v>
      </c>
      <c r="R2739">
        <v>8</v>
      </c>
      <c r="S2739">
        <v>0.2</v>
      </c>
      <c r="T2739">
        <v>17.601600000000001</v>
      </c>
    </row>
    <row r="2740" spans="1:20" x14ac:dyDescent="0.3">
      <c r="A2740" s="1">
        <v>44158</v>
      </c>
      <c r="B2740" s="1" t="str">
        <f t="shared" si="42"/>
        <v>Nov</v>
      </c>
      <c r="C2740">
        <v>108</v>
      </c>
      <c r="D2740" t="s">
        <v>5302</v>
      </c>
      <c r="E2740" t="s">
        <v>20</v>
      </c>
      <c r="F2740" t="s">
        <v>50</v>
      </c>
      <c r="G2740" t="s">
        <v>22</v>
      </c>
      <c r="H2740" t="s">
        <v>23</v>
      </c>
      <c r="I2740" t="s">
        <v>356</v>
      </c>
      <c r="J2740" t="s">
        <v>75</v>
      </c>
      <c r="K2740">
        <v>28205</v>
      </c>
      <c r="L2740" t="s">
        <v>76</v>
      </c>
      <c r="M2740" t="s">
        <v>5303</v>
      </c>
      <c r="N2740" t="s">
        <v>78</v>
      </c>
      <c r="O2740" t="s">
        <v>193</v>
      </c>
      <c r="P2740" t="s">
        <v>5304</v>
      </c>
      <c r="Q2740">
        <v>27.992000000000001</v>
      </c>
      <c r="R2740">
        <v>1</v>
      </c>
      <c r="S2740">
        <v>0.2</v>
      </c>
      <c r="T2740">
        <v>2.0994000000000002</v>
      </c>
    </row>
    <row r="2741" spans="1:20" x14ac:dyDescent="0.3">
      <c r="A2741" s="1">
        <v>44158</v>
      </c>
      <c r="B2741" s="1" t="str">
        <f t="shared" si="42"/>
        <v>Nov</v>
      </c>
      <c r="C2741">
        <v>109</v>
      </c>
      <c r="D2741" t="s">
        <v>5302</v>
      </c>
      <c r="E2741" t="s">
        <v>20</v>
      </c>
      <c r="F2741" t="s">
        <v>50</v>
      </c>
      <c r="G2741" t="s">
        <v>22</v>
      </c>
      <c r="H2741" t="s">
        <v>23</v>
      </c>
      <c r="I2741" t="s">
        <v>356</v>
      </c>
      <c r="J2741" t="s">
        <v>75</v>
      </c>
      <c r="K2741">
        <v>28205</v>
      </c>
      <c r="L2741" t="s">
        <v>76</v>
      </c>
      <c r="M2741" t="s">
        <v>1955</v>
      </c>
      <c r="N2741" t="s">
        <v>46</v>
      </c>
      <c r="O2741" t="s">
        <v>62</v>
      </c>
      <c r="P2741" t="s">
        <v>1956</v>
      </c>
      <c r="Q2741">
        <v>3.3039999999999998</v>
      </c>
      <c r="R2741">
        <v>1</v>
      </c>
      <c r="S2741">
        <v>0.2</v>
      </c>
      <c r="T2741">
        <v>1.0738000000000001</v>
      </c>
    </row>
    <row r="2742" spans="1:20" x14ac:dyDescent="0.3">
      <c r="A2742" s="1">
        <v>44158</v>
      </c>
      <c r="B2742" s="1" t="str">
        <f t="shared" si="42"/>
        <v>Nov</v>
      </c>
      <c r="C2742">
        <v>426</v>
      </c>
      <c r="D2742" t="s">
        <v>5305</v>
      </c>
      <c r="E2742" t="s">
        <v>86</v>
      </c>
      <c r="F2742" t="s">
        <v>5306</v>
      </c>
      <c r="G2742" t="s">
        <v>73</v>
      </c>
      <c r="H2742" t="s">
        <v>23</v>
      </c>
      <c r="I2742" t="s">
        <v>5307</v>
      </c>
      <c r="J2742" t="s">
        <v>124</v>
      </c>
      <c r="K2742">
        <v>48187</v>
      </c>
      <c r="L2742" t="s">
        <v>44</v>
      </c>
      <c r="M2742" t="s">
        <v>5261</v>
      </c>
      <c r="N2742" t="s">
        <v>28</v>
      </c>
      <c r="O2742" t="s">
        <v>29</v>
      </c>
      <c r="P2742" t="s">
        <v>5262</v>
      </c>
      <c r="Q2742">
        <v>28.4</v>
      </c>
      <c r="R2742">
        <v>2</v>
      </c>
      <c r="S2742">
        <v>0</v>
      </c>
      <c r="T2742">
        <v>11.076000000000001</v>
      </c>
    </row>
    <row r="2743" spans="1:20" x14ac:dyDescent="0.3">
      <c r="A2743" s="1">
        <v>44158</v>
      </c>
      <c r="B2743" s="1" t="str">
        <f t="shared" si="42"/>
        <v>Nov</v>
      </c>
      <c r="C2743">
        <v>427</v>
      </c>
      <c r="D2743" t="s">
        <v>5305</v>
      </c>
      <c r="E2743" t="s">
        <v>86</v>
      </c>
      <c r="F2743" t="s">
        <v>5306</v>
      </c>
      <c r="G2743" t="s">
        <v>73</v>
      </c>
      <c r="H2743" t="s">
        <v>23</v>
      </c>
      <c r="I2743" t="s">
        <v>5307</v>
      </c>
      <c r="J2743" t="s">
        <v>124</v>
      </c>
      <c r="K2743">
        <v>48187</v>
      </c>
      <c r="L2743" t="s">
        <v>44</v>
      </c>
      <c r="M2743" t="s">
        <v>1782</v>
      </c>
      <c r="N2743" t="s">
        <v>46</v>
      </c>
      <c r="O2743" t="s">
        <v>47</v>
      </c>
      <c r="P2743" t="s">
        <v>1783</v>
      </c>
      <c r="Q2743">
        <v>287.92</v>
      </c>
      <c r="R2743">
        <v>8</v>
      </c>
      <c r="S2743">
        <v>0</v>
      </c>
      <c r="T2743">
        <v>138.20160000000001</v>
      </c>
    </row>
    <row r="2744" spans="1:20" x14ac:dyDescent="0.3">
      <c r="A2744" s="1">
        <v>44158</v>
      </c>
      <c r="B2744" s="1" t="str">
        <f t="shared" si="42"/>
        <v>Nov</v>
      </c>
      <c r="C2744">
        <v>3381</v>
      </c>
      <c r="D2744" t="s">
        <v>5308</v>
      </c>
      <c r="E2744" t="s">
        <v>39</v>
      </c>
      <c r="F2744" t="s">
        <v>1875</v>
      </c>
      <c r="G2744" t="s">
        <v>22</v>
      </c>
      <c r="H2744" t="s">
        <v>23</v>
      </c>
      <c r="I2744" t="s">
        <v>154</v>
      </c>
      <c r="J2744" t="s">
        <v>155</v>
      </c>
      <c r="K2744">
        <v>19120</v>
      </c>
      <c r="L2744" t="s">
        <v>26</v>
      </c>
      <c r="M2744" t="s">
        <v>5309</v>
      </c>
      <c r="N2744" t="s">
        <v>28</v>
      </c>
      <c r="O2744" t="s">
        <v>29</v>
      </c>
      <c r="P2744" t="s">
        <v>5310</v>
      </c>
      <c r="Q2744">
        <v>24.047999999999998</v>
      </c>
      <c r="R2744">
        <v>9</v>
      </c>
      <c r="S2744">
        <v>0.2</v>
      </c>
      <c r="T2744">
        <v>7.2144000000000004</v>
      </c>
    </row>
    <row r="2745" spans="1:20" x14ac:dyDescent="0.3">
      <c r="A2745" s="1">
        <v>44158</v>
      </c>
      <c r="B2745" s="1" t="str">
        <f t="shared" si="42"/>
        <v>Nov</v>
      </c>
      <c r="C2745">
        <v>3554</v>
      </c>
      <c r="D2745" t="s">
        <v>5311</v>
      </c>
      <c r="E2745" t="s">
        <v>86</v>
      </c>
      <c r="F2745" t="s">
        <v>1140</v>
      </c>
      <c r="G2745" t="s">
        <v>73</v>
      </c>
      <c r="H2745" t="s">
        <v>23</v>
      </c>
      <c r="I2745" t="s">
        <v>154</v>
      </c>
      <c r="J2745" t="s">
        <v>155</v>
      </c>
      <c r="K2745">
        <v>19120</v>
      </c>
      <c r="L2745" t="s">
        <v>26</v>
      </c>
      <c r="M2745" t="s">
        <v>3785</v>
      </c>
      <c r="N2745" t="s">
        <v>46</v>
      </c>
      <c r="O2745" t="s">
        <v>47</v>
      </c>
      <c r="P2745" t="s">
        <v>3786</v>
      </c>
      <c r="Q2745">
        <v>7.476</v>
      </c>
      <c r="R2745">
        <v>1</v>
      </c>
      <c r="S2745">
        <v>0.7</v>
      </c>
      <c r="T2745">
        <v>-5.9808000000000003</v>
      </c>
    </row>
    <row r="2746" spans="1:20" x14ac:dyDescent="0.3">
      <c r="A2746" s="1">
        <v>44158</v>
      </c>
      <c r="B2746" s="1" t="str">
        <f t="shared" si="42"/>
        <v>Nov</v>
      </c>
      <c r="C2746">
        <v>4773</v>
      </c>
      <c r="D2746" t="s">
        <v>5312</v>
      </c>
      <c r="E2746" t="s">
        <v>20</v>
      </c>
      <c r="F2746" t="s">
        <v>110</v>
      </c>
      <c r="G2746" t="s">
        <v>22</v>
      </c>
      <c r="H2746" t="s">
        <v>23</v>
      </c>
      <c r="I2746" t="s">
        <v>336</v>
      </c>
      <c r="J2746" t="s">
        <v>337</v>
      </c>
      <c r="K2746">
        <v>60610</v>
      </c>
      <c r="L2746" t="s">
        <v>44</v>
      </c>
      <c r="M2746" t="s">
        <v>2905</v>
      </c>
      <c r="N2746" t="s">
        <v>28</v>
      </c>
      <c r="O2746" t="s">
        <v>29</v>
      </c>
      <c r="P2746" t="s">
        <v>2906</v>
      </c>
      <c r="Q2746">
        <v>6.4640000000000004</v>
      </c>
      <c r="R2746">
        <v>1</v>
      </c>
      <c r="S2746">
        <v>0.6</v>
      </c>
      <c r="T2746">
        <v>-4.04</v>
      </c>
    </row>
    <row r="2747" spans="1:20" x14ac:dyDescent="0.3">
      <c r="A2747" s="1">
        <v>44158</v>
      </c>
      <c r="B2747" s="1" t="str">
        <f t="shared" si="42"/>
        <v>Nov</v>
      </c>
      <c r="C2747">
        <v>4774</v>
      </c>
      <c r="D2747" t="s">
        <v>5312</v>
      </c>
      <c r="E2747" t="s">
        <v>20</v>
      </c>
      <c r="F2747" t="s">
        <v>110</v>
      </c>
      <c r="G2747" t="s">
        <v>22</v>
      </c>
      <c r="H2747" t="s">
        <v>23</v>
      </c>
      <c r="I2747" t="s">
        <v>336</v>
      </c>
      <c r="J2747" t="s">
        <v>337</v>
      </c>
      <c r="K2747">
        <v>60610</v>
      </c>
      <c r="L2747" t="s">
        <v>44</v>
      </c>
      <c r="M2747" t="s">
        <v>338</v>
      </c>
      <c r="N2747" t="s">
        <v>46</v>
      </c>
      <c r="O2747" t="s">
        <v>288</v>
      </c>
      <c r="P2747" t="s">
        <v>339</v>
      </c>
      <c r="Q2747">
        <v>11.52</v>
      </c>
      <c r="R2747">
        <v>5</v>
      </c>
      <c r="S2747">
        <v>0.2</v>
      </c>
      <c r="T2747">
        <v>4.1760000000000002</v>
      </c>
    </row>
    <row r="2748" spans="1:20" x14ac:dyDescent="0.3">
      <c r="A2748" s="1">
        <v>44158</v>
      </c>
      <c r="B2748" s="1" t="str">
        <f t="shared" si="42"/>
        <v>Nov</v>
      </c>
      <c r="C2748">
        <v>4775</v>
      </c>
      <c r="D2748" t="s">
        <v>5312</v>
      </c>
      <c r="E2748" t="s">
        <v>20</v>
      </c>
      <c r="F2748" t="s">
        <v>110</v>
      </c>
      <c r="G2748" t="s">
        <v>22</v>
      </c>
      <c r="H2748" t="s">
        <v>23</v>
      </c>
      <c r="I2748" t="s">
        <v>336</v>
      </c>
      <c r="J2748" t="s">
        <v>337</v>
      </c>
      <c r="K2748">
        <v>60610</v>
      </c>
      <c r="L2748" t="s">
        <v>44</v>
      </c>
      <c r="M2748" t="s">
        <v>805</v>
      </c>
      <c r="N2748" t="s">
        <v>78</v>
      </c>
      <c r="O2748" t="s">
        <v>193</v>
      </c>
      <c r="P2748" t="s">
        <v>806</v>
      </c>
      <c r="Q2748">
        <v>222.38399999999999</v>
      </c>
      <c r="R2748">
        <v>2</v>
      </c>
      <c r="S2748">
        <v>0.2</v>
      </c>
      <c r="T2748">
        <v>16.678799999999999</v>
      </c>
    </row>
    <row r="2749" spans="1:20" x14ac:dyDescent="0.3">
      <c r="A2749" s="1">
        <v>44158</v>
      </c>
      <c r="B2749" s="1" t="str">
        <f t="shared" si="42"/>
        <v>Nov</v>
      </c>
      <c r="C2749">
        <v>6303</v>
      </c>
      <c r="D2749" t="s">
        <v>5313</v>
      </c>
      <c r="E2749" t="s">
        <v>20</v>
      </c>
      <c r="F2749" t="s">
        <v>1020</v>
      </c>
      <c r="G2749" t="s">
        <v>22</v>
      </c>
      <c r="H2749" t="s">
        <v>23</v>
      </c>
      <c r="I2749" t="s">
        <v>172</v>
      </c>
      <c r="J2749" t="s">
        <v>52</v>
      </c>
      <c r="K2749">
        <v>75220</v>
      </c>
      <c r="L2749" t="s">
        <v>44</v>
      </c>
      <c r="M2749" t="s">
        <v>2518</v>
      </c>
      <c r="N2749" t="s">
        <v>78</v>
      </c>
      <c r="O2749" t="s">
        <v>193</v>
      </c>
      <c r="P2749" t="s">
        <v>2519</v>
      </c>
      <c r="Q2749">
        <v>195.96</v>
      </c>
      <c r="R2749">
        <v>5</v>
      </c>
      <c r="S2749">
        <v>0.2</v>
      </c>
      <c r="T2749">
        <v>19.596</v>
      </c>
    </row>
    <row r="2750" spans="1:20" x14ac:dyDescent="0.3">
      <c r="A2750" s="1">
        <v>44158</v>
      </c>
      <c r="B2750" s="1" t="str">
        <f t="shared" si="42"/>
        <v>Nov</v>
      </c>
      <c r="C2750">
        <v>8428</v>
      </c>
      <c r="D2750" t="s">
        <v>5314</v>
      </c>
      <c r="E2750" t="s">
        <v>39</v>
      </c>
      <c r="F2750" t="s">
        <v>2640</v>
      </c>
      <c r="G2750" t="s">
        <v>22</v>
      </c>
      <c r="H2750" t="s">
        <v>23</v>
      </c>
      <c r="I2750" t="s">
        <v>3613</v>
      </c>
      <c r="J2750" t="s">
        <v>124</v>
      </c>
      <c r="K2750">
        <v>48066</v>
      </c>
      <c r="L2750" t="s">
        <v>44</v>
      </c>
      <c r="M2750" t="s">
        <v>881</v>
      </c>
      <c r="N2750" t="s">
        <v>46</v>
      </c>
      <c r="O2750" t="s">
        <v>141</v>
      </c>
      <c r="P2750" t="s">
        <v>882</v>
      </c>
      <c r="Q2750">
        <v>4.3600000000000003</v>
      </c>
      <c r="R2750">
        <v>2</v>
      </c>
      <c r="S2750">
        <v>0</v>
      </c>
      <c r="T2750">
        <v>0.1744</v>
      </c>
    </row>
    <row r="2751" spans="1:20" x14ac:dyDescent="0.3">
      <c r="A2751" s="1">
        <v>44158</v>
      </c>
      <c r="B2751" s="1" t="str">
        <f t="shared" si="42"/>
        <v>Nov</v>
      </c>
      <c r="C2751">
        <v>8801</v>
      </c>
      <c r="D2751" t="s">
        <v>5315</v>
      </c>
      <c r="E2751" t="s">
        <v>20</v>
      </c>
      <c r="F2751" t="s">
        <v>400</v>
      </c>
      <c r="G2751" t="s">
        <v>73</v>
      </c>
      <c r="H2751" t="s">
        <v>23</v>
      </c>
      <c r="I2751" t="s">
        <v>336</v>
      </c>
      <c r="J2751" t="s">
        <v>337</v>
      </c>
      <c r="K2751">
        <v>60623</v>
      </c>
      <c r="L2751" t="s">
        <v>44</v>
      </c>
      <c r="M2751" t="s">
        <v>5316</v>
      </c>
      <c r="N2751" t="s">
        <v>46</v>
      </c>
      <c r="O2751" t="s">
        <v>107</v>
      </c>
      <c r="P2751" t="s">
        <v>5317</v>
      </c>
      <c r="Q2751">
        <v>10.688000000000001</v>
      </c>
      <c r="R2751">
        <v>2</v>
      </c>
      <c r="S2751">
        <v>0.2</v>
      </c>
      <c r="T2751">
        <v>3.7408000000000001</v>
      </c>
    </row>
    <row r="2752" spans="1:20" x14ac:dyDescent="0.3">
      <c r="A2752" s="1">
        <v>44158</v>
      </c>
      <c r="B2752" s="1" t="str">
        <f t="shared" si="42"/>
        <v>Nov</v>
      </c>
      <c r="C2752">
        <v>8975</v>
      </c>
      <c r="D2752" t="s">
        <v>5318</v>
      </c>
      <c r="E2752" t="s">
        <v>39</v>
      </c>
      <c r="F2752" t="s">
        <v>694</v>
      </c>
      <c r="G2752" t="s">
        <v>73</v>
      </c>
      <c r="H2752" t="s">
        <v>23</v>
      </c>
      <c r="I2752" t="s">
        <v>172</v>
      </c>
      <c r="J2752" t="s">
        <v>52</v>
      </c>
      <c r="K2752">
        <v>75220</v>
      </c>
      <c r="L2752" t="s">
        <v>44</v>
      </c>
      <c r="M2752" t="s">
        <v>4622</v>
      </c>
      <c r="N2752" t="s">
        <v>46</v>
      </c>
      <c r="O2752" t="s">
        <v>107</v>
      </c>
      <c r="P2752" t="s">
        <v>5319</v>
      </c>
      <c r="Q2752">
        <v>36.287999999999997</v>
      </c>
      <c r="R2752">
        <v>7</v>
      </c>
      <c r="S2752">
        <v>0.2</v>
      </c>
      <c r="T2752">
        <v>12.700799999999999</v>
      </c>
    </row>
    <row r="2753" spans="1:20" x14ac:dyDescent="0.3">
      <c r="A2753" s="1">
        <v>44158</v>
      </c>
      <c r="B2753" s="1" t="str">
        <f t="shared" si="42"/>
        <v>Nov</v>
      </c>
      <c r="C2753">
        <v>8976</v>
      </c>
      <c r="D2753" t="s">
        <v>5318</v>
      </c>
      <c r="E2753" t="s">
        <v>39</v>
      </c>
      <c r="F2753" t="s">
        <v>694</v>
      </c>
      <c r="G2753" t="s">
        <v>73</v>
      </c>
      <c r="H2753" t="s">
        <v>23</v>
      </c>
      <c r="I2753" t="s">
        <v>172</v>
      </c>
      <c r="J2753" t="s">
        <v>52</v>
      </c>
      <c r="K2753">
        <v>75220</v>
      </c>
      <c r="L2753" t="s">
        <v>44</v>
      </c>
      <c r="M2753" t="s">
        <v>1613</v>
      </c>
      <c r="N2753" t="s">
        <v>46</v>
      </c>
      <c r="O2753" t="s">
        <v>107</v>
      </c>
      <c r="P2753" t="s">
        <v>1614</v>
      </c>
      <c r="Q2753">
        <v>78.304000000000002</v>
      </c>
      <c r="R2753">
        <v>2</v>
      </c>
      <c r="S2753">
        <v>0.2</v>
      </c>
      <c r="T2753">
        <v>29.364000000000001</v>
      </c>
    </row>
    <row r="2754" spans="1:20" x14ac:dyDescent="0.3">
      <c r="A2754" s="1">
        <v>44158</v>
      </c>
      <c r="B2754" s="1" t="str">
        <f t="shared" si="42"/>
        <v>Nov</v>
      </c>
      <c r="C2754">
        <v>8977</v>
      </c>
      <c r="D2754" t="s">
        <v>5318</v>
      </c>
      <c r="E2754" t="s">
        <v>39</v>
      </c>
      <c r="F2754" t="s">
        <v>694</v>
      </c>
      <c r="G2754" t="s">
        <v>73</v>
      </c>
      <c r="H2754" t="s">
        <v>23</v>
      </c>
      <c r="I2754" t="s">
        <v>172</v>
      </c>
      <c r="J2754" t="s">
        <v>52</v>
      </c>
      <c r="K2754">
        <v>75220</v>
      </c>
      <c r="L2754" t="s">
        <v>44</v>
      </c>
      <c r="M2754" t="s">
        <v>4706</v>
      </c>
      <c r="N2754" t="s">
        <v>28</v>
      </c>
      <c r="O2754" t="s">
        <v>94</v>
      </c>
      <c r="P2754" t="s">
        <v>4707</v>
      </c>
      <c r="Q2754">
        <v>127.785</v>
      </c>
      <c r="R2754">
        <v>1</v>
      </c>
      <c r="S2754">
        <v>0.3</v>
      </c>
      <c r="T2754">
        <v>-31.0335</v>
      </c>
    </row>
    <row r="2755" spans="1:20" x14ac:dyDescent="0.3">
      <c r="A2755" s="1">
        <v>44158</v>
      </c>
      <c r="B2755" s="1" t="str">
        <f t="shared" ref="B2755:B2818" si="43">TEXT(A2755,"mmm")</f>
        <v>Nov</v>
      </c>
      <c r="C2755">
        <v>8978</v>
      </c>
      <c r="D2755" t="s">
        <v>5318</v>
      </c>
      <c r="E2755" t="s">
        <v>39</v>
      </c>
      <c r="F2755" t="s">
        <v>694</v>
      </c>
      <c r="G2755" t="s">
        <v>73</v>
      </c>
      <c r="H2755" t="s">
        <v>23</v>
      </c>
      <c r="I2755" t="s">
        <v>172</v>
      </c>
      <c r="J2755" t="s">
        <v>52</v>
      </c>
      <c r="K2755">
        <v>75220</v>
      </c>
      <c r="L2755" t="s">
        <v>44</v>
      </c>
      <c r="M2755" t="s">
        <v>4125</v>
      </c>
      <c r="N2755" t="s">
        <v>46</v>
      </c>
      <c r="O2755" t="s">
        <v>47</v>
      </c>
      <c r="P2755" t="s">
        <v>4126</v>
      </c>
      <c r="Q2755">
        <v>6.1040000000000001</v>
      </c>
      <c r="R2755">
        <v>2</v>
      </c>
      <c r="S2755">
        <v>0.8</v>
      </c>
      <c r="T2755">
        <v>-9.1560000000000006</v>
      </c>
    </row>
    <row r="2756" spans="1:20" x14ac:dyDescent="0.3">
      <c r="A2756" s="1">
        <v>44159</v>
      </c>
      <c r="B2756" s="1" t="str">
        <f t="shared" si="43"/>
        <v>Nov</v>
      </c>
      <c r="C2756">
        <v>554</v>
      </c>
      <c r="D2756" t="s">
        <v>5320</v>
      </c>
      <c r="E2756" t="s">
        <v>20</v>
      </c>
      <c r="F2756" t="s">
        <v>2263</v>
      </c>
      <c r="G2756" t="s">
        <v>22</v>
      </c>
      <c r="H2756" t="s">
        <v>23</v>
      </c>
      <c r="I2756" t="s">
        <v>441</v>
      </c>
      <c r="J2756" t="s">
        <v>52</v>
      </c>
      <c r="K2756">
        <v>77070</v>
      </c>
      <c r="L2756" t="s">
        <v>44</v>
      </c>
      <c r="M2756" t="s">
        <v>5288</v>
      </c>
      <c r="N2756" t="s">
        <v>46</v>
      </c>
      <c r="O2756" t="s">
        <v>144</v>
      </c>
      <c r="P2756" t="s">
        <v>5289</v>
      </c>
      <c r="Q2756">
        <v>10.824</v>
      </c>
      <c r="R2756">
        <v>3</v>
      </c>
      <c r="S2756">
        <v>0.2</v>
      </c>
      <c r="T2756">
        <v>2.5707</v>
      </c>
    </row>
    <row r="2757" spans="1:20" x14ac:dyDescent="0.3">
      <c r="A2757" s="1">
        <v>44159</v>
      </c>
      <c r="B2757" s="1" t="str">
        <f t="shared" si="43"/>
        <v>Nov</v>
      </c>
      <c r="C2757">
        <v>1492</v>
      </c>
      <c r="D2757" t="s">
        <v>5321</v>
      </c>
      <c r="E2757" t="s">
        <v>20</v>
      </c>
      <c r="F2757" t="s">
        <v>2191</v>
      </c>
      <c r="G2757" t="s">
        <v>73</v>
      </c>
      <c r="H2757" t="s">
        <v>23</v>
      </c>
      <c r="I2757" t="s">
        <v>314</v>
      </c>
      <c r="J2757" t="s">
        <v>315</v>
      </c>
      <c r="K2757">
        <v>10035</v>
      </c>
      <c r="L2757" t="s">
        <v>26</v>
      </c>
      <c r="M2757" t="s">
        <v>741</v>
      </c>
      <c r="N2757" t="s">
        <v>46</v>
      </c>
      <c r="O2757" t="s">
        <v>107</v>
      </c>
      <c r="P2757" t="s">
        <v>742</v>
      </c>
      <c r="Q2757">
        <v>5.88</v>
      </c>
      <c r="R2757">
        <v>1</v>
      </c>
      <c r="S2757">
        <v>0</v>
      </c>
      <c r="T2757">
        <v>2.8812000000000002</v>
      </c>
    </row>
    <row r="2758" spans="1:20" x14ac:dyDescent="0.3">
      <c r="A2758" s="1">
        <v>44159</v>
      </c>
      <c r="B2758" s="1" t="str">
        <f t="shared" si="43"/>
        <v>Nov</v>
      </c>
      <c r="C2758">
        <v>1493</v>
      </c>
      <c r="D2758" t="s">
        <v>5321</v>
      </c>
      <c r="E2758" t="s">
        <v>20</v>
      </c>
      <c r="F2758" t="s">
        <v>2191</v>
      </c>
      <c r="G2758" t="s">
        <v>73</v>
      </c>
      <c r="H2758" t="s">
        <v>23</v>
      </c>
      <c r="I2758" t="s">
        <v>314</v>
      </c>
      <c r="J2758" t="s">
        <v>315</v>
      </c>
      <c r="K2758">
        <v>10035</v>
      </c>
      <c r="L2758" t="s">
        <v>26</v>
      </c>
      <c r="M2758" t="s">
        <v>923</v>
      </c>
      <c r="N2758" t="s">
        <v>28</v>
      </c>
      <c r="O2758" t="s">
        <v>59</v>
      </c>
      <c r="P2758" t="s">
        <v>924</v>
      </c>
      <c r="Q2758">
        <v>977.29200000000003</v>
      </c>
      <c r="R2758">
        <v>6</v>
      </c>
      <c r="S2758">
        <v>0.1</v>
      </c>
      <c r="T2758">
        <v>173.74080000000001</v>
      </c>
    </row>
    <row r="2759" spans="1:20" x14ac:dyDescent="0.3">
      <c r="A2759" s="1">
        <v>44159</v>
      </c>
      <c r="B2759" s="1" t="str">
        <f t="shared" si="43"/>
        <v>Nov</v>
      </c>
      <c r="C2759">
        <v>2593</v>
      </c>
      <c r="D2759" t="s">
        <v>5322</v>
      </c>
      <c r="E2759" t="s">
        <v>86</v>
      </c>
      <c r="F2759" t="s">
        <v>908</v>
      </c>
      <c r="G2759" t="s">
        <v>73</v>
      </c>
      <c r="H2759" t="s">
        <v>23</v>
      </c>
      <c r="I2759" t="s">
        <v>5323</v>
      </c>
      <c r="J2759" t="s">
        <v>1539</v>
      </c>
      <c r="K2759">
        <v>29483</v>
      </c>
      <c r="L2759" t="s">
        <v>76</v>
      </c>
      <c r="M2759" t="s">
        <v>3979</v>
      </c>
      <c r="N2759" t="s">
        <v>78</v>
      </c>
      <c r="O2759" t="s">
        <v>193</v>
      </c>
      <c r="P2759" t="s">
        <v>3980</v>
      </c>
      <c r="Q2759">
        <v>79.099999999999994</v>
      </c>
      <c r="R2759">
        <v>2</v>
      </c>
      <c r="S2759">
        <v>0</v>
      </c>
      <c r="T2759">
        <v>39.549999999999997</v>
      </c>
    </row>
    <row r="2760" spans="1:20" x14ac:dyDescent="0.3">
      <c r="A2760" s="1">
        <v>44159</v>
      </c>
      <c r="B2760" s="1" t="str">
        <f t="shared" si="43"/>
        <v>Nov</v>
      </c>
      <c r="C2760">
        <v>2594</v>
      </c>
      <c r="D2760" t="s">
        <v>5322</v>
      </c>
      <c r="E2760" t="s">
        <v>86</v>
      </c>
      <c r="F2760" t="s">
        <v>908</v>
      </c>
      <c r="G2760" t="s">
        <v>73</v>
      </c>
      <c r="H2760" t="s">
        <v>23</v>
      </c>
      <c r="I2760" t="s">
        <v>5323</v>
      </c>
      <c r="J2760" t="s">
        <v>1539</v>
      </c>
      <c r="K2760">
        <v>29483</v>
      </c>
      <c r="L2760" t="s">
        <v>76</v>
      </c>
      <c r="M2760" t="s">
        <v>260</v>
      </c>
      <c r="N2760" t="s">
        <v>46</v>
      </c>
      <c r="O2760" t="s">
        <v>47</v>
      </c>
      <c r="P2760" t="s">
        <v>261</v>
      </c>
      <c r="Q2760">
        <v>327.84</v>
      </c>
      <c r="R2760">
        <v>8</v>
      </c>
      <c r="S2760">
        <v>0</v>
      </c>
      <c r="T2760">
        <v>157.36320000000001</v>
      </c>
    </row>
    <row r="2761" spans="1:20" x14ac:dyDescent="0.3">
      <c r="A2761" s="1">
        <v>44159</v>
      </c>
      <c r="B2761" s="1" t="str">
        <f t="shared" si="43"/>
        <v>Nov</v>
      </c>
      <c r="C2761">
        <v>3590</v>
      </c>
      <c r="D2761" t="s">
        <v>5324</v>
      </c>
      <c r="E2761" t="s">
        <v>20</v>
      </c>
      <c r="F2761" t="s">
        <v>3124</v>
      </c>
      <c r="G2761" t="s">
        <v>41</v>
      </c>
      <c r="H2761" t="s">
        <v>23</v>
      </c>
      <c r="I2761" t="s">
        <v>223</v>
      </c>
      <c r="J2761" t="s">
        <v>913</v>
      </c>
      <c r="K2761">
        <v>40475</v>
      </c>
      <c r="L2761" t="s">
        <v>76</v>
      </c>
      <c r="M2761" t="s">
        <v>363</v>
      </c>
      <c r="N2761" t="s">
        <v>46</v>
      </c>
      <c r="O2761" t="s">
        <v>47</v>
      </c>
      <c r="P2761" t="s">
        <v>364</v>
      </c>
      <c r="Q2761">
        <v>2.88</v>
      </c>
      <c r="R2761">
        <v>1</v>
      </c>
      <c r="S2761">
        <v>0</v>
      </c>
      <c r="T2761">
        <v>1.4112</v>
      </c>
    </row>
    <row r="2762" spans="1:20" x14ac:dyDescent="0.3">
      <c r="A2762" s="1">
        <v>44159</v>
      </c>
      <c r="B2762" s="1" t="str">
        <f t="shared" si="43"/>
        <v>Nov</v>
      </c>
      <c r="C2762">
        <v>3591</v>
      </c>
      <c r="D2762" t="s">
        <v>5324</v>
      </c>
      <c r="E2762" t="s">
        <v>20</v>
      </c>
      <c r="F2762" t="s">
        <v>3124</v>
      </c>
      <c r="G2762" t="s">
        <v>41</v>
      </c>
      <c r="H2762" t="s">
        <v>23</v>
      </c>
      <c r="I2762" t="s">
        <v>223</v>
      </c>
      <c r="J2762" t="s">
        <v>913</v>
      </c>
      <c r="K2762">
        <v>40475</v>
      </c>
      <c r="L2762" t="s">
        <v>76</v>
      </c>
      <c r="M2762" t="s">
        <v>5325</v>
      </c>
      <c r="N2762" t="s">
        <v>46</v>
      </c>
      <c r="O2762" t="s">
        <v>54</v>
      </c>
      <c r="P2762" t="s">
        <v>5326</v>
      </c>
      <c r="Q2762">
        <v>1443.96</v>
      </c>
      <c r="R2762">
        <v>12</v>
      </c>
      <c r="S2762">
        <v>0</v>
      </c>
      <c r="T2762">
        <v>375.42959999999999</v>
      </c>
    </row>
    <row r="2763" spans="1:20" x14ac:dyDescent="0.3">
      <c r="A2763" s="1">
        <v>44159</v>
      </c>
      <c r="B2763" s="1" t="str">
        <f t="shared" si="43"/>
        <v>Nov</v>
      </c>
      <c r="C2763">
        <v>4349</v>
      </c>
      <c r="D2763" t="s">
        <v>5327</v>
      </c>
      <c r="E2763" t="s">
        <v>86</v>
      </c>
      <c r="F2763" t="s">
        <v>619</v>
      </c>
      <c r="G2763" t="s">
        <v>22</v>
      </c>
      <c r="H2763" t="s">
        <v>23</v>
      </c>
      <c r="I2763" t="s">
        <v>1916</v>
      </c>
      <c r="J2763" t="s">
        <v>412</v>
      </c>
      <c r="K2763">
        <v>85204</v>
      </c>
      <c r="L2763" t="s">
        <v>35</v>
      </c>
      <c r="M2763" t="s">
        <v>3633</v>
      </c>
      <c r="N2763" t="s">
        <v>46</v>
      </c>
      <c r="O2763" t="s">
        <v>47</v>
      </c>
      <c r="P2763" t="s">
        <v>3634</v>
      </c>
      <c r="Q2763">
        <v>20.724</v>
      </c>
      <c r="R2763">
        <v>2</v>
      </c>
      <c r="S2763">
        <v>0.7</v>
      </c>
      <c r="T2763">
        <v>-15.1976</v>
      </c>
    </row>
    <row r="2764" spans="1:20" x14ac:dyDescent="0.3">
      <c r="A2764" s="1">
        <v>44159</v>
      </c>
      <c r="B2764" s="1" t="str">
        <f t="shared" si="43"/>
        <v>Nov</v>
      </c>
      <c r="C2764">
        <v>4350</v>
      </c>
      <c r="D2764" t="s">
        <v>5327</v>
      </c>
      <c r="E2764" t="s">
        <v>86</v>
      </c>
      <c r="F2764" t="s">
        <v>619</v>
      </c>
      <c r="G2764" t="s">
        <v>22</v>
      </c>
      <c r="H2764" t="s">
        <v>23</v>
      </c>
      <c r="I2764" t="s">
        <v>1916</v>
      </c>
      <c r="J2764" t="s">
        <v>412</v>
      </c>
      <c r="K2764">
        <v>85204</v>
      </c>
      <c r="L2764" t="s">
        <v>35</v>
      </c>
      <c r="M2764" t="s">
        <v>3413</v>
      </c>
      <c r="N2764" t="s">
        <v>46</v>
      </c>
      <c r="O2764" t="s">
        <v>54</v>
      </c>
      <c r="P2764" t="s">
        <v>3414</v>
      </c>
      <c r="Q2764">
        <v>415.87200000000001</v>
      </c>
      <c r="R2764">
        <v>8</v>
      </c>
      <c r="S2764">
        <v>0.2</v>
      </c>
      <c r="T2764">
        <v>-41.587200000000003</v>
      </c>
    </row>
    <row r="2765" spans="1:20" x14ac:dyDescent="0.3">
      <c r="A2765" s="1">
        <v>44159</v>
      </c>
      <c r="B2765" s="1" t="str">
        <f t="shared" si="43"/>
        <v>Nov</v>
      </c>
      <c r="C2765">
        <v>4355</v>
      </c>
      <c r="D2765" t="s">
        <v>5328</v>
      </c>
      <c r="E2765" t="s">
        <v>86</v>
      </c>
      <c r="F2765" t="s">
        <v>2523</v>
      </c>
      <c r="G2765" t="s">
        <v>73</v>
      </c>
      <c r="H2765" t="s">
        <v>23</v>
      </c>
      <c r="I2765" t="s">
        <v>4129</v>
      </c>
      <c r="J2765" t="s">
        <v>75</v>
      </c>
      <c r="K2765">
        <v>28806</v>
      </c>
      <c r="L2765" t="s">
        <v>76</v>
      </c>
      <c r="M2765" t="s">
        <v>2284</v>
      </c>
      <c r="N2765" t="s">
        <v>46</v>
      </c>
      <c r="O2765" t="s">
        <v>47</v>
      </c>
      <c r="P2765" t="s">
        <v>2285</v>
      </c>
      <c r="Q2765">
        <v>19.007999999999999</v>
      </c>
      <c r="R2765">
        <v>8</v>
      </c>
      <c r="S2765">
        <v>0.7</v>
      </c>
      <c r="T2765">
        <v>-12.672000000000001</v>
      </c>
    </row>
    <row r="2766" spans="1:20" x14ac:dyDescent="0.3">
      <c r="A2766" s="1">
        <v>44159</v>
      </c>
      <c r="B2766" s="1" t="str">
        <f t="shared" si="43"/>
        <v>Nov</v>
      </c>
      <c r="C2766">
        <v>4467</v>
      </c>
      <c r="D2766" t="s">
        <v>5329</v>
      </c>
      <c r="E2766" t="s">
        <v>20</v>
      </c>
      <c r="F2766" t="s">
        <v>2570</v>
      </c>
      <c r="G2766" t="s">
        <v>22</v>
      </c>
      <c r="H2766" t="s">
        <v>23</v>
      </c>
      <c r="I2766" t="s">
        <v>314</v>
      </c>
      <c r="J2766" t="s">
        <v>315</v>
      </c>
      <c r="K2766">
        <v>10035</v>
      </c>
      <c r="L2766" t="s">
        <v>26</v>
      </c>
      <c r="M2766" t="s">
        <v>531</v>
      </c>
      <c r="N2766" t="s">
        <v>46</v>
      </c>
      <c r="O2766" t="s">
        <v>62</v>
      </c>
      <c r="P2766" t="s">
        <v>532</v>
      </c>
      <c r="Q2766">
        <v>16.38</v>
      </c>
      <c r="R2766">
        <v>9</v>
      </c>
      <c r="S2766">
        <v>0</v>
      </c>
      <c r="T2766">
        <v>7.3710000000000004</v>
      </c>
    </row>
    <row r="2767" spans="1:20" x14ac:dyDescent="0.3">
      <c r="A2767" s="1">
        <v>44159</v>
      </c>
      <c r="B2767" s="1" t="str">
        <f t="shared" si="43"/>
        <v>Nov</v>
      </c>
      <c r="C2767">
        <v>4468</v>
      </c>
      <c r="D2767" t="s">
        <v>5329</v>
      </c>
      <c r="E2767" t="s">
        <v>20</v>
      </c>
      <c r="F2767" t="s">
        <v>2570</v>
      </c>
      <c r="G2767" t="s">
        <v>22</v>
      </c>
      <c r="H2767" t="s">
        <v>23</v>
      </c>
      <c r="I2767" t="s">
        <v>314</v>
      </c>
      <c r="J2767" t="s">
        <v>315</v>
      </c>
      <c r="K2767">
        <v>10035</v>
      </c>
      <c r="L2767" t="s">
        <v>26</v>
      </c>
      <c r="M2767" t="s">
        <v>5330</v>
      </c>
      <c r="N2767" t="s">
        <v>46</v>
      </c>
      <c r="O2767" t="s">
        <v>168</v>
      </c>
      <c r="P2767" t="s">
        <v>5331</v>
      </c>
      <c r="Q2767">
        <v>167.96</v>
      </c>
      <c r="R2767">
        <v>2</v>
      </c>
      <c r="S2767">
        <v>0</v>
      </c>
      <c r="T2767">
        <v>78.941199999999995</v>
      </c>
    </row>
    <row r="2768" spans="1:20" x14ac:dyDescent="0.3">
      <c r="A2768" s="1">
        <v>44159</v>
      </c>
      <c r="B2768" s="1" t="str">
        <f t="shared" si="43"/>
        <v>Nov</v>
      </c>
      <c r="C2768">
        <v>4469</v>
      </c>
      <c r="D2768" t="s">
        <v>5329</v>
      </c>
      <c r="E2768" t="s">
        <v>20</v>
      </c>
      <c r="F2768" t="s">
        <v>2570</v>
      </c>
      <c r="G2768" t="s">
        <v>22</v>
      </c>
      <c r="H2768" t="s">
        <v>23</v>
      </c>
      <c r="I2768" t="s">
        <v>314</v>
      </c>
      <c r="J2768" t="s">
        <v>315</v>
      </c>
      <c r="K2768">
        <v>10035</v>
      </c>
      <c r="L2768" t="s">
        <v>26</v>
      </c>
      <c r="M2768" t="s">
        <v>3063</v>
      </c>
      <c r="N2768" t="s">
        <v>28</v>
      </c>
      <c r="O2768" t="s">
        <v>186</v>
      </c>
      <c r="P2768" t="s">
        <v>3064</v>
      </c>
      <c r="Q2768">
        <v>321.56799999999998</v>
      </c>
      <c r="R2768">
        <v>2</v>
      </c>
      <c r="S2768">
        <v>0.2</v>
      </c>
      <c r="T2768">
        <v>-16.078399999999998</v>
      </c>
    </row>
    <row r="2769" spans="1:20" x14ac:dyDescent="0.3">
      <c r="A2769" s="1">
        <v>44159</v>
      </c>
      <c r="B2769" s="1" t="str">
        <f t="shared" si="43"/>
        <v>Nov</v>
      </c>
      <c r="C2769">
        <v>4470</v>
      </c>
      <c r="D2769" t="s">
        <v>5329</v>
      </c>
      <c r="E2769" t="s">
        <v>20</v>
      </c>
      <c r="F2769" t="s">
        <v>2570</v>
      </c>
      <c r="G2769" t="s">
        <v>22</v>
      </c>
      <c r="H2769" t="s">
        <v>23</v>
      </c>
      <c r="I2769" t="s">
        <v>314</v>
      </c>
      <c r="J2769" t="s">
        <v>315</v>
      </c>
      <c r="K2769">
        <v>10035</v>
      </c>
      <c r="L2769" t="s">
        <v>26</v>
      </c>
      <c r="M2769" t="s">
        <v>1147</v>
      </c>
      <c r="N2769" t="s">
        <v>46</v>
      </c>
      <c r="O2769" t="s">
        <v>107</v>
      </c>
      <c r="P2769" t="s">
        <v>1148</v>
      </c>
      <c r="Q2769">
        <v>12.96</v>
      </c>
      <c r="R2769">
        <v>2</v>
      </c>
      <c r="S2769">
        <v>0</v>
      </c>
      <c r="T2769">
        <v>6.2207999999999997</v>
      </c>
    </row>
    <row r="2770" spans="1:20" x14ac:dyDescent="0.3">
      <c r="A2770" s="1">
        <v>44159</v>
      </c>
      <c r="B2770" s="1" t="str">
        <f t="shared" si="43"/>
        <v>Nov</v>
      </c>
      <c r="C2770">
        <v>4765</v>
      </c>
      <c r="D2770" t="s">
        <v>5332</v>
      </c>
      <c r="E2770" t="s">
        <v>39</v>
      </c>
      <c r="F2770" t="s">
        <v>4457</v>
      </c>
      <c r="G2770" t="s">
        <v>22</v>
      </c>
      <c r="H2770" t="s">
        <v>23</v>
      </c>
      <c r="I2770" t="s">
        <v>111</v>
      </c>
      <c r="J2770" t="s">
        <v>34</v>
      </c>
      <c r="K2770">
        <v>94110</v>
      </c>
      <c r="L2770" t="s">
        <v>35</v>
      </c>
      <c r="M2770" t="s">
        <v>5209</v>
      </c>
      <c r="N2770" t="s">
        <v>46</v>
      </c>
      <c r="O2770" t="s">
        <v>62</v>
      </c>
      <c r="P2770" t="s">
        <v>5210</v>
      </c>
      <c r="Q2770">
        <v>27.76</v>
      </c>
      <c r="R2770">
        <v>4</v>
      </c>
      <c r="S2770">
        <v>0</v>
      </c>
      <c r="T2770">
        <v>9.9936000000000007</v>
      </c>
    </row>
    <row r="2771" spans="1:20" x14ac:dyDescent="0.3">
      <c r="A2771" s="1">
        <v>44159</v>
      </c>
      <c r="B2771" s="1" t="str">
        <f t="shared" si="43"/>
        <v>Nov</v>
      </c>
      <c r="C2771">
        <v>4870</v>
      </c>
      <c r="D2771" t="s">
        <v>5333</v>
      </c>
      <c r="E2771" t="s">
        <v>20</v>
      </c>
      <c r="F2771" t="s">
        <v>4337</v>
      </c>
      <c r="G2771" t="s">
        <v>73</v>
      </c>
      <c r="H2771" t="s">
        <v>23</v>
      </c>
      <c r="I2771" t="s">
        <v>1171</v>
      </c>
      <c r="J2771" t="s">
        <v>155</v>
      </c>
      <c r="K2771">
        <v>17602</v>
      </c>
      <c r="L2771" t="s">
        <v>26</v>
      </c>
      <c r="M2771" t="s">
        <v>2146</v>
      </c>
      <c r="N2771" t="s">
        <v>78</v>
      </c>
      <c r="O2771" t="s">
        <v>193</v>
      </c>
      <c r="P2771" t="s">
        <v>2147</v>
      </c>
      <c r="Q2771">
        <v>89.988</v>
      </c>
      <c r="R2771">
        <v>2</v>
      </c>
      <c r="S2771">
        <v>0.4</v>
      </c>
      <c r="T2771">
        <v>-14.997999999999999</v>
      </c>
    </row>
    <row r="2772" spans="1:20" x14ac:dyDescent="0.3">
      <c r="A2772" s="1">
        <v>44159</v>
      </c>
      <c r="B2772" s="1" t="str">
        <f t="shared" si="43"/>
        <v>Nov</v>
      </c>
      <c r="C2772">
        <v>4871</v>
      </c>
      <c r="D2772" t="s">
        <v>5333</v>
      </c>
      <c r="E2772" t="s">
        <v>20</v>
      </c>
      <c r="F2772" t="s">
        <v>4337</v>
      </c>
      <c r="G2772" t="s">
        <v>73</v>
      </c>
      <c r="H2772" t="s">
        <v>23</v>
      </c>
      <c r="I2772" t="s">
        <v>1171</v>
      </c>
      <c r="J2772" t="s">
        <v>155</v>
      </c>
      <c r="K2772">
        <v>17602</v>
      </c>
      <c r="L2772" t="s">
        <v>26</v>
      </c>
      <c r="M2772" t="s">
        <v>2005</v>
      </c>
      <c r="N2772" t="s">
        <v>46</v>
      </c>
      <c r="O2772" t="s">
        <v>107</v>
      </c>
      <c r="P2772" t="s">
        <v>2006</v>
      </c>
      <c r="Q2772">
        <v>229.54400000000001</v>
      </c>
      <c r="R2772">
        <v>7</v>
      </c>
      <c r="S2772">
        <v>0.2</v>
      </c>
      <c r="T2772">
        <v>83.209699999999998</v>
      </c>
    </row>
    <row r="2773" spans="1:20" x14ac:dyDescent="0.3">
      <c r="A2773" s="1">
        <v>44159</v>
      </c>
      <c r="B2773" s="1" t="str">
        <f t="shared" si="43"/>
        <v>Nov</v>
      </c>
      <c r="C2773">
        <v>8117</v>
      </c>
      <c r="D2773" t="s">
        <v>5334</v>
      </c>
      <c r="E2773" t="s">
        <v>269</v>
      </c>
      <c r="F2773" t="s">
        <v>4349</v>
      </c>
      <c r="G2773" t="s">
        <v>73</v>
      </c>
      <c r="H2773" t="s">
        <v>23</v>
      </c>
      <c r="I2773" t="s">
        <v>5335</v>
      </c>
      <c r="J2773" t="s">
        <v>476</v>
      </c>
      <c r="K2773">
        <v>67846</v>
      </c>
      <c r="L2773" t="s">
        <v>44</v>
      </c>
      <c r="M2773" t="s">
        <v>743</v>
      </c>
      <c r="N2773" t="s">
        <v>46</v>
      </c>
      <c r="O2773" t="s">
        <v>54</v>
      </c>
      <c r="P2773" t="s">
        <v>744</v>
      </c>
      <c r="Q2773">
        <v>33.29</v>
      </c>
      <c r="R2773">
        <v>1</v>
      </c>
      <c r="S2773">
        <v>0</v>
      </c>
      <c r="T2773">
        <v>7.9896000000000003</v>
      </c>
    </row>
    <row r="2774" spans="1:20" x14ac:dyDescent="0.3">
      <c r="A2774" s="1">
        <v>44159</v>
      </c>
      <c r="B2774" s="1" t="str">
        <f t="shared" si="43"/>
        <v>Nov</v>
      </c>
      <c r="C2774">
        <v>9123</v>
      </c>
      <c r="D2774" t="s">
        <v>5336</v>
      </c>
      <c r="E2774" t="s">
        <v>269</v>
      </c>
      <c r="F2774" t="s">
        <v>3690</v>
      </c>
      <c r="G2774" t="s">
        <v>22</v>
      </c>
      <c r="H2774" t="s">
        <v>23</v>
      </c>
      <c r="I2774" t="s">
        <v>111</v>
      </c>
      <c r="J2774" t="s">
        <v>34</v>
      </c>
      <c r="K2774">
        <v>94109</v>
      </c>
      <c r="L2774" t="s">
        <v>35</v>
      </c>
      <c r="M2774" t="s">
        <v>877</v>
      </c>
      <c r="N2774" t="s">
        <v>46</v>
      </c>
      <c r="O2774" t="s">
        <v>107</v>
      </c>
      <c r="P2774" t="s">
        <v>878</v>
      </c>
      <c r="Q2774">
        <v>7.78</v>
      </c>
      <c r="R2774">
        <v>1</v>
      </c>
      <c r="S2774">
        <v>0</v>
      </c>
      <c r="T2774">
        <v>3.5009999999999999</v>
      </c>
    </row>
    <row r="2775" spans="1:20" x14ac:dyDescent="0.3">
      <c r="A2775" s="1">
        <v>44159</v>
      </c>
      <c r="B2775" s="1" t="str">
        <f t="shared" si="43"/>
        <v>Nov</v>
      </c>
      <c r="C2775">
        <v>9217</v>
      </c>
      <c r="D2775" t="s">
        <v>5337</v>
      </c>
      <c r="E2775" t="s">
        <v>20</v>
      </c>
      <c r="F2775" t="s">
        <v>5338</v>
      </c>
      <c r="G2775" t="s">
        <v>73</v>
      </c>
      <c r="H2775" t="s">
        <v>23</v>
      </c>
      <c r="I2775" t="s">
        <v>5339</v>
      </c>
      <c r="J2775" t="s">
        <v>52</v>
      </c>
      <c r="K2775">
        <v>79762</v>
      </c>
      <c r="L2775" t="s">
        <v>44</v>
      </c>
      <c r="M2775" t="s">
        <v>3459</v>
      </c>
      <c r="N2775" t="s">
        <v>46</v>
      </c>
      <c r="O2775" t="s">
        <v>69</v>
      </c>
      <c r="P2775" t="s">
        <v>3460</v>
      </c>
      <c r="Q2775">
        <v>13.762</v>
      </c>
      <c r="R2775">
        <v>1</v>
      </c>
      <c r="S2775">
        <v>0.8</v>
      </c>
      <c r="T2775">
        <v>-24.771599999999999</v>
      </c>
    </row>
    <row r="2776" spans="1:20" x14ac:dyDescent="0.3">
      <c r="A2776" s="1">
        <v>44159</v>
      </c>
      <c r="B2776" s="1" t="str">
        <f t="shared" si="43"/>
        <v>Nov</v>
      </c>
      <c r="C2776">
        <v>9265</v>
      </c>
      <c r="D2776" t="s">
        <v>5340</v>
      </c>
      <c r="E2776" t="s">
        <v>20</v>
      </c>
      <c r="F2776" t="s">
        <v>884</v>
      </c>
      <c r="G2776" t="s">
        <v>73</v>
      </c>
      <c r="H2776" t="s">
        <v>23</v>
      </c>
      <c r="I2776" t="s">
        <v>2487</v>
      </c>
      <c r="J2776" t="s">
        <v>206</v>
      </c>
      <c r="K2776">
        <v>38109</v>
      </c>
      <c r="L2776" t="s">
        <v>76</v>
      </c>
      <c r="M2776" t="s">
        <v>3552</v>
      </c>
      <c r="N2776" t="s">
        <v>46</v>
      </c>
      <c r="O2776" t="s">
        <v>47</v>
      </c>
      <c r="P2776" t="s">
        <v>3553</v>
      </c>
      <c r="Q2776">
        <v>11.673</v>
      </c>
      <c r="R2776">
        <v>3</v>
      </c>
      <c r="S2776">
        <v>0.7</v>
      </c>
      <c r="T2776">
        <v>-7.782</v>
      </c>
    </row>
    <row r="2777" spans="1:20" x14ac:dyDescent="0.3">
      <c r="A2777" s="1">
        <v>44159</v>
      </c>
      <c r="B2777" s="1" t="str">
        <f t="shared" si="43"/>
        <v>Nov</v>
      </c>
      <c r="C2777">
        <v>9266</v>
      </c>
      <c r="D2777" t="s">
        <v>5340</v>
      </c>
      <c r="E2777" t="s">
        <v>20</v>
      </c>
      <c r="F2777" t="s">
        <v>884</v>
      </c>
      <c r="G2777" t="s">
        <v>73</v>
      </c>
      <c r="H2777" t="s">
        <v>23</v>
      </c>
      <c r="I2777" t="s">
        <v>2487</v>
      </c>
      <c r="J2777" t="s">
        <v>206</v>
      </c>
      <c r="K2777">
        <v>38109</v>
      </c>
      <c r="L2777" t="s">
        <v>76</v>
      </c>
      <c r="M2777" t="s">
        <v>2086</v>
      </c>
      <c r="N2777" t="s">
        <v>46</v>
      </c>
      <c r="O2777" t="s">
        <v>168</v>
      </c>
      <c r="P2777" t="s">
        <v>2087</v>
      </c>
      <c r="Q2777">
        <v>64.847999999999999</v>
      </c>
      <c r="R2777">
        <v>7</v>
      </c>
      <c r="S2777">
        <v>0.2</v>
      </c>
      <c r="T2777">
        <v>24.318000000000001</v>
      </c>
    </row>
    <row r="2778" spans="1:20" x14ac:dyDescent="0.3">
      <c r="A2778" s="1">
        <v>44159</v>
      </c>
      <c r="B2778" s="1" t="str">
        <f t="shared" si="43"/>
        <v>Nov</v>
      </c>
      <c r="C2778">
        <v>9746</v>
      </c>
      <c r="D2778" t="s">
        <v>5341</v>
      </c>
      <c r="E2778" t="s">
        <v>269</v>
      </c>
      <c r="F2778" t="s">
        <v>153</v>
      </c>
      <c r="G2778" t="s">
        <v>22</v>
      </c>
      <c r="H2778" t="s">
        <v>23</v>
      </c>
      <c r="I2778" t="s">
        <v>33</v>
      </c>
      <c r="J2778" t="s">
        <v>34</v>
      </c>
      <c r="K2778">
        <v>90008</v>
      </c>
      <c r="L2778" t="s">
        <v>35</v>
      </c>
      <c r="M2778" t="s">
        <v>3783</v>
      </c>
      <c r="N2778" t="s">
        <v>28</v>
      </c>
      <c r="O2778" t="s">
        <v>94</v>
      </c>
      <c r="P2778" t="s">
        <v>3784</v>
      </c>
      <c r="Q2778">
        <v>364.08</v>
      </c>
      <c r="R2778">
        <v>2</v>
      </c>
      <c r="S2778">
        <v>0.2</v>
      </c>
      <c r="T2778">
        <v>9.1020000000000003</v>
      </c>
    </row>
    <row r="2779" spans="1:20" x14ac:dyDescent="0.3">
      <c r="A2779" s="1">
        <v>44159</v>
      </c>
      <c r="B2779" s="1" t="str">
        <f t="shared" si="43"/>
        <v>Nov</v>
      </c>
      <c r="C2779">
        <v>9747</v>
      </c>
      <c r="D2779" t="s">
        <v>5341</v>
      </c>
      <c r="E2779" t="s">
        <v>269</v>
      </c>
      <c r="F2779" t="s">
        <v>153</v>
      </c>
      <c r="G2779" t="s">
        <v>22</v>
      </c>
      <c r="H2779" t="s">
        <v>23</v>
      </c>
      <c r="I2779" t="s">
        <v>33</v>
      </c>
      <c r="J2779" t="s">
        <v>34</v>
      </c>
      <c r="K2779">
        <v>90008</v>
      </c>
      <c r="L2779" t="s">
        <v>35</v>
      </c>
      <c r="M2779" t="s">
        <v>3369</v>
      </c>
      <c r="N2779" t="s">
        <v>28</v>
      </c>
      <c r="O2779" t="s">
        <v>94</v>
      </c>
      <c r="P2779" t="s">
        <v>3370</v>
      </c>
      <c r="Q2779">
        <v>71.087999999999994</v>
      </c>
      <c r="R2779">
        <v>2</v>
      </c>
      <c r="S2779">
        <v>0.2</v>
      </c>
      <c r="T2779">
        <v>-1.7771999999999999</v>
      </c>
    </row>
    <row r="2780" spans="1:20" x14ac:dyDescent="0.3">
      <c r="A2780" s="1">
        <v>44159</v>
      </c>
      <c r="B2780" s="1" t="str">
        <f t="shared" si="43"/>
        <v>Nov</v>
      </c>
      <c r="C2780">
        <v>9942</v>
      </c>
      <c r="D2780" t="s">
        <v>5342</v>
      </c>
      <c r="E2780" t="s">
        <v>20</v>
      </c>
      <c r="F2780" t="s">
        <v>564</v>
      </c>
      <c r="G2780" t="s">
        <v>22</v>
      </c>
      <c r="H2780" t="s">
        <v>23</v>
      </c>
      <c r="I2780" t="s">
        <v>111</v>
      </c>
      <c r="J2780" t="s">
        <v>34</v>
      </c>
      <c r="K2780">
        <v>94122</v>
      </c>
      <c r="L2780" t="s">
        <v>35</v>
      </c>
      <c r="M2780" t="s">
        <v>1078</v>
      </c>
      <c r="N2780" t="s">
        <v>78</v>
      </c>
      <c r="O2780" t="s">
        <v>101</v>
      </c>
      <c r="P2780" t="s">
        <v>1079</v>
      </c>
      <c r="Q2780">
        <v>223.58</v>
      </c>
      <c r="R2780">
        <v>14</v>
      </c>
      <c r="S2780">
        <v>0</v>
      </c>
      <c r="T2780">
        <v>87.196200000000005</v>
      </c>
    </row>
    <row r="2781" spans="1:20" x14ac:dyDescent="0.3">
      <c r="A2781" s="1">
        <v>44160</v>
      </c>
      <c r="B2781" s="1" t="str">
        <f t="shared" si="43"/>
        <v>Nov</v>
      </c>
      <c r="C2781">
        <v>3848</v>
      </c>
      <c r="D2781" t="s">
        <v>5343</v>
      </c>
      <c r="E2781" t="s">
        <v>86</v>
      </c>
      <c r="F2781" t="s">
        <v>553</v>
      </c>
      <c r="G2781" t="s">
        <v>41</v>
      </c>
      <c r="H2781" t="s">
        <v>23</v>
      </c>
      <c r="I2781" t="s">
        <v>5307</v>
      </c>
      <c r="J2781" t="s">
        <v>124</v>
      </c>
      <c r="K2781">
        <v>48187</v>
      </c>
      <c r="L2781" t="s">
        <v>44</v>
      </c>
      <c r="M2781" t="s">
        <v>1629</v>
      </c>
      <c r="N2781" t="s">
        <v>46</v>
      </c>
      <c r="O2781" t="s">
        <v>54</v>
      </c>
      <c r="P2781" t="s">
        <v>1630</v>
      </c>
      <c r="Q2781">
        <v>501.81</v>
      </c>
      <c r="R2781">
        <v>3</v>
      </c>
      <c r="S2781">
        <v>0</v>
      </c>
      <c r="T2781">
        <v>0</v>
      </c>
    </row>
    <row r="2782" spans="1:20" x14ac:dyDescent="0.3">
      <c r="A2782" s="1">
        <v>44160</v>
      </c>
      <c r="B2782" s="1" t="str">
        <f t="shared" si="43"/>
        <v>Nov</v>
      </c>
      <c r="C2782">
        <v>5080</v>
      </c>
      <c r="D2782" t="s">
        <v>5344</v>
      </c>
      <c r="E2782" t="s">
        <v>20</v>
      </c>
      <c r="F2782" t="s">
        <v>449</v>
      </c>
      <c r="G2782" t="s">
        <v>22</v>
      </c>
      <c r="H2782" t="s">
        <v>23</v>
      </c>
      <c r="I2782" t="s">
        <v>111</v>
      </c>
      <c r="J2782" t="s">
        <v>34</v>
      </c>
      <c r="K2782">
        <v>94122</v>
      </c>
      <c r="L2782" t="s">
        <v>35</v>
      </c>
      <c r="M2782" t="s">
        <v>2990</v>
      </c>
      <c r="N2782" t="s">
        <v>28</v>
      </c>
      <c r="O2782" t="s">
        <v>186</v>
      </c>
      <c r="P2782" t="s">
        <v>5345</v>
      </c>
      <c r="Q2782">
        <v>359.49900000000002</v>
      </c>
      <c r="R2782">
        <v>3</v>
      </c>
      <c r="S2782">
        <v>0.15</v>
      </c>
      <c r="T2782">
        <v>-29.605799999999999</v>
      </c>
    </row>
    <row r="2783" spans="1:20" x14ac:dyDescent="0.3">
      <c r="A2783" s="1">
        <v>44160</v>
      </c>
      <c r="B2783" s="1" t="str">
        <f t="shared" si="43"/>
        <v>Nov</v>
      </c>
      <c r="C2783">
        <v>5081</v>
      </c>
      <c r="D2783" t="s">
        <v>5344</v>
      </c>
      <c r="E2783" t="s">
        <v>20</v>
      </c>
      <c r="F2783" t="s">
        <v>449</v>
      </c>
      <c r="G2783" t="s">
        <v>22</v>
      </c>
      <c r="H2783" t="s">
        <v>23</v>
      </c>
      <c r="I2783" t="s">
        <v>111</v>
      </c>
      <c r="J2783" t="s">
        <v>34</v>
      </c>
      <c r="K2783">
        <v>94122</v>
      </c>
      <c r="L2783" t="s">
        <v>35</v>
      </c>
      <c r="M2783" t="s">
        <v>1683</v>
      </c>
      <c r="N2783" t="s">
        <v>46</v>
      </c>
      <c r="O2783" t="s">
        <v>54</v>
      </c>
      <c r="P2783" t="s">
        <v>1684</v>
      </c>
      <c r="Q2783">
        <v>10.48</v>
      </c>
      <c r="R2783">
        <v>1</v>
      </c>
      <c r="S2783">
        <v>0</v>
      </c>
      <c r="T2783">
        <v>2.8296000000000001</v>
      </c>
    </row>
    <row r="2784" spans="1:20" x14ac:dyDescent="0.3">
      <c r="A2784" s="1">
        <v>44160</v>
      </c>
      <c r="B2784" s="1" t="str">
        <f t="shared" si="43"/>
        <v>Nov</v>
      </c>
      <c r="C2784">
        <v>6319</v>
      </c>
      <c r="D2784" t="s">
        <v>5346</v>
      </c>
      <c r="E2784" t="s">
        <v>86</v>
      </c>
      <c r="F2784" t="s">
        <v>1766</v>
      </c>
      <c r="G2784" t="s">
        <v>73</v>
      </c>
      <c r="H2784" t="s">
        <v>23</v>
      </c>
      <c r="I2784" t="s">
        <v>655</v>
      </c>
      <c r="J2784" t="s">
        <v>34</v>
      </c>
      <c r="K2784">
        <v>92677</v>
      </c>
      <c r="L2784" t="s">
        <v>35</v>
      </c>
      <c r="M2784" t="s">
        <v>2266</v>
      </c>
      <c r="N2784" t="s">
        <v>78</v>
      </c>
      <c r="O2784" t="s">
        <v>193</v>
      </c>
      <c r="P2784" t="s">
        <v>2267</v>
      </c>
      <c r="Q2784">
        <v>39.96</v>
      </c>
      <c r="R2784">
        <v>5</v>
      </c>
      <c r="S2784">
        <v>0.2</v>
      </c>
      <c r="T2784">
        <v>3.4965000000000002</v>
      </c>
    </row>
    <row r="2785" spans="1:20" x14ac:dyDescent="0.3">
      <c r="A2785" s="1">
        <v>44160</v>
      </c>
      <c r="B2785" s="1" t="str">
        <f t="shared" si="43"/>
        <v>Nov</v>
      </c>
      <c r="C2785">
        <v>6320</v>
      </c>
      <c r="D2785" t="s">
        <v>5346</v>
      </c>
      <c r="E2785" t="s">
        <v>86</v>
      </c>
      <c r="F2785" t="s">
        <v>1766</v>
      </c>
      <c r="G2785" t="s">
        <v>73</v>
      </c>
      <c r="H2785" t="s">
        <v>23</v>
      </c>
      <c r="I2785" t="s">
        <v>655</v>
      </c>
      <c r="J2785" t="s">
        <v>34</v>
      </c>
      <c r="K2785">
        <v>92677</v>
      </c>
      <c r="L2785" t="s">
        <v>35</v>
      </c>
      <c r="M2785" t="s">
        <v>560</v>
      </c>
      <c r="N2785" t="s">
        <v>46</v>
      </c>
      <c r="O2785" t="s">
        <v>107</v>
      </c>
      <c r="P2785" t="s">
        <v>2704</v>
      </c>
      <c r="Q2785">
        <v>34.08</v>
      </c>
      <c r="R2785">
        <v>6</v>
      </c>
      <c r="S2785">
        <v>0</v>
      </c>
      <c r="T2785">
        <v>15.336</v>
      </c>
    </row>
    <row r="2786" spans="1:20" x14ac:dyDescent="0.3">
      <c r="A2786" s="1">
        <v>44160</v>
      </c>
      <c r="B2786" s="1" t="str">
        <f t="shared" si="43"/>
        <v>Nov</v>
      </c>
      <c r="C2786">
        <v>6979</v>
      </c>
      <c r="D2786" t="s">
        <v>5347</v>
      </c>
      <c r="E2786" t="s">
        <v>86</v>
      </c>
      <c r="F2786" t="s">
        <v>104</v>
      </c>
      <c r="G2786" t="s">
        <v>22</v>
      </c>
      <c r="H2786" t="s">
        <v>23</v>
      </c>
      <c r="I2786" t="s">
        <v>1497</v>
      </c>
      <c r="J2786" t="s">
        <v>420</v>
      </c>
      <c r="K2786">
        <v>30318</v>
      </c>
      <c r="L2786" t="s">
        <v>76</v>
      </c>
      <c r="M2786" t="s">
        <v>4785</v>
      </c>
      <c r="N2786" t="s">
        <v>46</v>
      </c>
      <c r="O2786" t="s">
        <v>107</v>
      </c>
      <c r="P2786" t="s">
        <v>4786</v>
      </c>
      <c r="Q2786">
        <v>48.87</v>
      </c>
      <c r="R2786">
        <v>9</v>
      </c>
      <c r="S2786">
        <v>0</v>
      </c>
      <c r="T2786">
        <v>23.946300000000001</v>
      </c>
    </row>
    <row r="2787" spans="1:20" x14ac:dyDescent="0.3">
      <c r="A2787" s="1">
        <v>44160</v>
      </c>
      <c r="B2787" s="1" t="str">
        <f t="shared" si="43"/>
        <v>Nov</v>
      </c>
      <c r="C2787">
        <v>8661</v>
      </c>
      <c r="D2787" t="s">
        <v>5348</v>
      </c>
      <c r="E2787" t="s">
        <v>20</v>
      </c>
      <c r="F2787" t="s">
        <v>2538</v>
      </c>
      <c r="G2787" t="s">
        <v>22</v>
      </c>
      <c r="H2787" t="s">
        <v>23</v>
      </c>
      <c r="I2787" t="s">
        <v>3472</v>
      </c>
      <c r="J2787" t="s">
        <v>130</v>
      </c>
      <c r="K2787">
        <v>33311</v>
      </c>
      <c r="L2787" t="s">
        <v>76</v>
      </c>
      <c r="M2787" t="s">
        <v>4579</v>
      </c>
      <c r="N2787" t="s">
        <v>28</v>
      </c>
      <c r="O2787" t="s">
        <v>186</v>
      </c>
      <c r="P2787" t="s">
        <v>4580</v>
      </c>
      <c r="Q2787">
        <v>723.92</v>
      </c>
      <c r="R2787">
        <v>5</v>
      </c>
      <c r="S2787">
        <v>0.2</v>
      </c>
      <c r="T2787">
        <v>-81.441000000000003</v>
      </c>
    </row>
    <row r="2788" spans="1:20" x14ac:dyDescent="0.3">
      <c r="A2788" s="1">
        <v>44160</v>
      </c>
      <c r="B2788" s="1" t="str">
        <f t="shared" si="43"/>
        <v>Nov</v>
      </c>
      <c r="C2788">
        <v>8684</v>
      </c>
      <c r="D2788" t="s">
        <v>5349</v>
      </c>
      <c r="E2788" t="s">
        <v>20</v>
      </c>
      <c r="F2788" t="s">
        <v>5350</v>
      </c>
      <c r="G2788" t="s">
        <v>22</v>
      </c>
      <c r="H2788" t="s">
        <v>23</v>
      </c>
      <c r="I2788" t="s">
        <v>111</v>
      </c>
      <c r="J2788" t="s">
        <v>34</v>
      </c>
      <c r="K2788">
        <v>94122</v>
      </c>
      <c r="L2788" t="s">
        <v>35</v>
      </c>
      <c r="M2788" t="s">
        <v>3923</v>
      </c>
      <c r="N2788" t="s">
        <v>46</v>
      </c>
      <c r="O2788" t="s">
        <v>62</v>
      </c>
      <c r="P2788" t="s">
        <v>3924</v>
      </c>
      <c r="Q2788">
        <v>5.16</v>
      </c>
      <c r="R2788">
        <v>2</v>
      </c>
      <c r="S2788">
        <v>0</v>
      </c>
      <c r="T2788">
        <v>1.3415999999999999</v>
      </c>
    </row>
    <row r="2789" spans="1:20" x14ac:dyDescent="0.3">
      <c r="A2789" s="1">
        <v>44160</v>
      </c>
      <c r="B2789" s="1" t="str">
        <f t="shared" si="43"/>
        <v>Nov</v>
      </c>
      <c r="C2789">
        <v>8959</v>
      </c>
      <c r="D2789" t="s">
        <v>5351</v>
      </c>
      <c r="E2789" t="s">
        <v>20</v>
      </c>
      <c r="F2789" t="s">
        <v>4400</v>
      </c>
      <c r="G2789" t="s">
        <v>22</v>
      </c>
      <c r="H2789" t="s">
        <v>23</v>
      </c>
      <c r="I2789" t="s">
        <v>441</v>
      </c>
      <c r="J2789" t="s">
        <v>52</v>
      </c>
      <c r="K2789">
        <v>77070</v>
      </c>
      <c r="L2789" t="s">
        <v>44</v>
      </c>
      <c r="M2789" t="s">
        <v>2146</v>
      </c>
      <c r="N2789" t="s">
        <v>78</v>
      </c>
      <c r="O2789" t="s">
        <v>193</v>
      </c>
      <c r="P2789" t="s">
        <v>2147</v>
      </c>
      <c r="Q2789">
        <v>299.95999999999998</v>
      </c>
      <c r="R2789">
        <v>5</v>
      </c>
      <c r="S2789">
        <v>0.2</v>
      </c>
      <c r="T2789">
        <v>37.494999999999997</v>
      </c>
    </row>
    <row r="2790" spans="1:20" x14ac:dyDescent="0.3">
      <c r="A2790" s="1">
        <v>44160</v>
      </c>
      <c r="B2790" s="1" t="str">
        <f t="shared" si="43"/>
        <v>Nov</v>
      </c>
      <c r="C2790">
        <v>8960</v>
      </c>
      <c r="D2790" t="s">
        <v>5351</v>
      </c>
      <c r="E2790" t="s">
        <v>20</v>
      </c>
      <c r="F2790" t="s">
        <v>4400</v>
      </c>
      <c r="G2790" t="s">
        <v>22</v>
      </c>
      <c r="H2790" t="s">
        <v>23</v>
      </c>
      <c r="I2790" t="s">
        <v>441</v>
      </c>
      <c r="J2790" t="s">
        <v>52</v>
      </c>
      <c r="K2790">
        <v>77070</v>
      </c>
      <c r="L2790" t="s">
        <v>44</v>
      </c>
      <c r="M2790" t="s">
        <v>3698</v>
      </c>
      <c r="N2790" t="s">
        <v>46</v>
      </c>
      <c r="O2790" t="s">
        <v>69</v>
      </c>
      <c r="P2790" t="s">
        <v>3699</v>
      </c>
      <c r="Q2790">
        <v>67.84</v>
      </c>
      <c r="R2790">
        <v>5</v>
      </c>
      <c r="S2790">
        <v>0.8</v>
      </c>
      <c r="T2790">
        <v>-179.77600000000001</v>
      </c>
    </row>
    <row r="2791" spans="1:20" x14ac:dyDescent="0.3">
      <c r="A2791" s="1">
        <v>44160</v>
      </c>
      <c r="B2791" s="1" t="str">
        <f t="shared" si="43"/>
        <v>Nov</v>
      </c>
      <c r="C2791">
        <v>8961</v>
      </c>
      <c r="D2791" t="s">
        <v>5351</v>
      </c>
      <c r="E2791" t="s">
        <v>20</v>
      </c>
      <c r="F2791" t="s">
        <v>4400</v>
      </c>
      <c r="G2791" t="s">
        <v>22</v>
      </c>
      <c r="H2791" t="s">
        <v>23</v>
      </c>
      <c r="I2791" t="s">
        <v>441</v>
      </c>
      <c r="J2791" t="s">
        <v>52</v>
      </c>
      <c r="K2791">
        <v>77070</v>
      </c>
      <c r="L2791" t="s">
        <v>44</v>
      </c>
      <c r="M2791" t="s">
        <v>5352</v>
      </c>
      <c r="N2791" t="s">
        <v>28</v>
      </c>
      <c r="O2791" t="s">
        <v>59</v>
      </c>
      <c r="P2791" t="s">
        <v>5353</v>
      </c>
      <c r="Q2791">
        <v>853.93</v>
      </c>
      <c r="R2791">
        <v>5</v>
      </c>
      <c r="S2791">
        <v>0.3</v>
      </c>
      <c r="T2791">
        <v>-24.398</v>
      </c>
    </row>
    <row r="2792" spans="1:20" x14ac:dyDescent="0.3">
      <c r="A2792" s="1">
        <v>44160</v>
      </c>
      <c r="B2792" s="1" t="str">
        <f t="shared" si="43"/>
        <v>Nov</v>
      </c>
      <c r="C2792">
        <v>8962</v>
      </c>
      <c r="D2792" t="s">
        <v>5351</v>
      </c>
      <c r="E2792" t="s">
        <v>20</v>
      </c>
      <c r="F2792" t="s">
        <v>4400</v>
      </c>
      <c r="G2792" t="s">
        <v>22</v>
      </c>
      <c r="H2792" t="s">
        <v>23</v>
      </c>
      <c r="I2792" t="s">
        <v>441</v>
      </c>
      <c r="J2792" t="s">
        <v>52</v>
      </c>
      <c r="K2792">
        <v>77070</v>
      </c>
      <c r="L2792" t="s">
        <v>44</v>
      </c>
      <c r="M2792" t="s">
        <v>4575</v>
      </c>
      <c r="N2792" t="s">
        <v>46</v>
      </c>
      <c r="O2792" t="s">
        <v>62</v>
      </c>
      <c r="P2792" t="s">
        <v>4576</v>
      </c>
      <c r="Q2792">
        <v>18.687999999999999</v>
      </c>
      <c r="R2792">
        <v>4</v>
      </c>
      <c r="S2792">
        <v>0.2</v>
      </c>
      <c r="T2792">
        <v>3.7376</v>
      </c>
    </row>
    <row r="2793" spans="1:20" x14ac:dyDescent="0.3">
      <c r="A2793" s="1">
        <v>44160</v>
      </c>
      <c r="B2793" s="1" t="str">
        <f t="shared" si="43"/>
        <v>Nov</v>
      </c>
      <c r="C2793">
        <v>9463</v>
      </c>
      <c r="D2793" t="s">
        <v>5354</v>
      </c>
      <c r="E2793" t="s">
        <v>86</v>
      </c>
      <c r="F2793" t="s">
        <v>5355</v>
      </c>
      <c r="G2793" t="s">
        <v>73</v>
      </c>
      <c r="H2793" t="s">
        <v>23</v>
      </c>
      <c r="I2793" t="s">
        <v>800</v>
      </c>
      <c r="J2793" t="s">
        <v>913</v>
      </c>
      <c r="K2793">
        <v>40214</v>
      </c>
      <c r="L2793" t="s">
        <v>76</v>
      </c>
      <c r="M2793" t="s">
        <v>5356</v>
      </c>
      <c r="N2793" t="s">
        <v>28</v>
      </c>
      <c r="O2793" t="s">
        <v>59</v>
      </c>
      <c r="P2793" t="s">
        <v>5357</v>
      </c>
      <c r="Q2793">
        <v>701.96</v>
      </c>
      <c r="R2793">
        <v>2</v>
      </c>
      <c r="S2793">
        <v>0</v>
      </c>
      <c r="T2793">
        <v>168.47040000000001</v>
      </c>
    </row>
    <row r="2794" spans="1:20" x14ac:dyDescent="0.3">
      <c r="A2794" s="1">
        <v>44161</v>
      </c>
      <c r="B2794" s="1" t="str">
        <f t="shared" si="43"/>
        <v>Nov</v>
      </c>
      <c r="C2794">
        <v>511</v>
      </c>
      <c r="D2794" t="s">
        <v>5358</v>
      </c>
      <c r="E2794" t="s">
        <v>39</v>
      </c>
      <c r="F2794" t="s">
        <v>5359</v>
      </c>
      <c r="G2794" t="s">
        <v>22</v>
      </c>
      <c r="H2794" t="s">
        <v>23</v>
      </c>
      <c r="I2794" t="s">
        <v>5360</v>
      </c>
      <c r="J2794" t="s">
        <v>178</v>
      </c>
      <c r="K2794">
        <v>64118</v>
      </c>
      <c r="L2794" t="s">
        <v>44</v>
      </c>
      <c r="M2794" t="s">
        <v>3031</v>
      </c>
      <c r="N2794" t="s">
        <v>28</v>
      </c>
      <c r="O2794" t="s">
        <v>29</v>
      </c>
      <c r="P2794" t="s">
        <v>3032</v>
      </c>
      <c r="Q2794">
        <v>126.3</v>
      </c>
      <c r="R2794">
        <v>3</v>
      </c>
      <c r="S2794">
        <v>0</v>
      </c>
      <c r="T2794">
        <v>40.415999999999997</v>
      </c>
    </row>
    <row r="2795" spans="1:20" x14ac:dyDescent="0.3">
      <c r="A2795" s="1">
        <v>44161</v>
      </c>
      <c r="B2795" s="1" t="str">
        <f t="shared" si="43"/>
        <v>Nov</v>
      </c>
      <c r="C2795">
        <v>512</v>
      </c>
      <c r="D2795" t="s">
        <v>5358</v>
      </c>
      <c r="E2795" t="s">
        <v>39</v>
      </c>
      <c r="F2795" t="s">
        <v>5359</v>
      </c>
      <c r="G2795" t="s">
        <v>22</v>
      </c>
      <c r="H2795" t="s">
        <v>23</v>
      </c>
      <c r="I2795" t="s">
        <v>5360</v>
      </c>
      <c r="J2795" t="s">
        <v>178</v>
      </c>
      <c r="K2795">
        <v>64118</v>
      </c>
      <c r="L2795" t="s">
        <v>44</v>
      </c>
      <c r="M2795" t="s">
        <v>1178</v>
      </c>
      <c r="N2795" t="s">
        <v>78</v>
      </c>
      <c r="O2795" t="s">
        <v>101</v>
      </c>
      <c r="P2795" t="s">
        <v>1179</v>
      </c>
      <c r="Q2795">
        <v>38.04</v>
      </c>
      <c r="R2795">
        <v>2</v>
      </c>
      <c r="S2795">
        <v>0</v>
      </c>
      <c r="T2795">
        <v>12.172800000000001</v>
      </c>
    </row>
    <row r="2796" spans="1:20" x14ac:dyDescent="0.3">
      <c r="A2796" s="1">
        <v>44161</v>
      </c>
      <c r="B2796" s="1" t="str">
        <f t="shared" si="43"/>
        <v>Nov</v>
      </c>
      <c r="C2796">
        <v>1431</v>
      </c>
      <c r="D2796" t="s">
        <v>5361</v>
      </c>
      <c r="E2796" t="s">
        <v>20</v>
      </c>
      <c r="F2796" t="s">
        <v>4132</v>
      </c>
      <c r="G2796" t="s">
        <v>22</v>
      </c>
      <c r="H2796" t="s">
        <v>23</v>
      </c>
      <c r="I2796" t="s">
        <v>450</v>
      </c>
      <c r="J2796" t="s">
        <v>25</v>
      </c>
      <c r="K2796">
        <v>43229</v>
      </c>
      <c r="L2796" t="s">
        <v>26</v>
      </c>
      <c r="M2796" t="s">
        <v>2064</v>
      </c>
      <c r="N2796" t="s">
        <v>78</v>
      </c>
      <c r="O2796" t="s">
        <v>193</v>
      </c>
      <c r="P2796" t="s">
        <v>2065</v>
      </c>
      <c r="Q2796">
        <v>220.75200000000001</v>
      </c>
      <c r="R2796">
        <v>8</v>
      </c>
      <c r="S2796">
        <v>0.4</v>
      </c>
      <c r="T2796">
        <v>-40.471200000000003</v>
      </c>
    </row>
    <row r="2797" spans="1:20" x14ac:dyDescent="0.3">
      <c r="A2797" s="1">
        <v>44161</v>
      </c>
      <c r="B2797" s="1" t="str">
        <f t="shared" si="43"/>
        <v>Nov</v>
      </c>
      <c r="C2797">
        <v>1570</v>
      </c>
      <c r="D2797" t="s">
        <v>5362</v>
      </c>
      <c r="E2797" t="s">
        <v>20</v>
      </c>
      <c r="F2797" t="s">
        <v>1741</v>
      </c>
      <c r="G2797" t="s">
        <v>73</v>
      </c>
      <c r="H2797" t="s">
        <v>23</v>
      </c>
      <c r="I2797" t="s">
        <v>1497</v>
      </c>
      <c r="J2797" t="s">
        <v>420</v>
      </c>
      <c r="K2797">
        <v>30318</v>
      </c>
      <c r="L2797" t="s">
        <v>76</v>
      </c>
      <c r="M2797" t="s">
        <v>255</v>
      </c>
      <c r="N2797" t="s">
        <v>46</v>
      </c>
      <c r="O2797" t="s">
        <v>62</v>
      </c>
      <c r="P2797" t="s">
        <v>256</v>
      </c>
      <c r="Q2797">
        <v>12.84</v>
      </c>
      <c r="R2797">
        <v>3</v>
      </c>
      <c r="S2797">
        <v>0</v>
      </c>
      <c r="T2797">
        <v>3.7235999999999998</v>
      </c>
    </row>
    <row r="2798" spans="1:20" x14ac:dyDescent="0.3">
      <c r="A2798" s="1">
        <v>44161</v>
      </c>
      <c r="B2798" s="1" t="str">
        <f t="shared" si="43"/>
        <v>Nov</v>
      </c>
      <c r="C2798">
        <v>3630</v>
      </c>
      <c r="D2798" t="s">
        <v>5363</v>
      </c>
      <c r="E2798" t="s">
        <v>20</v>
      </c>
      <c r="F2798" t="s">
        <v>5364</v>
      </c>
      <c r="G2798" t="s">
        <v>73</v>
      </c>
      <c r="H2798" t="s">
        <v>23</v>
      </c>
      <c r="I2798" t="s">
        <v>450</v>
      </c>
      <c r="J2798" t="s">
        <v>25</v>
      </c>
      <c r="K2798">
        <v>43229</v>
      </c>
      <c r="L2798" t="s">
        <v>26</v>
      </c>
      <c r="M2798" t="s">
        <v>3438</v>
      </c>
      <c r="N2798" t="s">
        <v>46</v>
      </c>
      <c r="O2798" t="s">
        <v>69</v>
      </c>
      <c r="P2798" t="s">
        <v>3439</v>
      </c>
      <c r="Q2798">
        <v>52.271999999999998</v>
      </c>
      <c r="R2798">
        <v>3</v>
      </c>
      <c r="S2798">
        <v>0.2</v>
      </c>
      <c r="T2798">
        <v>9.8010000000000002</v>
      </c>
    </row>
    <row r="2799" spans="1:20" x14ac:dyDescent="0.3">
      <c r="A2799" s="1">
        <v>44161</v>
      </c>
      <c r="B2799" s="1" t="str">
        <f t="shared" si="43"/>
        <v>Nov</v>
      </c>
      <c r="C2799">
        <v>3631</v>
      </c>
      <c r="D2799" t="s">
        <v>5363</v>
      </c>
      <c r="E2799" t="s">
        <v>20</v>
      </c>
      <c r="F2799" t="s">
        <v>5364</v>
      </c>
      <c r="G2799" t="s">
        <v>73</v>
      </c>
      <c r="H2799" t="s">
        <v>23</v>
      </c>
      <c r="I2799" t="s">
        <v>450</v>
      </c>
      <c r="J2799" t="s">
        <v>25</v>
      </c>
      <c r="K2799">
        <v>43229</v>
      </c>
      <c r="L2799" t="s">
        <v>26</v>
      </c>
      <c r="M2799" t="s">
        <v>68</v>
      </c>
      <c r="N2799" t="s">
        <v>46</v>
      </c>
      <c r="O2799" t="s">
        <v>69</v>
      </c>
      <c r="P2799" t="s">
        <v>70</v>
      </c>
      <c r="Q2799">
        <v>213.136</v>
      </c>
      <c r="R2799">
        <v>7</v>
      </c>
      <c r="S2799">
        <v>0.2</v>
      </c>
      <c r="T2799">
        <v>23.977799999999998</v>
      </c>
    </row>
    <row r="2800" spans="1:20" x14ac:dyDescent="0.3">
      <c r="A2800" s="1">
        <v>44161</v>
      </c>
      <c r="B2800" s="1" t="str">
        <f t="shared" si="43"/>
        <v>Nov</v>
      </c>
      <c r="C2800">
        <v>3853</v>
      </c>
      <c r="D2800" t="s">
        <v>5365</v>
      </c>
      <c r="E2800" t="s">
        <v>39</v>
      </c>
      <c r="F2800" t="s">
        <v>2531</v>
      </c>
      <c r="G2800" t="s">
        <v>22</v>
      </c>
      <c r="H2800" t="s">
        <v>23</v>
      </c>
      <c r="I2800" t="s">
        <v>2373</v>
      </c>
      <c r="J2800" t="s">
        <v>337</v>
      </c>
      <c r="K2800">
        <v>61107</v>
      </c>
      <c r="L2800" t="s">
        <v>44</v>
      </c>
      <c r="M2800" t="s">
        <v>3360</v>
      </c>
      <c r="N2800" t="s">
        <v>46</v>
      </c>
      <c r="O2800" t="s">
        <v>47</v>
      </c>
      <c r="P2800" t="s">
        <v>3361</v>
      </c>
      <c r="Q2800">
        <v>33.567999999999998</v>
      </c>
      <c r="R2800">
        <v>8</v>
      </c>
      <c r="S2800">
        <v>0.8</v>
      </c>
      <c r="T2800">
        <v>-53.708799999999997</v>
      </c>
    </row>
    <row r="2801" spans="1:20" x14ac:dyDescent="0.3">
      <c r="A2801" s="1">
        <v>44161</v>
      </c>
      <c r="B2801" s="1" t="str">
        <f t="shared" si="43"/>
        <v>Nov</v>
      </c>
      <c r="C2801">
        <v>5134</v>
      </c>
      <c r="D2801" t="s">
        <v>5366</v>
      </c>
      <c r="E2801" t="s">
        <v>20</v>
      </c>
      <c r="F2801" t="s">
        <v>3213</v>
      </c>
      <c r="G2801" t="s">
        <v>41</v>
      </c>
      <c r="H2801" t="s">
        <v>23</v>
      </c>
      <c r="I2801" t="s">
        <v>314</v>
      </c>
      <c r="J2801" t="s">
        <v>315</v>
      </c>
      <c r="K2801">
        <v>10009</v>
      </c>
      <c r="L2801" t="s">
        <v>26</v>
      </c>
      <c r="M2801" t="s">
        <v>1607</v>
      </c>
      <c r="N2801" t="s">
        <v>46</v>
      </c>
      <c r="O2801" t="s">
        <v>69</v>
      </c>
      <c r="P2801" t="s">
        <v>1608</v>
      </c>
      <c r="Q2801">
        <v>58.73</v>
      </c>
      <c r="R2801">
        <v>7</v>
      </c>
      <c r="S2801">
        <v>0</v>
      </c>
      <c r="T2801">
        <v>14.682499999999999</v>
      </c>
    </row>
    <row r="2802" spans="1:20" x14ac:dyDescent="0.3">
      <c r="A2802" s="1">
        <v>44161</v>
      </c>
      <c r="B2802" s="1" t="str">
        <f t="shared" si="43"/>
        <v>Nov</v>
      </c>
      <c r="C2802">
        <v>5135</v>
      </c>
      <c r="D2802" t="s">
        <v>5366</v>
      </c>
      <c r="E2802" t="s">
        <v>20</v>
      </c>
      <c r="F2802" t="s">
        <v>3213</v>
      </c>
      <c r="G2802" t="s">
        <v>41</v>
      </c>
      <c r="H2802" t="s">
        <v>23</v>
      </c>
      <c r="I2802" t="s">
        <v>314</v>
      </c>
      <c r="J2802" t="s">
        <v>315</v>
      </c>
      <c r="K2802">
        <v>10009</v>
      </c>
      <c r="L2802" t="s">
        <v>26</v>
      </c>
      <c r="M2802" t="s">
        <v>2484</v>
      </c>
      <c r="N2802" t="s">
        <v>46</v>
      </c>
      <c r="O2802" t="s">
        <v>47</v>
      </c>
      <c r="P2802" t="s">
        <v>2485</v>
      </c>
      <c r="Q2802">
        <v>93.343999999999994</v>
      </c>
      <c r="R2802">
        <v>4</v>
      </c>
      <c r="S2802">
        <v>0.2</v>
      </c>
      <c r="T2802">
        <v>32.670400000000001</v>
      </c>
    </row>
    <row r="2803" spans="1:20" x14ac:dyDescent="0.3">
      <c r="A2803" s="1">
        <v>44161</v>
      </c>
      <c r="B2803" s="1" t="str">
        <f t="shared" si="43"/>
        <v>Nov</v>
      </c>
      <c r="C2803">
        <v>7132</v>
      </c>
      <c r="D2803" t="s">
        <v>5367</v>
      </c>
      <c r="E2803" t="s">
        <v>20</v>
      </c>
      <c r="F2803" t="s">
        <v>254</v>
      </c>
      <c r="G2803" t="s">
        <v>41</v>
      </c>
      <c r="H2803" t="s">
        <v>23</v>
      </c>
      <c r="I2803" t="s">
        <v>223</v>
      </c>
      <c r="J2803" t="s">
        <v>224</v>
      </c>
      <c r="K2803">
        <v>47374</v>
      </c>
      <c r="L2803" t="s">
        <v>44</v>
      </c>
      <c r="M2803" t="s">
        <v>815</v>
      </c>
      <c r="N2803" t="s">
        <v>28</v>
      </c>
      <c r="O2803" t="s">
        <v>94</v>
      </c>
      <c r="P2803" t="s">
        <v>816</v>
      </c>
      <c r="Q2803">
        <v>257.94</v>
      </c>
      <c r="R2803">
        <v>3</v>
      </c>
      <c r="S2803">
        <v>0</v>
      </c>
      <c r="T2803">
        <v>67.064400000000006</v>
      </c>
    </row>
    <row r="2804" spans="1:20" x14ac:dyDescent="0.3">
      <c r="A2804" s="1">
        <v>44161</v>
      </c>
      <c r="B2804" s="1" t="str">
        <f t="shared" si="43"/>
        <v>Nov</v>
      </c>
      <c r="C2804">
        <v>7133</v>
      </c>
      <c r="D2804" t="s">
        <v>5367</v>
      </c>
      <c r="E2804" t="s">
        <v>20</v>
      </c>
      <c r="F2804" t="s">
        <v>254</v>
      </c>
      <c r="G2804" t="s">
        <v>41</v>
      </c>
      <c r="H2804" t="s">
        <v>23</v>
      </c>
      <c r="I2804" t="s">
        <v>223</v>
      </c>
      <c r="J2804" t="s">
        <v>224</v>
      </c>
      <c r="K2804">
        <v>47374</v>
      </c>
      <c r="L2804" t="s">
        <v>44</v>
      </c>
      <c r="M2804" t="s">
        <v>1341</v>
      </c>
      <c r="N2804" t="s">
        <v>78</v>
      </c>
      <c r="O2804" t="s">
        <v>193</v>
      </c>
      <c r="P2804" t="s">
        <v>1342</v>
      </c>
      <c r="Q2804">
        <v>1879.96</v>
      </c>
      <c r="R2804">
        <v>4</v>
      </c>
      <c r="S2804">
        <v>0</v>
      </c>
      <c r="T2804">
        <v>545.1884</v>
      </c>
    </row>
    <row r="2805" spans="1:20" x14ac:dyDescent="0.3">
      <c r="A2805" s="1">
        <v>44161</v>
      </c>
      <c r="B2805" s="1" t="str">
        <f t="shared" si="43"/>
        <v>Nov</v>
      </c>
      <c r="C2805">
        <v>7134</v>
      </c>
      <c r="D2805" t="s">
        <v>5367</v>
      </c>
      <c r="E2805" t="s">
        <v>20</v>
      </c>
      <c r="F2805" t="s">
        <v>254</v>
      </c>
      <c r="G2805" t="s">
        <v>41</v>
      </c>
      <c r="H2805" t="s">
        <v>23</v>
      </c>
      <c r="I2805" t="s">
        <v>223</v>
      </c>
      <c r="J2805" t="s">
        <v>224</v>
      </c>
      <c r="K2805">
        <v>47374</v>
      </c>
      <c r="L2805" t="s">
        <v>44</v>
      </c>
      <c r="M2805" t="s">
        <v>1790</v>
      </c>
      <c r="N2805" t="s">
        <v>28</v>
      </c>
      <c r="O2805" t="s">
        <v>29</v>
      </c>
      <c r="P2805" t="s">
        <v>2525</v>
      </c>
      <c r="Q2805">
        <v>27.46</v>
      </c>
      <c r="R2805">
        <v>2</v>
      </c>
      <c r="S2805">
        <v>0</v>
      </c>
      <c r="T2805">
        <v>9.8856000000000002</v>
      </c>
    </row>
    <row r="2806" spans="1:20" x14ac:dyDescent="0.3">
      <c r="A2806" s="1">
        <v>44161</v>
      </c>
      <c r="B2806" s="1" t="str">
        <f t="shared" si="43"/>
        <v>Nov</v>
      </c>
      <c r="C2806">
        <v>7135</v>
      </c>
      <c r="D2806" t="s">
        <v>5367</v>
      </c>
      <c r="E2806" t="s">
        <v>20</v>
      </c>
      <c r="F2806" t="s">
        <v>254</v>
      </c>
      <c r="G2806" t="s">
        <v>41</v>
      </c>
      <c r="H2806" t="s">
        <v>23</v>
      </c>
      <c r="I2806" t="s">
        <v>223</v>
      </c>
      <c r="J2806" t="s">
        <v>224</v>
      </c>
      <c r="K2806">
        <v>47374</v>
      </c>
      <c r="L2806" t="s">
        <v>44</v>
      </c>
      <c r="M2806" t="s">
        <v>2637</v>
      </c>
      <c r="N2806" t="s">
        <v>78</v>
      </c>
      <c r="O2806" t="s">
        <v>193</v>
      </c>
      <c r="P2806" t="s">
        <v>2638</v>
      </c>
      <c r="Q2806">
        <v>89.98</v>
      </c>
      <c r="R2806">
        <v>2</v>
      </c>
      <c r="S2806">
        <v>0</v>
      </c>
      <c r="T2806">
        <v>43.190399999999997</v>
      </c>
    </row>
    <row r="2807" spans="1:20" x14ac:dyDescent="0.3">
      <c r="A2807" s="1">
        <v>44161</v>
      </c>
      <c r="B2807" s="1" t="str">
        <f t="shared" si="43"/>
        <v>Nov</v>
      </c>
      <c r="C2807">
        <v>7136</v>
      </c>
      <c r="D2807" t="s">
        <v>5367</v>
      </c>
      <c r="E2807" t="s">
        <v>20</v>
      </c>
      <c r="F2807" t="s">
        <v>254</v>
      </c>
      <c r="G2807" t="s">
        <v>41</v>
      </c>
      <c r="H2807" t="s">
        <v>23</v>
      </c>
      <c r="I2807" t="s">
        <v>223</v>
      </c>
      <c r="J2807" t="s">
        <v>224</v>
      </c>
      <c r="K2807">
        <v>47374</v>
      </c>
      <c r="L2807" t="s">
        <v>44</v>
      </c>
      <c r="M2807" t="s">
        <v>2292</v>
      </c>
      <c r="N2807" t="s">
        <v>28</v>
      </c>
      <c r="O2807" t="s">
        <v>59</v>
      </c>
      <c r="P2807" t="s">
        <v>2293</v>
      </c>
      <c r="Q2807">
        <v>828.6</v>
      </c>
      <c r="R2807">
        <v>3</v>
      </c>
      <c r="S2807">
        <v>0</v>
      </c>
      <c r="T2807">
        <v>240.29400000000001</v>
      </c>
    </row>
    <row r="2808" spans="1:20" x14ac:dyDescent="0.3">
      <c r="A2808" s="1">
        <v>44161</v>
      </c>
      <c r="B2808" s="1" t="str">
        <f t="shared" si="43"/>
        <v>Nov</v>
      </c>
      <c r="C2808">
        <v>7320</v>
      </c>
      <c r="D2808" t="s">
        <v>5368</v>
      </c>
      <c r="E2808" t="s">
        <v>86</v>
      </c>
      <c r="F2808" t="s">
        <v>657</v>
      </c>
      <c r="G2808" t="s">
        <v>22</v>
      </c>
      <c r="H2808" t="s">
        <v>23</v>
      </c>
      <c r="I2808" t="s">
        <v>314</v>
      </c>
      <c r="J2808" t="s">
        <v>315</v>
      </c>
      <c r="K2808">
        <v>10009</v>
      </c>
      <c r="L2808" t="s">
        <v>26</v>
      </c>
      <c r="M2808" t="s">
        <v>2232</v>
      </c>
      <c r="N2808" t="s">
        <v>78</v>
      </c>
      <c r="O2808" t="s">
        <v>193</v>
      </c>
      <c r="P2808" t="s">
        <v>2233</v>
      </c>
      <c r="Q2808">
        <v>979.95</v>
      </c>
      <c r="R2808">
        <v>5</v>
      </c>
      <c r="S2808">
        <v>0</v>
      </c>
      <c r="T2808">
        <v>264.5865</v>
      </c>
    </row>
    <row r="2809" spans="1:20" x14ac:dyDescent="0.3">
      <c r="A2809" s="1">
        <v>44161</v>
      </c>
      <c r="B2809" s="1" t="str">
        <f t="shared" si="43"/>
        <v>Nov</v>
      </c>
      <c r="C2809">
        <v>7321</v>
      </c>
      <c r="D2809" t="s">
        <v>5368</v>
      </c>
      <c r="E2809" t="s">
        <v>86</v>
      </c>
      <c r="F2809" t="s">
        <v>657</v>
      </c>
      <c r="G2809" t="s">
        <v>22</v>
      </c>
      <c r="H2809" t="s">
        <v>23</v>
      </c>
      <c r="I2809" t="s">
        <v>314</v>
      </c>
      <c r="J2809" t="s">
        <v>315</v>
      </c>
      <c r="K2809">
        <v>10009</v>
      </c>
      <c r="L2809" t="s">
        <v>26</v>
      </c>
      <c r="M2809" t="s">
        <v>3986</v>
      </c>
      <c r="N2809" t="s">
        <v>28</v>
      </c>
      <c r="O2809" t="s">
        <v>29</v>
      </c>
      <c r="P2809" t="s">
        <v>3987</v>
      </c>
      <c r="Q2809">
        <v>135.30000000000001</v>
      </c>
      <c r="R2809">
        <v>5</v>
      </c>
      <c r="S2809">
        <v>0</v>
      </c>
      <c r="T2809">
        <v>37.884</v>
      </c>
    </row>
    <row r="2810" spans="1:20" x14ac:dyDescent="0.3">
      <c r="A2810" s="1">
        <v>44162</v>
      </c>
      <c r="B2810" s="1" t="str">
        <f t="shared" si="43"/>
        <v>Nov</v>
      </c>
      <c r="C2810">
        <v>914</v>
      </c>
      <c r="D2810" t="s">
        <v>5369</v>
      </c>
      <c r="E2810" t="s">
        <v>39</v>
      </c>
      <c r="F2810" t="s">
        <v>1332</v>
      </c>
      <c r="G2810" t="s">
        <v>73</v>
      </c>
      <c r="H2810" t="s">
        <v>23</v>
      </c>
      <c r="I2810" t="s">
        <v>952</v>
      </c>
      <c r="J2810" t="s">
        <v>43</v>
      </c>
      <c r="K2810">
        <v>53209</v>
      </c>
      <c r="L2810" t="s">
        <v>44</v>
      </c>
      <c r="M2810" t="s">
        <v>5199</v>
      </c>
      <c r="N2810" t="s">
        <v>28</v>
      </c>
      <c r="O2810" t="s">
        <v>29</v>
      </c>
      <c r="P2810" t="s">
        <v>5200</v>
      </c>
      <c r="Q2810">
        <v>46.94</v>
      </c>
      <c r="R2810">
        <v>1</v>
      </c>
      <c r="S2810">
        <v>0</v>
      </c>
      <c r="T2810">
        <v>19.2454</v>
      </c>
    </row>
    <row r="2811" spans="1:20" x14ac:dyDescent="0.3">
      <c r="A2811" s="1">
        <v>44162</v>
      </c>
      <c r="B2811" s="1" t="str">
        <f t="shared" si="43"/>
        <v>Nov</v>
      </c>
      <c r="C2811">
        <v>915</v>
      </c>
      <c r="D2811" t="s">
        <v>5369</v>
      </c>
      <c r="E2811" t="s">
        <v>39</v>
      </c>
      <c r="F2811" t="s">
        <v>1332</v>
      </c>
      <c r="G2811" t="s">
        <v>73</v>
      </c>
      <c r="H2811" t="s">
        <v>23</v>
      </c>
      <c r="I2811" t="s">
        <v>952</v>
      </c>
      <c r="J2811" t="s">
        <v>43</v>
      </c>
      <c r="K2811">
        <v>53209</v>
      </c>
      <c r="L2811" t="s">
        <v>44</v>
      </c>
      <c r="M2811" t="s">
        <v>1078</v>
      </c>
      <c r="N2811" t="s">
        <v>78</v>
      </c>
      <c r="O2811" t="s">
        <v>101</v>
      </c>
      <c r="P2811" t="s">
        <v>1079</v>
      </c>
      <c r="Q2811">
        <v>143.72999999999999</v>
      </c>
      <c r="R2811">
        <v>9</v>
      </c>
      <c r="S2811">
        <v>0</v>
      </c>
      <c r="T2811">
        <v>56.054699999999997</v>
      </c>
    </row>
    <row r="2812" spans="1:20" x14ac:dyDescent="0.3">
      <c r="A2812" s="1">
        <v>44162</v>
      </c>
      <c r="B2812" s="1" t="str">
        <f t="shared" si="43"/>
        <v>Nov</v>
      </c>
      <c r="C2812">
        <v>1935</v>
      </c>
      <c r="D2812" t="s">
        <v>5370</v>
      </c>
      <c r="E2812" t="s">
        <v>20</v>
      </c>
      <c r="F2812" t="s">
        <v>1027</v>
      </c>
      <c r="G2812" t="s">
        <v>73</v>
      </c>
      <c r="H2812" t="s">
        <v>23</v>
      </c>
      <c r="I2812" t="s">
        <v>111</v>
      </c>
      <c r="J2812" t="s">
        <v>34</v>
      </c>
      <c r="K2812">
        <v>94109</v>
      </c>
      <c r="L2812" t="s">
        <v>35</v>
      </c>
      <c r="M2812" t="s">
        <v>2369</v>
      </c>
      <c r="N2812" t="s">
        <v>46</v>
      </c>
      <c r="O2812" t="s">
        <v>107</v>
      </c>
      <c r="P2812" t="s">
        <v>2370</v>
      </c>
      <c r="Q2812">
        <v>244.55</v>
      </c>
      <c r="R2812">
        <v>5</v>
      </c>
      <c r="S2812">
        <v>0</v>
      </c>
      <c r="T2812">
        <v>114.9385</v>
      </c>
    </row>
    <row r="2813" spans="1:20" x14ac:dyDescent="0.3">
      <c r="A2813" s="1">
        <v>44162</v>
      </c>
      <c r="B2813" s="1" t="str">
        <f t="shared" si="43"/>
        <v>Nov</v>
      </c>
      <c r="C2813">
        <v>1936</v>
      </c>
      <c r="D2813" t="s">
        <v>5370</v>
      </c>
      <c r="E2813" t="s">
        <v>20</v>
      </c>
      <c r="F2813" t="s">
        <v>1027</v>
      </c>
      <c r="G2813" t="s">
        <v>73</v>
      </c>
      <c r="H2813" t="s">
        <v>23</v>
      </c>
      <c r="I2813" t="s">
        <v>111</v>
      </c>
      <c r="J2813" t="s">
        <v>34</v>
      </c>
      <c r="K2813">
        <v>94109</v>
      </c>
      <c r="L2813" t="s">
        <v>35</v>
      </c>
      <c r="M2813" t="s">
        <v>3050</v>
      </c>
      <c r="N2813" t="s">
        <v>78</v>
      </c>
      <c r="O2813" t="s">
        <v>101</v>
      </c>
      <c r="P2813" t="s">
        <v>3051</v>
      </c>
      <c r="Q2813">
        <v>166.16</v>
      </c>
      <c r="R2813">
        <v>8</v>
      </c>
      <c r="S2813">
        <v>0</v>
      </c>
      <c r="T2813">
        <v>59.817599999999999</v>
      </c>
    </row>
    <row r="2814" spans="1:20" x14ac:dyDescent="0.3">
      <c r="A2814" s="1">
        <v>44162</v>
      </c>
      <c r="B2814" s="1" t="str">
        <f t="shared" si="43"/>
        <v>Nov</v>
      </c>
      <c r="C2814">
        <v>2676</v>
      </c>
      <c r="D2814" t="s">
        <v>5371</v>
      </c>
      <c r="E2814" t="s">
        <v>20</v>
      </c>
      <c r="F2814" t="s">
        <v>2126</v>
      </c>
      <c r="G2814" t="s">
        <v>22</v>
      </c>
      <c r="H2814" t="s">
        <v>23</v>
      </c>
      <c r="I2814" t="s">
        <v>4129</v>
      </c>
      <c r="J2814" t="s">
        <v>75</v>
      </c>
      <c r="K2814">
        <v>28806</v>
      </c>
      <c r="L2814" t="s">
        <v>76</v>
      </c>
      <c r="M2814" t="s">
        <v>1689</v>
      </c>
      <c r="N2814" t="s">
        <v>46</v>
      </c>
      <c r="O2814" t="s">
        <v>62</v>
      </c>
      <c r="P2814" t="s">
        <v>1690</v>
      </c>
      <c r="Q2814">
        <v>8.76</v>
      </c>
      <c r="R2814">
        <v>5</v>
      </c>
      <c r="S2814">
        <v>0.2</v>
      </c>
      <c r="T2814">
        <v>0.76649999999999996</v>
      </c>
    </row>
    <row r="2815" spans="1:20" x14ac:dyDescent="0.3">
      <c r="A2815" s="1">
        <v>44162</v>
      </c>
      <c r="B2815" s="1" t="str">
        <f t="shared" si="43"/>
        <v>Nov</v>
      </c>
      <c r="C2815">
        <v>2677</v>
      </c>
      <c r="D2815" t="s">
        <v>5371</v>
      </c>
      <c r="E2815" t="s">
        <v>20</v>
      </c>
      <c r="F2815" t="s">
        <v>2126</v>
      </c>
      <c r="G2815" t="s">
        <v>22</v>
      </c>
      <c r="H2815" t="s">
        <v>23</v>
      </c>
      <c r="I2815" t="s">
        <v>4129</v>
      </c>
      <c r="J2815" t="s">
        <v>75</v>
      </c>
      <c r="K2815">
        <v>28806</v>
      </c>
      <c r="L2815" t="s">
        <v>76</v>
      </c>
      <c r="M2815" t="s">
        <v>1251</v>
      </c>
      <c r="N2815" t="s">
        <v>46</v>
      </c>
      <c r="O2815" t="s">
        <v>69</v>
      </c>
      <c r="P2815" t="s">
        <v>1252</v>
      </c>
      <c r="Q2815">
        <v>43.584000000000003</v>
      </c>
      <c r="R2815">
        <v>1</v>
      </c>
      <c r="S2815">
        <v>0.2</v>
      </c>
      <c r="T2815">
        <v>4.3583999999999996</v>
      </c>
    </row>
    <row r="2816" spans="1:20" x14ac:dyDescent="0.3">
      <c r="A2816" s="1">
        <v>44162</v>
      </c>
      <c r="B2816" s="1" t="str">
        <f t="shared" si="43"/>
        <v>Nov</v>
      </c>
      <c r="C2816">
        <v>4949</v>
      </c>
      <c r="D2816" t="s">
        <v>5372</v>
      </c>
      <c r="E2816" t="s">
        <v>20</v>
      </c>
      <c r="F2816" t="s">
        <v>1694</v>
      </c>
      <c r="G2816" t="s">
        <v>22</v>
      </c>
      <c r="H2816" t="s">
        <v>23</v>
      </c>
      <c r="I2816" t="s">
        <v>33</v>
      </c>
      <c r="J2816" t="s">
        <v>34</v>
      </c>
      <c r="K2816">
        <v>90045</v>
      </c>
      <c r="L2816" t="s">
        <v>35</v>
      </c>
      <c r="M2816" t="s">
        <v>1821</v>
      </c>
      <c r="N2816" t="s">
        <v>46</v>
      </c>
      <c r="O2816" t="s">
        <v>47</v>
      </c>
      <c r="P2816" t="s">
        <v>1822</v>
      </c>
      <c r="Q2816">
        <v>117.488</v>
      </c>
      <c r="R2816">
        <v>7</v>
      </c>
      <c r="S2816">
        <v>0.2</v>
      </c>
      <c r="T2816">
        <v>41.120800000000003</v>
      </c>
    </row>
    <row r="2817" spans="1:20" x14ac:dyDescent="0.3">
      <c r="A2817" s="1">
        <v>44162</v>
      </c>
      <c r="B2817" s="1" t="str">
        <f t="shared" si="43"/>
        <v>Nov</v>
      </c>
      <c r="C2817">
        <v>4950</v>
      </c>
      <c r="D2817" t="s">
        <v>5372</v>
      </c>
      <c r="E2817" t="s">
        <v>20</v>
      </c>
      <c r="F2817" t="s">
        <v>1694</v>
      </c>
      <c r="G2817" t="s">
        <v>22</v>
      </c>
      <c r="H2817" t="s">
        <v>23</v>
      </c>
      <c r="I2817" t="s">
        <v>33</v>
      </c>
      <c r="J2817" t="s">
        <v>34</v>
      </c>
      <c r="K2817">
        <v>90045</v>
      </c>
      <c r="L2817" t="s">
        <v>35</v>
      </c>
      <c r="M2817" t="s">
        <v>2464</v>
      </c>
      <c r="N2817" t="s">
        <v>28</v>
      </c>
      <c r="O2817" t="s">
        <v>29</v>
      </c>
      <c r="P2817" t="s">
        <v>2465</v>
      </c>
      <c r="Q2817">
        <v>18.84</v>
      </c>
      <c r="R2817">
        <v>3</v>
      </c>
      <c r="S2817">
        <v>0</v>
      </c>
      <c r="T2817">
        <v>6.0288000000000004</v>
      </c>
    </row>
    <row r="2818" spans="1:20" x14ac:dyDescent="0.3">
      <c r="A2818" s="1">
        <v>44162</v>
      </c>
      <c r="B2818" s="1" t="str">
        <f t="shared" si="43"/>
        <v>Nov</v>
      </c>
      <c r="C2818">
        <v>5838</v>
      </c>
      <c r="D2818" t="s">
        <v>5373</v>
      </c>
      <c r="E2818" t="s">
        <v>20</v>
      </c>
      <c r="F2818" t="s">
        <v>3669</v>
      </c>
      <c r="G2818" t="s">
        <v>22</v>
      </c>
      <c r="H2818" t="s">
        <v>23</v>
      </c>
      <c r="I2818" t="s">
        <v>33</v>
      </c>
      <c r="J2818" t="s">
        <v>34</v>
      </c>
      <c r="K2818">
        <v>90036</v>
      </c>
      <c r="L2818" t="s">
        <v>35</v>
      </c>
      <c r="M2818" t="s">
        <v>407</v>
      </c>
      <c r="N2818" t="s">
        <v>78</v>
      </c>
      <c r="O2818" t="s">
        <v>193</v>
      </c>
      <c r="P2818" t="s">
        <v>408</v>
      </c>
      <c r="Q2818">
        <v>57.567999999999998</v>
      </c>
      <c r="R2818">
        <v>4</v>
      </c>
      <c r="S2818">
        <v>0.2</v>
      </c>
      <c r="T2818">
        <v>5.7568000000000001</v>
      </c>
    </row>
    <row r="2819" spans="1:20" x14ac:dyDescent="0.3">
      <c r="A2819" s="1">
        <v>44162</v>
      </c>
      <c r="B2819" s="1" t="str">
        <f t="shared" ref="B2819:B2882" si="44">TEXT(A2819,"mmm")</f>
        <v>Nov</v>
      </c>
      <c r="C2819">
        <v>6638</v>
      </c>
      <c r="D2819" t="s">
        <v>5374</v>
      </c>
      <c r="E2819" t="s">
        <v>86</v>
      </c>
      <c r="F2819" t="s">
        <v>1837</v>
      </c>
      <c r="G2819" t="s">
        <v>22</v>
      </c>
      <c r="H2819" t="s">
        <v>23</v>
      </c>
      <c r="I2819" t="s">
        <v>314</v>
      </c>
      <c r="J2819" t="s">
        <v>315</v>
      </c>
      <c r="K2819">
        <v>10011</v>
      </c>
      <c r="L2819" t="s">
        <v>26</v>
      </c>
      <c r="M2819" t="s">
        <v>937</v>
      </c>
      <c r="N2819" t="s">
        <v>46</v>
      </c>
      <c r="O2819" t="s">
        <v>62</v>
      </c>
      <c r="P2819" t="s">
        <v>938</v>
      </c>
      <c r="Q2819">
        <v>6.99</v>
      </c>
      <c r="R2819">
        <v>3</v>
      </c>
      <c r="S2819">
        <v>0</v>
      </c>
      <c r="T2819">
        <v>2.0270999999999999</v>
      </c>
    </row>
    <row r="2820" spans="1:20" x14ac:dyDescent="0.3">
      <c r="A2820" s="1">
        <v>44162</v>
      </c>
      <c r="B2820" s="1" t="str">
        <f t="shared" si="44"/>
        <v>Nov</v>
      </c>
      <c r="C2820">
        <v>6639</v>
      </c>
      <c r="D2820" t="s">
        <v>5374</v>
      </c>
      <c r="E2820" t="s">
        <v>86</v>
      </c>
      <c r="F2820" t="s">
        <v>1837</v>
      </c>
      <c r="G2820" t="s">
        <v>22</v>
      </c>
      <c r="H2820" t="s">
        <v>23</v>
      </c>
      <c r="I2820" t="s">
        <v>314</v>
      </c>
      <c r="J2820" t="s">
        <v>315</v>
      </c>
      <c r="K2820">
        <v>10011</v>
      </c>
      <c r="L2820" t="s">
        <v>26</v>
      </c>
      <c r="M2820" t="s">
        <v>367</v>
      </c>
      <c r="N2820" t="s">
        <v>46</v>
      </c>
      <c r="O2820" t="s">
        <v>47</v>
      </c>
      <c r="P2820" t="s">
        <v>368</v>
      </c>
      <c r="Q2820">
        <v>107.42400000000001</v>
      </c>
      <c r="R2820">
        <v>6</v>
      </c>
      <c r="S2820">
        <v>0.2</v>
      </c>
      <c r="T2820">
        <v>36.255600000000001</v>
      </c>
    </row>
    <row r="2821" spans="1:20" x14ac:dyDescent="0.3">
      <c r="A2821" s="1">
        <v>44162</v>
      </c>
      <c r="B2821" s="1" t="str">
        <f t="shared" si="44"/>
        <v>Nov</v>
      </c>
      <c r="C2821">
        <v>7557</v>
      </c>
      <c r="D2821" t="s">
        <v>5375</v>
      </c>
      <c r="E2821" t="s">
        <v>20</v>
      </c>
      <c r="F2821" t="s">
        <v>4270</v>
      </c>
      <c r="G2821" t="s">
        <v>73</v>
      </c>
      <c r="H2821" t="s">
        <v>23</v>
      </c>
      <c r="I2821" t="s">
        <v>450</v>
      </c>
      <c r="J2821" t="s">
        <v>224</v>
      </c>
      <c r="K2821">
        <v>47201</v>
      </c>
      <c r="L2821" t="s">
        <v>44</v>
      </c>
      <c r="M2821" t="s">
        <v>3395</v>
      </c>
      <c r="N2821" t="s">
        <v>46</v>
      </c>
      <c r="O2821" t="s">
        <v>107</v>
      </c>
      <c r="P2821" t="s">
        <v>3396</v>
      </c>
      <c r="Q2821">
        <v>158.28</v>
      </c>
      <c r="R2821">
        <v>6</v>
      </c>
      <c r="S2821">
        <v>0</v>
      </c>
      <c r="T2821">
        <v>72.808800000000005</v>
      </c>
    </row>
    <row r="2822" spans="1:20" x14ac:dyDescent="0.3">
      <c r="A2822" s="1">
        <v>44162</v>
      </c>
      <c r="B2822" s="1" t="str">
        <f t="shared" si="44"/>
        <v>Nov</v>
      </c>
      <c r="C2822">
        <v>7558</v>
      </c>
      <c r="D2822" t="s">
        <v>5375</v>
      </c>
      <c r="E2822" t="s">
        <v>20</v>
      </c>
      <c r="F2822" t="s">
        <v>4270</v>
      </c>
      <c r="G2822" t="s">
        <v>73</v>
      </c>
      <c r="H2822" t="s">
        <v>23</v>
      </c>
      <c r="I2822" t="s">
        <v>450</v>
      </c>
      <c r="J2822" t="s">
        <v>224</v>
      </c>
      <c r="K2822">
        <v>47201</v>
      </c>
      <c r="L2822" t="s">
        <v>44</v>
      </c>
      <c r="M2822" t="s">
        <v>2458</v>
      </c>
      <c r="N2822" t="s">
        <v>46</v>
      </c>
      <c r="O2822" t="s">
        <v>47</v>
      </c>
      <c r="P2822" t="s">
        <v>2459</v>
      </c>
      <c r="Q2822">
        <v>497.94</v>
      </c>
      <c r="R2822">
        <v>3</v>
      </c>
      <c r="S2822">
        <v>0</v>
      </c>
      <c r="T2822">
        <v>224.07300000000001</v>
      </c>
    </row>
    <row r="2823" spans="1:20" x14ac:dyDescent="0.3">
      <c r="A2823" s="1">
        <v>44163</v>
      </c>
      <c r="B2823" s="1" t="str">
        <f t="shared" si="44"/>
        <v>Nov</v>
      </c>
      <c r="C2823">
        <v>948</v>
      </c>
      <c r="D2823" t="s">
        <v>5376</v>
      </c>
      <c r="E2823" t="s">
        <v>20</v>
      </c>
      <c r="F2823" t="s">
        <v>2226</v>
      </c>
      <c r="G2823" t="s">
        <v>41</v>
      </c>
      <c r="H2823" t="s">
        <v>23</v>
      </c>
      <c r="I2823" t="s">
        <v>154</v>
      </c>
      <c r="J2823" t="s">
        <v>155</v>
      </c>
      <c r="K2823">
        <v>19120</v>
      </c>
      <c r="L2823" t="s">
        <v>26</v>
      </c>
      <c r="M2823" t="s">
        <v>678</v>
      </c>
      <c r="N2823" t="s">
        <v>28</v>
      </c>
      <c r="O2823" t="s">
        <v>29</v>
      </c>
      <c r="P2823" t="s">
        <v>679</v>
      </c>
      <c r="Q2823">
        <v>516.48800000000006</v>
      </c>
      <c r="R2823">
        <v>7</v>
      </c>
      <c r="S2823">
        <v>0.2</v>
      </c>
      <c r="T2823">
        <v>-12.9122</v>
      </c>
    </row>
    <row r="2824" spans="1:20" x14ac:dyDescent="0.3">
      <c r="A2824" s="1">
        <v>44163</v>
      </c>
      <c r="B2824" s="1" t="str">
        <f t="shared" si="44"/>
        <v>Nov</v>
      </c>
      <c r="C2824">
        <v>949</v>
      </c>
      <c r="D2824" t="s">
        <v>5376</v>
      </c>
      <c r="E2824" t="s">
        <v>20</v>
      </c>
      <c r="F2824" t="s">
        <v>2226</v>
      </c>
      <c r="G2824" t="s">
        <v>41</v>
      </c>
      <c r="H2824" t="s">
        <v>23</v>
      </c>
      <c r="I2824" t="s">
        <v>154</v>
      </c>
      <c r="J2824" t="s">
        <v>155</v>
      </c>
      <c r="K2824">
        <v>19120</v>
      </c>
      <c r="L2824" t="s">
        <v>26</v>
      </c>
      <c r="M2824" t="s">
        <v>5377</v>
      </c>
      <c r="N2824" t="s">
        <v>28</v>
      </c>
      <c r="O2824" t="s">
        <v>29</v>
      </c>
      <c r="P2824" t="s">
        <v>5378</v>
      </c>
      <c r="Q2824">
        <v>1007.232</v>
      </c>
      <c r="R2824">
        <v>6</v>
      </c>
      <c r="S2824">
        <v>0.2</v>
      </c>
      <c r="T2824">
        <v>75.542400000000001</v>
      </c>
    </row>
    <row r="2825" spans="1:20" x14ac:dyDescent="0.3">
      <c r="A2825" s="1">
        <v>44163</v>
      </c>
      <c r="B2825" s="1" t="str">
        <f t="shared" si="44"/>
        <v>Nov</v>
      </c>
      <c r="C2825">
        <v>950</v>
      </c>
      <c r="D2825" t="s">
        <v>5376</v>
      </c>
      <c r="E2825" t="s">
        <v>20</v>
      </c>
      <c r="F2825" t="s">
        <v>2226</v>
      </c>
      <c r="G2825" t="s">
        <v>41</v>
      </c>
      <c r="H2825" t="s">
        <v>23</v>
      </c>
      <c r="I2825" t="s">
        <v>154</v>
      </c>
      <c r="J2825" t="s">
        <v>155</v>
      </c>
      <c r="K2825">
        <v>19120</v>
      </c>
      <c r="L2825" t="s">
        <v>26</v>
      </c>
      <c r="M2825" t="s">
        <v>2173</v>
      </c>
      <c r="N2825" t="s">
        <v>28</v>
      </c>
      <c r="O2825" t="s">
        <v>94</v>
      </c>
      <c r="P2825" t="s">
        <v>2174</v>
      </c>
      <c r="Q2825">
        <v>2065.3200000000002</v>
      </c>
      <c r="R2825">
        <v>12</v>
      </c>
      <c r="S2825">
        <v>0.4</v>
      </c>
      <c r="T2825">
        <v>-619.596</v>
      </c>
    </row>
    <row r="2826" spans="1:20" x14ac:dyDescent="0.3">
      <c r="A2826" s="1">
        <v>44163</v>
      </c>
      <c r="B2826" s="1" t="str">
        <f t="shared" si="44"/>
        <v>Nov</v>
      </c>
      <c r="C2826">
        <v>951</v>
      </c>
      <c r="D2826" t="s">
        <v>5376</v>
      </c>
      <c r="E2826" t="s">
        <v>20</v>
      </c>
      <c r="F2826" t="s">
        <v>2226</v>
      </c>
      <c r="G2826" t="s">
        <v>41</v>
      </c>
      <c r="H2826" t="s">
        <v>23</v>
      </c>
      <c r="I2826" t="s">
        <v>154</v>
      </c>
      <c r="J2826" t="s">
        <v>155</v>
      </c>
      <c r="K2826">
        <v>19120</v>
      </c>
      <c r="L2826" t="s">
        <v>26</v>
      </c>
      <c r="M2826" t="s">
        <v>5379</v>
      </c>
      <c r="N2826" t="s">
        <v>46</v>
      </c>
      <c r="O2826" t="s">
        <v>107</v>
      </c>
      <c r="P2826" t="s">
        <v>5380</v>
      </c>
      <c r="Q2826">
        <v>15.552</v>
      </c>
      <c r="R2826">
        <v>3</v>
      </c>
      <c r="S2826">
        <v>0.2</v>
      </c>
      <c r="T2826">
        <v>5.4432</v>
      </c>
    </row>
    <row r="2827" spans="1:20" x14ac:dyDescent="0.3">
      <c r="A2827" s="1">
        <v>44163</v>
      </c>
      <c r="B2827" s="1" t="str">
        <f t="shared" si="44"/>
        <v>Nov</v>
      </c>
      <c r="C2827">
        <v>952</v>
      </c>
      <c r="D2827" t="s">
        <v>5376</v>
      </c>
      <c r="E2827" t="s">
        <v>20</v>
      </c>
      <c r="F2827" t="s">
        <v>2226</v>
      </c>
      <c r="G2827" t="s">
        <v>41</v>
      </c>
      <c r="H2827" t="s">
        <v>23</v>
      </c>
      <c r="I2827" t="s">
        <v>154</v>
      </c>
      <c r="J2827" t="s">
        <v>155</v>
      </c>
      <c r="K2827">
        <v>19120</v>
      </c>
      <c r="L2827" t="s">
        <v>26</v>
      </c>
      <c r="M2827" t="s">
        <v>1703</v>
      </c>
      <c r="N2827" t="s">
        <v>46</v>
      </c>
      <c r="O2827" t="s">
        <v>107</v>
      </c>
      <c r="P2827" t="s">
        <v>1704</v>
      </c>
      <c r="Q2827">
        <v>25.344000000000001</v>
      </c>
      <c r="R2827">
        <v>6</v>
      </c>
      <c r="S2827">
        <v>0.2</v>
      </c>
      <c r="T2827">
        <v>7.92</v>
      </c>
    </row>
    <row r="2828" spans="1:20" x14ac:dyDescent="0.3">
      <c r="A2828" s="1">
        <v>44163</v>
      </c>
      <c r="B2828" s="1" t="str">
        <f t="shared" si="44"/>
        <v>Nov</v>
      </c>
      <c r="C2828">
        <v>1928</v>
      </c>
      <c r="D2828" t="s">
        <v>5381</v>
      </c>
      <c r="E2828" t="s">
        <v>39</v>
      </c>
      <c r="F2828" t="s">
        <v>3576</v>
      </c>
      <c r="G2828" t="s">
        <v>22</v>
      </c>
      <c r="H2828" t="s">
        <v>23</v>
      </c>
      <c r="I2828" t="s">
        <v>1113</v>
      </c>
      <c r="J2828" t="s">
        <v>198</v>
      </c>
      <c r="K2828">
        <v>80219</v>
      </c>
      <c r="L2828" t="s">
        <v>35</v>
      </c>
      <c r="M2828" t="s">
        <v>1272</v>
      </c>
      <c r="N2828" t="s">
        <v>46</v>
      </c>
      <c r="O2828" t="s">
        <v>107</v>
      </c>
      <c r="P2828" t="s">
        <v>1273</v>
      </c>
      <c r="Q2828">
        <v>88.768000000000001</v>
      </c>
      <c r="R2828">
        <v>2</v>
      </c>
      <c r="S2828">
        <v>0.2</v>
      </c>
      <c r="T2828">
        <v>31.0688</v>
      </c>
    </row>
    <row r="2829" spans="1:20" x14ac:dyDescent="0.3">
      <c r="A2829" s="1">
        <v>44163</v>
      </c>
      <c r="B2829" s="1" t="str">
        <f t="shared" si="44"/>
        <v>Nov</v>
      </c>
      <c r="C2829">
        <v>2661</v>
      </c>
      <c r="D2829" t="s">
        <v>5382</v>
      </c>
      <c r="E2829" t="s">
        <v>20</v>
      </c>
      <c r="F2829" t="s">
        <v>5383</v>
      </c>
      <c r="G2829" t="s">
        <v>73</v>
      </c>
      <c r="H2829" t="s">
        <v>23</v>
      </c>
      <c r="I2829" t="s">
        <v>314</v>
      </c>
      <c r="J2829" t="s">
        <v>315</v>
      </c>
      <c r="K2829">
        <v>10035</v>
      </c>
      <c r="L2829" t="s">
        <v>26</v>
      </c>
      <c r="M2829" t="s">
        <v>2253</v>
      </c>
      <c r="N2829" t="s">
        <v>78</v>
      </c>
      <c r="O2829" t="s">
        <v>193</v>
      </c>
      <c r="P2829" t="s">
        <v>2254</v>
      </c>
      <c r="Q2829">
        <v>1979.89</v>
      </c>
      <c r="R2829">
        <v>11</v>
      </c>
      <c r="S2829">
        <v>0</v>
      </c>
      <c r="T2829">
        <v>494.97250000000003</v>
      </c>
    </row>
    <row r="2830" spans="1:20" x14ac:dyDescent="0.3">
      <c r="A2830" s="1">
        <v>44163</v>
      </c>
      <c r="B2830" s="1" t="str">
        <f t="shared" si="44"/>
        <v>Nov</v>
      </c>
      <c r="C2830">
        <v>2662</v>
      </c>
      <c r="D2830" t="s">
        <v>5382</v>
      </c>
      <c r="E2830" t="s">
        <v>20</v>
      </c>
      <c r="F2830" t="s">
        <v>5383</v>
      </c>
      <c r="G2830" t="s">
        <v>73</v>
      </c>
      <c r="H2830" t="s">
        <v>23</v>
      </c>
      <c r="I2830" t="s">
        <v>314</v>
      </c>
      <c r="J2830" t="s">
        <v>315</v>
      </c>
      <c r="K2830">
        <v>10035</v>
      </c>
      <c r="L2830" t="s">
        <v>26</v>
      </c>
      <c r="M2830" t="s">
        <v>5384</v>
      </c>
      <c r="N2830" t="s">
        <v>46</v>
      </c>
      <c r="O2830" t="s">
        <v>168</v>
      </c>
      <c r="P2830" t="s">
        <v>5385</v>
      </c>
      <c r="Q2830">
        <v>79.959999999999994</v>
      </c>
      <c r="R2830">
        <v>2</v>
      </c>
      <c r="S2830">
        <v>0</v>
      </c>
      <c r="T2830">
        <v>35.981999999999999</v>
      </c>
    </row>
    <row r="2831" spans="1:20" x14ac:dyDescent="0.3">
      <c r="A2831" s="1">
        <v>44163</v>
      </c>
      <c r="B2831" s="1" t="str">
        <f t="shared" si="44"/>
        <v>Nov</v>
      </c>
      <c r="C2831">
        <v>4246</v>
      </c>
      <c r="D2831" t="s">
        <v>5386</v>
      </c>
      <c r="E2831" t="s">
        <v>20</v>
      </c>
      <c r="F2831" t="s">
        <v>5086</v>
      </c>
      <c r="G2831" t="s">
        <v>41</v>
      </c>
      <c r="H2831" t="s">
        <v>23</v>
      </c>
      <c r="I2831" t="s">
        <v>688</v>
      </c>
      <c r="J2831" t="s">
        <v>659</v>
      </c>
      <c r="K2831">
        <v>21215</v>
      </c>
      <c r="L2831" t="s">
        <v>26</v>
      </c>
      <c r="M2831" t="s">
        <v>3569</v>
      </c>
      <c r="N2831" t="s">
        <v>46</v>
      </c>
      <c r="O2831" t="s">
        <v>62</v>
      </c>
      <c r="P2831" t="s">
        <v>3570</v>
      </c>
      <c r="Q2831">
        <v>1.64</v>
      </c>
      <c r="R2831">
        <v>1</v>
      </c>
      <c r="S2831">
        <v>0</v>
      </c>
      <c r="T2831">
        <v>0.73799999999999999</v>
      </c>
    </row>
    <row r="2832" spans="1:20" x14ac:dyDescent="0.3">
      <c r="A2832" s="1">
        <v>44163</v>
      </c>
      <c r="B2832" s="1" t="str">
        <f t="shared" si="44"/>
        <v>Nov</v>
      </c>
      <c r="C2832">
        <v>4247</v>
      </c>
      <c r="D2832" t="s">
        <v>5386</v>
      </c>
      <c r="E2832" t="s">
        <v>20</v>
      </c>
      <c r="F2832" t="s">
        <v>5086</v>
      </c>
      <c r="G2832" t="s">
        <v>41</v>
      </c>
      <c r="H2832" t="s">
        <v>23</v>
      </c>
      <c r="I2832" t="s">
        <v>688</v>
      </c>
      <c r="J2832" t="s">
        <v>659</v>
      </c>
      <c r="K2832">
        <v>21215</v>
      </c>
      <c r="L2832" t="s">
        <v>26</v>
      </c>
      <c r="M2832" t="s">
        <v>5377</v>
      </c>
      <c r="N2832" t="s">
        <v>28</v>
      </c>
      <c r="O2832" t="s">
        <v>29</v>
      </c>
      <c r="P2832" t="s">
        <v>5378</v>
      </c>
      <c r="Q2832">
        <v>1049.2</v>
      </c>
      <c r="R2832">
        <v>5</v>
      </c>
      <c r="S2832">
        <v>0</v>
      </c>
      <c r="T2832">
        <v>272.79199999999997</v>
      </c>
    </row>
    <row r="2833" spans="1:20" x14ac:dyDescent="0.3">
      <c r="A2833" s="1">
        <v>44163</v>
      </c>
      <c r="B2833" s="1" t="str">
        <f t="shared" si="44"/>
        <v>Nov</v>
      </c>
      <c r="C2833">
        <v>4248</v>
      </c>
      <c r="D2833" t="s">
        <v>5386</v>
      </c>
      <c r="E2833" t="s">
        <v>20</v>
      </c>
      <c r="F2833" t="s">
        <v>5086</v>
      </c>
      <c r="G2833" t="s">
        <v>41</v>
      </c>
      <c r="H2833" t="s">
        <v>23</v>
      </c>
      <c r="I2833" t="s">
        <v>688</v>
      </c>
      <c r="J2833" t="s">
        <v>659</v>
      </c>
      <c r="K2833">
        <v>21215</v>
      </c>
      <c r="L2833" t="s">
        <v>26</v>
      </c>
      <c r="M2833" t="s">
        <v>723</v>
      </c>
      <c r="N2833" t="s">
        <v>28</v>
      </c>
      <c r="O2833" t="s">
        <v>29</v>
      </c>
      <c r="P2833" t="s">
        <v>4118</v>
      </c>
      <c r="Q2833">
        <v>20.9</v>
      </c>
      <c r="R2833">
        <v>5</v>
      </c>
      <c r="S2833">
        <v>0</v>
      </c>
      <c r="T2833">
        <v>7.524</v>
      </c>
    </row>
    <row r="2834" spans="1:20" x14ac:dyDescent="0.3">
      <c r="A2834" s="1">
        <v>44163</v>
      </c>
      <c r="B2834" s="1" t="str">
        <f t="shared" si="44"/>
        <v>Nov</v>
      </c>
      <c r="C2834">
        <v>9743</v>
      </c>
      <c r="D2834" t="s">
        <v>5387</v>
      </c>
      <c r="E2834" t="s">
        <v>20</v>
      </c>
      <c r="F2834" t="s">
        <v>921</v>
      </c>
      <c r="G2834" t="s">
        <v>22</v>
      </c>
      <c r="H2834" t="s">
        <v>23</v>
      </c>
      <c r="I2834" t="s">
        <v>573</v>
      </c>
      <c r="J2834" t="s">
        <v>34</v>
      </c>
      <c r="K2834">
        <v>92037</v>
      </c>
      <c r="L2834" t="s">
        <v>35</v>
      </c>
      <c r="M2834" t="s">
        <v>5388</v>
      </c>
      <c r="N2834" t="s">
        <v>46</v>
      </c>
      <c r="O2834" t="s">
        <v>288</v>
      </c>
      <c r="P2834" t="s">
        <v>5389</v>
      </c>
      <c r="Q2834">
        <v>62.65</v>
      </c>
      <c r="R2834">
        <v>5</v>
      </c>
      <c r="S2834">
        <v>0</v>
      </c>
      <c r="T2834">
        <v>29.445499999999999</v>
      </c>
    </row>
    <row r="2835" spans="1:20" x14ac:dyDescent="0.3">
      <c r="A2835" s="1">
        <v>44164</v>
      </c>
      <c r="B2835" s="1" t="str">
        <f t="shared" si="44"/>
        <v>Nov</v>
      </c>
      <c r="C2835">
        <v>7390</v>
      </c>
      <c r="D2835" t="s">
        <v>5390</v>
      </c>
      <c r="E2835" t="s">
        <v>20</v>
      </c>
      <c r="F2835" t="s">
        <v>5116</v>
      </c>
      <c r="G2835" t="s">
        <v>22</v>
      </c>
      <c r="H2835" t="s">
        <v>23</v>
      </c>
      <c r="I2835" t="s">
        <v>1584</v>
      </c>
      <c r="J2835" t="s">
        <v>206</v>
      </c>
      <c r="K2835">
        <v>37421</v>
      </c>
      <c r="L2835" t="s">
        <v>76</v>
      </c>
      <c r="M2835" t="s">
        <v>2953</v>
      </c>
      <c r="N2835" t="s">
        <v>28</v>
      </c>
      <c r="O2835" t="s">
        <v>59</v>
      </c>
      <c r="P2835" t="s">
        <v>2954</v>
      </c>
      <c r="Q2835">
        <v>390.36799999999999</v>
      </c>
      <c r="R2835">
        <v>2</v>
      </c>
      <c r="S2835">
        <v>0.2</v>
      </c>
      <c r="T2835">
        <v>48.795999999999999</v>
      </c>
    </row>
    <row r="2836" spans="1:20" x14ac:dyDescent="0.3">
      <c r="A2836" s="1">
        <v>44164</v>
      </c>
      <c r="B2836" s="1" t="str">
        <f t="shared" si="44"/>
        <v>Nov</v>
      </c>
      <c r="C2836">
        <v>7391</v>
      </c>
      <c r="D2836" t="s">
        <v>5390</v>
      </c>
      <c r="E2836" t="s">
        <v>20</v>
      </c>
      <c r="F2836" t="s">
        <v>5116</v>
      </c>
      <c r="G2836" t="s">
        <v>22</v>
      </c>
      <c r="H2836" t="s">
        <v>23</v>
      </c>
      <c r="I2836" t="s">
        <v>1584</v>
      </c>
      <c r="J2836" t="s">
        <v>206</v>
      </c>
      <c r="K2836">
        <v>37421</v>
      </c>
      <c r="L2836" t="s">
        <v>76</v>
      </c>
      <c r="M2836" t="s">
        <v>684</v>
      </c>
      <c r="N2836" t="s">
        <v>28</v>
      </c>
      <c r="O2836" t="s">
        <v>29</v>
      </c>
      <c r="P2836" t="s">
        <v>5391</v>
      </c>
      <c r="Q2836">
        <v>101.52</v>
      </c>
      <c r="R2836">
        <v>5</v>
      </c>
      <c r="S2836">
        <v>0.2</v>
      </c>
      <c r="T2836">
        <v>19.035</v>
      </c>
    </row>
    <row r="2837" spans="1:20" x14ac:dyDescent="0.3">
      <c r="A2837" s="1">
        <v>44165</v>
      </c>
      <c r="B2837" s="1" t="str">
        <f t="shared" si="44"/>
        <v>Nov</v>
      </c>
      <c r="C2837">
        <v>880</v>
      </c>
      <c r="D2837" t="s">
        <v>5392</v>
      </c>
      <c r="E2837" t="s">
        <v>86</v>
      </c>
      <c r="F2837" t="s">
        <v>410</v>
      </c>
      <c r="G2837" t="s">
        <v>41</v>
      </c>
      <c r="H2837" t="s">
        <v>23</v>
      </c>
      <c r="I2837" t="s">
        <v>314</v>
      </c>
      <c r="J2837" t="s">
        <v>315</v>
      </c>
      <c r="K2837">
        <v>10024</v>
      </c>
      <c r="L2837" t="s">
        <v>26</v>
      </c>
      <c r="M2837" t="s">
        <v>4508</v>
      </c>
      <c r="N2837" t="s">
        <v>46</v>
      </c>
      <c r="O2837" t="s">
        <v>47</v>
      </c>
      <c r="P2837" t="s">
        <v>4509</v>
      </c>
      <c r="Q2837">
        <v>68.471999999999994</v>
      </c>
      <c r="R2837">
        <v>3</v>
      </c>
      <c r="S2837">
        <v>0.2</v>
      </c>
      <c r="T2837">
        <v>23.109300000000001</v>
      </c>
    </row>
    <row r="2838" spans="1:20" x14ac:dyDescent="0.3">
      <c r="A2838" s="1">
        <v>44165</v>
      </c>
      <c r="B2838" s="1" t="str">
        <f t="shared" si="44"/>
        <v>Nov</v>
      </c>
      <c r="C2838">
        <v>881</v>
      </c>
      <c r="D2838" t="s">
        <v>5392</v>
      </c>
      <c r="E2838" t="s">
        <v>86</v>
      </c>
      <c r="F2838" t="s">
        <v>410</v>
      </c>
      <c r="G2838" t="s">
        <v>41</v>
      </c>
      <c r="H2838" t="s">
        <v>23</v>
      </c>
      <c r="I2838" t="s">
        <v>314</v>
      </c>
      <c r="J2838" t="s">
        <v>315</v>
      </c>
      <c r="K2838">
        <v>10024</v>
      </c>
      <c r="L2838" t="s">
        <v>26</v>
      </c>
      <c r="M2838" t="s">
        <v>2292</v>
      </c>
      <c r="N2838" t="s">
        <v>28</v>
      </c>
      <c r="O2838" t="s">
        <v>59</v>
      </c>
      <c r="P2838" t="s">
        <v>2293</v>
      </c>
      <c r="Q2838">
        <v>1242.9000000000001</v>
      </c>
      <c r="R2838">
        <v>5</v>
      </c>
      <c r="S2838">
        <v>0.1</v>
      </c>
      <c r="T2838">
        <v>262.39</v>
      </c>
    </row>
    <row r="2839" spans="1:20" x14ac:dyDescent="0.3">
      <c r="A2839" s="1">
        <v>44165</v>
      </c>
      <c r="B2839" s="1" t="str">
        <f t="shared" si="44"/>
        <v>Nov</v>
      </c>
      <c r="C2839">
        <v>956</v>
      </c>
      <c r="D2839" t="s">
        <v>5393</v>
      </c>
      <c r="E2839" t="s">
        <v>20</v>
      </c>
      <c r="F2839" t="s">
        <v>1215</v>
      </c>
      <c r="G2839" t="s">
        <v>22</v>
      </c>
      <c r="H2839" t="s">
        <v>23</v>
      </c>
      <c r="I2839" t="s">
        <v>277</v>
      </c>
      <c r="J2839" t="s">
        <v>968</v>
      </c>
      <c r="K2839">
        <v>39212</v>
      </c>
      <c r="L2839" t="s">
        <v>76</v>
      </c>
      <c r="M2839" t="s">
        <v>2171</v>
      </c>
      <c r="N2839" t="s">
        <v>46</v>
      </c>
      <c r="O2839" t="s">
        <v>54</v>
      </c>
      <c r="P2839" t="s">
        <v>2172</v>
      </c>
      <c r="Q2839">
        <v>173.8</v>
      </c>
      <c r="R2839">
        <v>5</v>
      </c>
      <c r="S2839">
        <v>0</v>
      </c>
      <c r="T2839">
        <v>43.45</v>
      </c>
    </row>
    <row r="2840" spans="1:20" x14ac:dyDescent="0.3">
      <c r="A2840" s="1">
        <v>44165</v>
      </c>
      <c r="B2840" s="1" t="str">
        <f t="shared" si="44"/>
        <v>Nov</v>
      </c>
      <c r="C2840">
        <v>1604</v>
      </c>
      <c r="D2840" t="s">
        <v>5394</v>
      </c>
      <c r="E2840" t="s">
        <v>20</v>
      </c>
      <c r="F2840" t="s">
        <v>775</v>
      </c>
      <c r="G2840" t="s">
        <v>22</v>
      </c>
      <c r="H2840" t="s">
        <v>23</v>
      </c>
      <c r="I2840" t="s">
        <v>889</v>
      </c>
      <c r="J2840" t="s">
        <v>890</v>
      </c>
      <c r="K2840">
        <v>19711</v>
      </c>
      <c r="L2840" t="s">
        <v>26</v>
      </c>
      <c r="M2840" t="s">
        <v>3340</v>
      </c>
      <c r="N2840" t="s">
        <v>46</v>
      </c>
      <c r="O2840" t="s">
        <v>62</v>
      </c>
      <c r="P2840" t="s">
        <v>3341</v>
      </c>
      <c r="Q2840">
        <v>155.94</v>
      </c>
      <c r="R2840">
        <v>6</v>
      </c>
      <c r="S2840">
        <v>0</v>
      </c>
      <c r="T2840">
        <v>45.2226</v>
      </c>
    </row>
    <row r="2841" spans="1:20" x14ac:dyDescent="0.3">
      <c r="A2841" s="1">
        <v>44165</v>
      </c>
      <c r="B2841" s="1" t="str">
        <f t="shared" si="44"/>
        <v>Nov</v>
      </c>
      <c r="C2841">
        <v>3070</v>
      </c>
      <c r="D2841" t="s">
        <v>5395</v>
      </c>
      <c r="E2841" t="s">
        <v>269</v>
      </c>
      <c r="F2841" t="s">
        <v>1581</v>
      </c>
      <c r="G2841" t="s">
        <v>41</v>
      </c>
      <c r="H2841" t="s">
        <v>23</v>
      </c>
      <c r="I2841" t="s">
        <v>1713</v>
      </c>
      <c r="J2841" t="s">
        <v>25</v>
      </c>
      <c r="K2841">
        <v>43615</v>
      </c>
      <c r="L2841" t="s">
        <v>26</v>
      </c>
      <c r="M2841" t="s">
        <v>5396</v>
      </c>
      <c r="N2841" t="s">
        <v>46</v>
      </c>
      <c r="O2841" t="s">
        <v>69</v>
      </c>
      <c r="P2841" t="s">
        <v>5397</v>
      </c>
      <c r="Q2841">
        <v>663.93600000000004</v>
      </c>
      <c r="R2841">
        <v>4</v>
      </c>
      <c r="S2841">
        <v>0.2</v>
      </c>
      <c r="T2841">
        <v>82.992000000000004</v>
      </c>
    </row>
    <row r="2842" spans="1:20" x14ac:dyDescent="0.3">
      <c r="A2842" s="1">
        <v>44165</v>
      </c>
      <c r="B2842" s="1" t="str">
        <f t="shared" si="44"/>
        <v>Nov</v>
      </c>
      <c r="C2842">
        <v>3779</v>
      </c>
      <c r="D2842" t="s">
        <v>5398</v>
      </c>
      <c r="E2842" t="s">
        <v>86</v>
      </c>
      <c r="F2842" t="s">
        <v>1888</v>
      </c>
      <c r="G2842" t="s">
        <v>41</v>
      </c>
      <c r="H2842" t="s">
        <v>23</v>
      </c>
      <c r="I2842" t="s">
        <v>539</v>
      </c>
      <c r="J2842" t="s">
        <v>130</v>
      </c>
      <c r="K2842">
        <v>33180</v>
      </c>
      <c r="L2842" t="s">
        <v>76</v>
      </c>
      <c r="M2842" t="s">
        <v>2785</v>
      </c>
      <c r="N2842" t="s">
        <v>78</v>
      </c>
      <c r="O2842" t="s">
        <v>193</v>
      </c>
      <c r="P2842" t="s">
        <v>2786</v>
      </c>
      <c r="Q2842">
        <v>71.975999999999999</v>
      </c>
      <c r="R2842">
        <v>3</v>
      </c>
      <c r="S2842">
        <v>0.2</v>
      </c>
      <c r="T2842">
        <v>8.9969999999999999</v>
      </c>
    </row>
    <row r="2843" spans="1:20" x14ac:dyDescent="0.3">
      <c r="A2843" s="1">
        <v>44165</v>
      </c>
      <c r="B2843" s="1" t="str">
        <f t="shared" si="44"/>
        <v>Nov</v>
      </c>
      <c r="C2843">
        <v>3899</v>
      </c>
      <c r="D2843" t="s">
        <v>5399</v>
      </c>
      <c r="E2843" t="s">
        <v>20</v>
      </c>
      <c r="F2843" t="s">
        <v>2806</v>
      </c>
      <c r="G2843" t="s">
        <v>22</v>
      </c>
      <c r="H2843" t="s">
        <v>23</v>
      </c>
      <c r="I2843" t="s">
        <v>5400</v>
      </c>
      <c r="J2843" t="s">
        <v>52</v>
      </c>
      <c r="K2843">
        <v>78539</v>
      </c>
      <c r="L2843" t="s">
        <v>44</v>
      </c>
      <c r="M2843" t="s">
        <v>446</v>
      </c>
      <c r="N2843" t="s">
        <v>46</v>
      </c>
      <c r="O2843" t="s">
        <v>144</v>
      </c>
      <c r="P2843" t="s">
        <v>447</v>
      </c>
      <c r="Q2843">
        <v>2.3679999999999999</v>
      </c>
      <c r="R2843">
        <v>2</v>
      </c>
      <c r="S2843">
        <v>0.2</v>
      </c>
      <c r="T2843">
        <v>0.82879999999999998</v>
      </c>
    </row>
    <row r="2844" spans="1:20" x14ac:dyDescent="0.3">
      <c r="A2844" s="1">
        <v>44165</v>
      </c>
      <c r="B2844" s="1" t="str">
        <f t="shared" si="44"/>
        <v>Nov</v>
      </c>
      <c r="C2844">
        <v>5066</v>
      </c>
      <c r="D2844" t="s">
        <v>5401</v>
      </c>
      <c r="E2844" t="s">
        <v>20</v>
      </c>
      <c r="F2844" t="s">
        <v>588</v>
      </c>
      <c r="G2844" t="s">
        <v>22</v>
      </c>
      <c r="H2844" t="s">
        <v>23</v>
      </c>
      <c r="I2844" t="s">
        <v>302</v>
      </c>
      <c r="J2844" t="s">
        <v>75</v>
      </c>
      <c r="K2844">
        <v>27217</v>
      </c>
      <c r="L2844" t="s">
        <v>76</v>
      </c>
      <c r="M2844" t="s">
        <v>4151</v>
      </c>
      <c r="N2844" t="s">
        <v>78</v>
      </c>
      <c r="O2844" t="s">
        <v>101</v>
      </c>
      <c r="P2844" t="s">
        <v>4152</v>
      </c>
      <c r="Q2844">
        <v>383.976</v>
      </c>
      <c r="R2844">
        <v>3</v>
      </c>
      <c r="S2844">
        <v>0.2</v>
      </c>
      <c r="T2844">
        <v>81.594899999999996</v>
      </c>
    </row>
    <row r="2845" spans="1:20" x14ac:dyDescent="0.3">
      <c r="A2845" s="1">
        <v>44165</v>
      </c>
      <c r="B2845" s="1" t="str">
        <f t="shared" si="44"/>
        <v>Nov</v>
      </c>
      <c r="C2845">
        <v>5067</v>
      </c>
      <c r="D2845" t="s">
        <v>5401</v>
      </c>
      <c r="E2845" t="s">
        <v>20</v>
      </c>
      <c r="F2845" t="s">
        <v>588</v>
      </c>
      <c r="G2845" t="s">
        <v>22</v>
      </c>
      <c r="H2845" t="s">
        <v>23</v>
      </c>
      <c r="I2845" t="s">
        <v>302</v>
      </c>
      <c r="J2845" t="s">
        <v>75</v>
      </c>
      <c r="K2845">
        <v>27217</v>
      </c>
      <c r="L2845" t="s">
        <v>76</v>
      </c>
      <c r="M2845" t="s">
        <v>2023</v>
      </c>
      <c r="N2845" t="s">
        <v>28</v>
      </c>
      <c r="O2845" t="s">
        <v>94</v>
      </c>
      <c r="P2845" t="s">
        <v>2024</v>
      </c>
      <c r="Q2845">
        <v>1781.682</v>
      </c>
      <c r="R2845">
        <v>7</v>
      </c>
      <c r="S2845">
        <v>0.4</v>
      </c>
      <c r="T2845">
        <v>-653.28340000000003</v>
      </c>
    </row>
    <row r="2846" spans="1:20" x14ac:dyDescent="0.3">
      <c r="A2846" s="1">
        <v>44165</v>
      </c>
      <c r="B2846" s="1" t="str">
        <f t="shared" si="44"/>
        <v>Nov</v>
      </c>
      <c r="C2846">
        <v>5585</v>
      </c>
      <c r="D2846" t="s">
        <v>5402</v>
      </c>
      <c r="E2846" t="s">
        <v>20</v>
      </c>
      <c r="F2846" t="s">
        <v>3066</v>
      </c>
      <c r="G2846" t="s">
        <v>41</v>
      </c>
      <c r="H2846" t="s">
        <v>23</v>
      </c>
      <c r="I2846" t="s">
        <v>314</v>
      </c>
      <c r="J2846" t="s">
        <v>315</v>
      </c>
      <c r="K2846">
        <v>10011</v>
      </c>
      <c r="L2846" t="s">
        <v>26</v>
      </c>
      <c r="M2846" t="s">
        <v>2468</v>
      </c>
      <c r="N2846" t="s">
        <v>46</v>
      </c>
      <c r="O2846" t="s">
        <v>54</v>
      </c>
      <c r="P2846" t="s">
        <v>2469</v>
      </c>
      <c r="Q2846">
        <v>83.56</v>
      </c>
      <c r="R2846">
        <v>4</v>
      </c>
      <c r="S2846">
        <v>0</v>
      </c>
      <c r="T2846">
        <v>1.6712</v>
      </c>
    </row>
    <row r="2847" spans="1:20" x14ac:dyDescent="0.3">
      <c r="A2847" s="1">
        <v>44165</v>
      </c>
      <c r="B2847" s="1" t="str">
        <f t="shared" si="44"/>
        <v>Nov</v>
      </c>
      <c r="C2847">
        <v>5586</v>
      </c>
      <c r="D2847" t="s">
        <v>5402</v>
      </c>
      <c r="E2847" t="s">
        <v>20</v>
      </c>
      <c r="F2847" t="s">
        <v>3066</v>
      </c>
      <c r="G2847" t="s">
        <v>41</v>
      </c>
      <c r="H2847" t="s">
        <v>23</v>
      </c>
      <c r="I2847" t="s">
        <v>314</v>
      </c>
      <c r="J2847" t="s">
        <v>315</v>
      </c>
      <c r="K2847">
        <v>10011</v>
      </c>
      <c r="L2847" t="s">
        <v>26</v>
      </c>
      <c r="M2847" t="s">
        <v>5403</v>
      </c>
      <c r="N2847" t="s">
        <v>78</v>
      </c>
      <c r="O2847" t="s">
        <v>193</v>
      </c>
      <c r="P2847" t="s">
        <v>5404</v>
      </c>
      <c r="Q2847">
        <v>546.05999999999995</v>
      </c>
      <c r="R2847">
        <v>3</v>
      </c>
      <c r="S2847">
        <v>0</v>
      </c>
      <c r="T2847">
        <v>163.81800000000001</v>
      </c>
    </row>
    <row r="2848" spans="1:20" x14ac:dyDescent="0.3">
      <c r="A2848" s="1">
        <v>44165</v>
      </c>
      <c r="B2848" s="1" t="str">
        <f t="shared" si="44"/>
        <v>Nov</v>
      </c>
      <c r="C2848">
        <v>5587</v>
      </c>
      <c r="D2848" t="s">
        <v>5402</v>
      </c>
      <c r="E2848" t="s">
        <v>20</v>
      </c>
      <c r="F2848" t="s">
        <v>3066</v>
      </c>
      <c r="G2848" t="s">
        <v>41</v>
      </c>
      <c r="H2848" t="s">
        <v>23</v>
      </c>
      <c r="I2848" t="s">
        <v>314</v>
      </c>
      <c r="J2848" t="s">
        <v>315</v>
      </c>
      <c r="K2848">
        <v>10011</v>
      </c>
      <c r="L2848" t="s">
        <v>26</v>
      </c>
      <c r="M2848" t="s">
        <v>1303</v>
      </c>
      <c r="N2848" t="s">
        <v>46</v>
      </c>
      <c r="O2848" t="s">
        <v>54</v>
      </c>
      <c r="P2848" t="s">
        <v>1304</v>
      </c>
      <c r="Q2848">
        <v>269.49</v>
      </c>
      <c r="R2848">
        <v>3</v>
      </c>
      <c r="S2848">
        <v>0</v>
      </c>
      <c r="T2848">
        <v>5.3898000000000001</v>
      </c>
    </row>
    <row r="2849" spans="1:20" x14ac:dyDescent="0.3">
      <c r="A2849" s="1">
        <v>44165</v>
      </c>
      <c r="B2849" s="1" t="str">
        <f t="shared" si="44"/>
        <v>Nov</v>
      </c>
      <c r="C2849">
        <v>6300</v>
      </c>
      <c r="D2849" t="s">
        <v>5405</v>
      </c>
      <c r="E2849" t="s">
        <v>39</v>
      </c>
      <c r="F2849" t="s">
        <v>1380</v>
      </c>
      <c r="G2849" t="s">
        <v>41</v>
      </c>
      <c r="H2849" t="s">
        <v>23</v>
      </c>
      <c r="I2849" t="s">
        <v>111</v>
      </c>
      <c r="J2849" t="s">
        <v>34</v>
      </c>
      <c r="K2849">
        <v>94109</v>
      </c>
      <c r="L2849" t="s">
        <v>35</v>
      </c>
      <c r="M2849" t="s">
        <v>5406</v>
      </c>
      <c r="N2849" t="s">
        <v>28</v>
      </c>
      <c r="O2849" t="s">
        <v>29</v>
      </c>
      <c r="P2849" t="s">
        <v>5407</v>
      </c>
      <c r="Q2849">
        <v>25.83</v>
      </c>
      <c r="R2849">
        <v>3</v>
      </c>
      <c r="S2849">
        <v>0</v>
      </c>
      <c r="T2849">
        <v>9.5571000000000002</v>
      </c>
    </row>
    <row r="2850" spans="1:20" x14ac:dyDescent="0.3">
      <c r="A2850" s="1">
        <v>44165</v>
      </c>
      <c r="B2850" s="1" t="str">
        <f t="shared" si="44"/>
        <v>Nov</v>
      </c>
      <c r="C2850">
        <v>6936</v>
      </c>
      <c r="D2850" t="s">
        <v>5408</v>
      </c>
      <c r="E2850" t="s">
        <v>86</v>
      </c>
      <c r="F2850" t="s">
        <v>799</v>
      </c>
      <c r="G2850" t="s">
        <v>73</v>
      </c>
      <c r="H2850" t="s">
        <v>23</v>
      </c>
      <c r="I2850" t="s">
        <v>88</v>
      </c>
      <c r="J2850" t="s">
        <v>52</v>
      </c>
      <c r="K2850">
        <v>79907</v>
      </c>
      <c r="L2850" t="s">
        <v>44</v>
      </c>
      <c r="M2850" t="s">
        <v>1672</v>
      </c>
      <c r="N2850" t="s">
        <v>78</v>
      </c>
      <c r="O2850" t="s">
        <v>101</v>
      </c>
      <c r="P2850" t="s">
        <v>1673</v>
      </c>
      <c r="Q2850">
        <v>95.975999999999999</v>
      </c>
      <c r="R2850">
        <v>3</v>
      </c>
      <c r="S2850">
        <v>0.2</v>
      </c>
      <c r="T2850">
        <v>-10.7973</v>
      </c>
    </row>
    <row r="2851" spans="1:20" x14ac:dyDescent="0.3">
      <c r="A2851" s="1">
        <v>44165</v>
      </c>
      <c r="B2851" s="1" t="str">
        <f t="shared" si="44"/>
        <v>Nov</v>
      </c>
      <c r="C2851">
        <v>9289</v>
      </c>
      <c r="D2851" t="s">
        <v>5409</v>
      </c>
      <c r="E2851" t="s">
        <v>39</v>
      </c>
      <c r="F2851" t="s">
        <v>2457</v>
      </c>
      <c r="G2851" t="s">
        <v>22</v>
      </c>
      <c r="H2851" t="s">
        <v>23</v>
      </c>
      <c r="I2851" t="s">
        <v>154</v>
      </c>
      <c r="J2851" t="s">
        <v>155</v>
      </c>
      <c r="K2851">
        <v>19134</v>
      </c>
      <c r="L2851" t="s">
        <v>26</v>
      </c>
      <c r="M2851" t="s">
        <v>762</v>
      </c>
      <c r="N2851" t="s">
        <v>28</v>
      </c>
      <c r="O2851" t="s">
        <v>59</v>
      </c>
      <c r="P2851" t="s">
        <v>763</v>
      </c>
      <c r="Q2851">
        <v>1079.316</v>
      </c>
      <c r="R2851">
        <v>6</v>
      </c>
      <c r="S2851">
        <v>0.3</v>
      </c>
      <c r="T2851">
        <v>-15.418799999999999</v>
      </c>
    </row>
    <row r="2852" spans="1:20" x14ac:dyDescent="0.3">
      <c r="A2852" s="1">
        <v>44166</v>
      </c>
      <c r="B2852" s="1" t="str">
        <f t="shared" si="44"/>
        <v>Dec</v>
      </c>
      <c r="C2852">
        <v>207</v>
      </c>
      <c r="D2852" t="s">
        <v>5410</v>
      </c>
      <c r="E2852" t="s">
        <v>20</v>
      </c>
      <c r="F2852" t="s">
        <v>5411</v>
      </c>
      <c r="G2852" t="s">
        <v>22</v>
      </c>
      <c r="H2852" t="s">
        <v>23</v>
      </c>
      <c r="I2852" t="s">
        <v>5212</v>
      </c>
      <c r="J2852" t="s">
        <v>124</v>
      </c>
      <c r="K2852">
        <v>48601</v>
      </c>
      <c r="L2852" t="s">
        <v>44</v>
      </c>
      <c r="M2852" t="s">
        <v>721</v>
      </c>
      <c r="N2852" t="s">
        <v>46</v>
      </c>
      <c r="O2852" t="s">
        <v>54</v>
      </c>
      <c r="P2852" t="s">
        <v>722</v>
      </c>
      <c r="Q2852">
        <v>83.92</v>
      </c>
      <c r="R2852">
        <v>4</v>
      </c>
      <c r="S2852">
        <v>0</v>
      </c>
      <c r="T2852">
        <v>5.8743999999999996</v>
      </c>
    </row>
    <row r="2853" spans="1:20" x14ac:dyDescent="0.3">
      <c r="A2853" s="1">
        <v>44166</v>
      </c>
      <c r="B2853" s="1" t="str">
        <f t="shared" si="44"/>
        <v>Dec</v>
      </c>
      <c r="C2853">
        <v>208</v>
      </c>
      <c r="D2853" t="s">
        <v>5410</v>
      </c>
      <c r="E2853" t="s">
        <v>20</v>
      </c>
      <c r="F2853" t="s">
        <v>5411</v>
      </c>
      <c r="G2853" t="s">
        <v>22</v>
      </c>
      <c r="H2853" t="s">
        <v>23</v>
      </c>
      <c r="I2853" t="s">
        <v>5212</v>
      </c>
      <c r="J2853" t="s">
        <v>124</v>
      </c>
      <c r="K2853">
        <v>48601</v>
      </c>
      <c r="L2853" t="s">
        <v>44</v>
      </c>
      <c r="M2853" t="s">
        <v>2580</v>
      </c>
      <c r="N2853" t="s">
        <v>78</v>
      </c>
      <c r="O2853" t="s">
        <v>193</v>
      </c>
      <c r="P2853" t="s">
        <v>2581</v>
      </c>
      <c r="Q2853">
        <v>131.97999999999999</v>
      </c>
      <c r="R2853">
        <v>2</v>
      </c>
      <c r="S2853">
        <v>0</v>
      </c>
      <c r="T2853">
        <v>35.634599999999999</v>
      </c>
    </row>
    <row r="2854" spans="1:20" x14ac:dyDescent="0.3">
      <c r="A2854" s="1">
        <v>44166</v>
      </c>
      <c r="B2854" s="1" t="str">
        <f t="shared" si="44"/>
        <v>Dec</v>
      </c>
      <c r="C2854">
        <v>209</v>
      </c>
      <c r="D2854" t="s">
        <v>5410</v>
      </c>
      <c r="E2854" t="s">
        <v>20</v>
      </c>
      <c r="F2854" t="s">
        <v>5411</v>
      </c>
      <c r="G2854" t="s">
        <v>22</v>
      </c>
      <c r="H2854" t="s">
        <v>23</v>
      </c>
      <c r="I2854" t="s">
        <v>5212</v>
      </c>
      <c r="J2854" t="s">
        <v>124</v>
      </c>
      <c r="K2854">
        <v>48601</v>
      </c>
      <c r="L2854" t="s">
        <v>44</v>
      </c>
      <c r="M2854" t="s">
        <v>2092</v>
      </c>
      <c r="N2854" t="s">
        <v>46</v>
      </c>
      <c r="O2854" t="s">
        <v>47</v>
      </c>
      <c r="P2854" t="s">
        <v>2093</v>
      </c>
      <c r="Q2854">
        <v>15.92</v>
      </c>
      <c r="R2854">
        <v>4</v>
      </c>
      <c r="S2854">
        <v>0</v>
      </c>
      <c r="T2854">
        <v>7.4824000000000002</v>
      </c>
    </row>
    <row r="2855" spans="1:20" x14ac:dyDescent="0.3">
      <c r="A2855" s="1">
        <v>44166</v>
      </c>
      <c r="B2855" s="1" t="str">
        <f t="shared" si="44"/>
        <v>Dec</v>
      </c>
      <c r="C2855">
        <v>210</v>
      </c>
      <c r="D2855" t="s">
        <v>5410</v>
      </c>
      <c r="E2855" t="s">
        <v>20</v>
      </c>
      <c r="F2855" t="s">
        <v>5411</v>
      </c>
      <c r="G2855" t="s">
        <v>22</v>
      </c>
      <c r="H2855" t="s">
        <v>23</v>
      </c>
      <c r="I2855" t="s">
        <v>5212</v>
      </c>
      <c r="J2855" t="s">
        <v>124</v>
      </c>
      <c r="K2855">
        <v>48601</v>
      </c>
      <c r="L2855" t="s">
        <v>44</v>
      </c>
      <c r="M2855" t="s">
        <v>5412</v>
      </c>
      <c r="N2855" t="s">
        <v>46</v>
      </c>
      <c r="O2855" t="s">
        <v>144</v>
      </c>
      <c r="P2855" t="s">
        <v>5413</v>
      </c>
      <c r="Q2855">
        <v>52.29</v>
      </c>
      <c r="R2855">
        <v>9</v>
      </c>
      <c r="S2855">
        <v>0</v>
      </c>
      <c r="T2855">
        <v>16.209900000000001</v>
      </c>
    </row>
    <row r="2856" spans="1:20" x14ac:dyDescent="0.3">
      <c r="A2856" s="1">
        <v>44166</v>
      </c>
      <c r="B2856" s="1" t="str">
        <f t="shared" si="44"/>
        <v>Dec</v>
      </c>
      <c r="C2856">
        <v>211</v>
      </c>
      <c r="D2856" t="s">
        <v>5410</v>
      </c>
      <c r="E2856" t="s">
        <v>20</v>
      </c>
      <c r="F2856" t="s">
        <v>5411</v>
      </c>
      <c r="G2856" t="s">
        <v>22</v>
      </c>
      <c r="H2856" t="s">
        <v>23</v>
      </c>
      <c r="I2856" t="s">
        <v>5212</v>
      </c>
      <c r="J2856" t="s">
        <v>124</v>
      </c>
      <c r="K2856">
        <v>48601</v>
      </c>
      <c r="L2856" t="s">
        <v>44</v>
      </c>
      <c r="M2856" t="s">
        <v>3953</v>
      </c>
      <c r="N2856" t="s">
        <v>46</v>
      </c>
      <c r="O2856" t="s">
        <v>54</v>
      </c>
      <c r="P2856" t="s">
        <v>3954</v>
      </c>
      <c r="Q2856">
        <v>91.99</v>
      </c>
      <c r="R2856">
        <v>1</v>
      </c>
      <c r="S2856">
        <v>0</v>
      </c>
      <c r="T2856">
        <v>3.6796000000000002</v>
      </c>
    </row>
    <row r="2857" spans="1:20" x14ac:dyDescent="0.3">
      <c r="A2857" s="1">
        <v>44166</v>
      </c>
      <c r="B2857" s="1" t="str">
        <f t="shared" si="44"/>
        <v>Dec</v>
      </c>
      <c r="C2857">
        <v>259</v>
      </c>
      <c r="D2857" t="s">
        <v>5414</v>
      </c>
      <c r="E2857" t="s">
        <v>86</v>
      </c>
      <c r="F2857" t="s">
        <v>2882</v>
      </c>
      <c r="G2857" t="s">
        <v>22</v>
      </c>
      <c r="H2857" t="s">
        <v>23</v>
      </c>
      <c r="I2857" t="s">
        <v>314</v>
      </c>
      <c r="J2857" t="s">
        <v>315</v>
      </c>
      <c r="K2857">
        <v>10009</v>
      </c>
      <c r="L2857" t="s">
        <v>26</v>
      </c>
      <c r="M2857" t="s">
        <v>5415</v>
      </c>
      <c r="N2857" t="s">
        <v>78</v>
      </c>
      <c r="O2857" t="s">
        <v>101</v>
      </c>
      <c r="P2857" t="s">
        <v>5416</v>
      </c>
      <c r="Q2857">
        <v>20.37</v>
      </c>
      <c r="R2857">
        <v>3</v>
      </c>
      <c r="S2857">
        <v>0</v>
      </c>
      <c r="T2857">
        <v>6.9257999999999997</v>
      </c>
    </row>
    <row r="2858" spans="1:20" x14ac:dyDescent="0.3">
      <c r="A2858" s="1">
        <v>44166</v>
      </c>
      <c r="B2858" s="1" t="str">
        <f t="shared" si="44"/>
        <v>Dec</v>
      </c>
      <c r="C2858">
        <v>260</v>
      </c>
      <c r="D2858" t="s">
        <v>5414</v>
      </c>
      <c r="E2858" t="s">
        <v>86</v>
      </c>
      <c r="F2858" t="s">
        <v>2882</v>
      </c>
      <c r="G2858" t="s">
        <v>22</v>
      </c>
      <c r="H2858" t="s">
        <v>23</v>
      </c>
      <c r="I2858" t="s">
        <v>314</v>
      </c>
      <c r="J2858" t="s">
        <v>315</v>
      </c>
      <c r="K2858">
        <v>10009</v>
      </c>
      <c r="L2858" t="s">
        <v>26</v>
      </c>
      <c r="M2858" t="s">
        <v>3547</v>
      </c>
      <c r="N2858" t="s">
        <v>46</v>
      </c>
      <c r="O2858" t="s">
        <v>54</v>
      </c>
      <c r="P2858" t="s">
        <v>3548</v>
      </c>
      <c r="Q2858">
        <v>221.55</v>
      </c>
      <c r="R2858">
        <v>3</v>
      </c>
      <c r="S2858">
        <v>0</v>
      </c>
      <c r="T2858">
        <v>6.6464999999999996</v>
      </c>
    </row>
    <row r="2859" spans="1:20" x14ac:dyDescent="0.3">
      <c r="A2859" s="1">
        <v>44166</v>
      </c>
      <c r="B2859" s="1" t="str">
        <f t="shared" si="44"/>
        <v>Dec</v>
      </c>
      <c r="C2859">
        <v>261</v>
      </c>
      <c r="D2859" t="s">
        <v>5414</v>
      </c>
      <c r="E2859" t="s">
        <v>86</v>
      </c>
      <c r="F2859" t="s">
        <v>2882</v>
      </c>
      <c r="G2859" t="s">
        <v>22</v>
      </c>
      <c r="H2859" t="s">
        <v>23</v>
      </c>
      <c r="I2859" t="s">
        <v>314</v>
      </c>
      <c r="J2859" t="s">
        <v>315</v>
      </c>
      <c r="K2859">
        <v>10009</v>
      </c>
      <c r="L2859" t="s">
        <v>26</v>
      </c>
      <c r="M2859" t="s">
        <v>1719</v>
      </c>
      <c r="N2859" t="s">
        <v>46</v>
      </c>
      <c r="O2859" t="s">
        <v>47</v>
      </c>
      <c r="P2859" t="s">
        <v>1720</v>
      </c>
      <c r="Q2859">
        <v>17.52</v>
      </c>
      <c r="R2859">
        <v>5</v>
      </c>
      <c r="S2859">
        <v>0.2</v>
      </c>
      <c r="T2859">
        <v>6.1319999999999997</v>
      </c>
    </row>
    <row r="2860" spans="1:20" x14ac:dyDescent="0.3">
      <c r="A2860" s="1">
        <v>44166</v>
      </c>
      <c r="B2860" s="1" t="str">
        <f t="shared" si="44"/>
        <v>Dec</v>
      </c>
      <c r="C2860">
        <v>582</v>
      </c>
      <c r="D2860" t="s">
        <v>5417</v>
      </c>
      <c r="E2860" t="s">
        <v>20</v>
      </c>
      <c r="F2860" t="s">
        <v>2743</v>
      </c>
      <c r="G2860" t="s">
        <v>22</v>
      </c>
      <c r="H2860" t="s">
        <v>23</v>
      </c>
      <c r="I2860" t="s">
        <v>1113</v>
      </c>
      <c r="J2860" t="s">
        <v>198</v>
      </c>
      <c r="K2860">
        <v>80219</v>
      </c>
      <c r="L2860" t="s">
        <v>35</v>
      </c>
      <c r="M2860" t="s">
        <v>2120</v>
      </c>
      <c r="N2860" t="s">
        <v>78</v>
      </c>
      <c r="O2860" t="s">
        <v>193</v>
      </c>
      <c r="P2860" t="s">
        <v>2121</v>
      </c>
      <c r="Q2860">
        <v>470.37599999999998</v>
      </c>
      <c r="R2860">
        <v>3</v>
      </c>
      <c r="S2860">
        <v>0.2</v>
      </c>
      <c r="T2860">
        <v>52.917299999999997</v>
      </c>
    </row>
    <row r="2861" spans="1:20" x14ac:dyDescent="0.3">
      <c r="A2861" s="1">
        <v>44166</v>
      </c>
      <c r="B2861" s="1" t="str">
        <f t="shared" si="44"/>
        <v>Dec</v>
      </c>
      <c r="C2861">
        <v>583</v>
      </c>
      <c r="D2861" t="s">
        <v>5417</v>
      </c>
      <c r="E2861" t="s">
        <v>20</v>
      </c>
      <c r="F2861" t="s">
        <v>2743</v>
      </c>
      <c r="G2861" t="s">
        <v>22</v>
      </c>
      <c r="H2861" t="s">
        <v>23</v>
      </c>
      <c r="I2861" t="s">
        <v>1113</v>
      </c>
      <c r="J2861" t="s">
        <v>198</v>
      </c>
      <c r="K2861">
        <v>80219</v>
      </c>
      <c r="L2861" t="s">
        <v>35</v>
      </c>
      <c r="M2861" t="s">
        <v>5418</v>
      </c>
      <c r="N2861" t="s">
        <v>78</v>
      </c>
      <c r="O2861" t="s">
        <v>193</v>
      </c>
      <c r="P2861" t="s">
        <v>5419</v>
      </c>
      <c r="Q2861">
        <v>105.584</v>
      </c>
      <c r="R2861">
        <v>2</v>
      </c>
      <c r="S2861">
        <v>0.2</v>
      </c>
      <c r="T2861">
        <v>9.2385999999999999</v>
      </c>
    </row>
    <row r="2862" spans="1:20" x14ac:dyDescent="0.3">
      <c r="A2862" s="1">
        <v>44166</v>
      </c>
      <c r="B2862" s="1" t="str">
        <f t="shared" si="44"/>
        <v>Dec</v>
      </c>
      <c r="C2862">
        <v>584</v>
      </c>
      <c r="D2862" t="s">
        <v>5417</v>
      </c>
      <c r="E2862" t="s">
        <v>20</v>
      </c>
      <c r="F2862" t="s">
        <v>2743</v>
      </c>
      <c r="G2862" t="s">
        <v>22</v>
      </c>
      <c r="H2862" t="s">
        <v>23</v>
      </c>
      <c r="I2862" t="s">
        <v>1113</v>
      </c>
      <c r="J2862" t="s">
        <v>198</v>
      </c>
      <c r="K2862">
        <v>80219</v>
      </c>
      <c r="L2862" t="s">
        <v>35</v>
      </c>
      <c r="M2862" t="s">
        <v>1230</v>
      </c>
      <c r="N2862" t="s">
        <v>46</v>
      </c>
      <c r="O2862" t="s">
        <v>69</v>
      </c>
      <c r="P2862" t="s">
        <v>1231</v>
      </c>
      <c r="Q2862">
        <v>31.152000000000001</v>
      </c>
      <c r="R2862">
        <v>3</v>
      </c>
      <c r="S2862">
        <v>0.2</v>
      </c>
      <c r="T2862">
        <v>3.5045999999999999</v>
      </c>
    </row>
    <row r="2863" spans="1:20" x14ac:dyDescent="0.3">
      <c r="A2863" s="1">
        <v>44166</v>
      </c>
      <c r="B2863" s="1" t="str">
        <f t="shared" si="44"/>
        <v>Dec</v>
      </c>
      <c r="C2863">
        <v>585</v>
      </c>
      <c r="D2863" t="s">
        <v>5417</v>
      </c>
      <c r="E2863" t="s">
        <v>20</v>
      </c>
      <c r="F2863" t="s">
        <v>2743</v>
      </c>
      <c r="G2863" t="s">
        <v>22</v>
      </c>
      <c r="H2863" t="s">
        <v>23</v>
      </c>
      <c r="I2863" t="s">
        <v>1113</v>
      </c>
      <c r="J2863" t="s">
        <v>198</v>
      </c>
      <c r="K2863">
        <v>80219</v>
      </c>
      <c r="L2863" t="s">
        <v>35</v>
      </c>
      <c r="M2863" t="s">
        <v>5420</v>
      </c>
      <c r="N2863" t="s">
        <v>46</v>
      </c>
      <c r="O2863" t="s">
        <v>47</v>
      </c>
      <c r="P2863" t="s">
        <v>5421</v>
      </c>
      <c r="Q2863">
        <v>6.7830000000000004</v>
      </c>
      <c r="R2863">
        <v>7</v>
      </c>
      <c r="S2863">
        <v>0.7</v>
      </c>
      <c r="T2863">
        <v>-4.7481</v>
      </c>
    </row>
    <row r="2864" spans="1:20" x14ac:dyDescent="0.3">
      <c r="A2864" s="1">
        <v>44166</v>
      </c>
      <c r="B2864" s="1" t="str">
        <f t="shared" si="44"/>
        <v>Dec</v>
      </c>
      <c r="C2864">
        <v>586</v>
      </c>
      <c r="D2864" t="s">
        <v>5417</v>
      </c>
      <c r="E2864" t="s">
        <v>20</v>
      </c>
      <c r="F2864" t="s">
        <v>2743</v>
      </c>
      <c r="G2864" t="s">
        <v>22</v>
      </c>
      <c r="H2864" t="s">
        <v>23</v>
      </c>
      <c r="I2864" t="s">
        <v>1113</v>
      </c>
      <c r="J2864" t="s">
        <v>198</v>
      </c>
      <c r="K2864">
        <v>80219</v>
      </c>
      <c r="L2864" t="s">
        <v>35</v>
      </c>
      <c r="M2864" t="s">
        <v>5422</v>
      </c>
      <c r="N2864" t="s">
        <v>78</v>
      </c>
      <c r="O2864" t="s">
        <v>193</v>
      </c>
      <c r="P2864" t="s">
        <v>5423</v>
      </c>
      <c r="Q2864">
        <v>406.36799999999999</v>
      </c>
      <c r="R2864">
        <v>4</v>
      </c>
      <c r="S2864">
        <v>0.2</v>
      </c>
      <c r="T2864">
        <v>30.477599999999999</v>
      </c>
    </row>
    <row r="2865" spans="1:20" x14ac:dyDescent="0.3">
      <c r="A2865" s="1">
        <v>44166</v>
      </c>
      <c r="B2865" s="1" t="str">
        <f t="shared" si="44"/>
        <v>Dec</v>
      </c>
      <c r="C2865">
        <v>2125</v>
      </c>
      <c r="D2865" t="s">
        <v>5424</v>
      </c>
      <c r="E2865" t="s">
        <v>20</v>
      </c>
      <c r="F2865" t="s">
        <v>2651</v>
      </c>
      <c r="G2865" t="s">
        <v>41</v>
      </c>
      <c r="H2865" t="s">
        <v>23</v>
      </c>
      <c r="I2865" t="s">
        <v>154</v>
      </c>
      <c r="J2865" t="s">
        <v>155</v>
      </c>
      <c r="K2865">
        <v>19143</v>
      </c>
      <c r="L2865" t="s">
        <v>26</v>
      </c>
      <c r="M2865" t="s">
        <v>5425</v>
      </c>
      <c r="N2865" t="s">
        <v>46</v>
      </c>
      <c r="O2865" t="s">
        <v>168</v>
      </c>
      <c r="P2865" t="s">
        <v>5426</v>
      </c>
      <c r="Q2865">
        <v>104.68</v>
      </c>
      <c r="R2865">
        <v>5</v>
      </c>
      <c r="S2865">
        <v>0.2</v>
      </c>
      <c r="T2865">
        <v>35.329500000000003</v>
      </c>
    </row>
    <row r="2866" spans="1:20" x14ac:dyDescent="0.3">
      <c r="A2866" s="1">
        <v>44166</v>
      </c>
      <c r="B2866" s="1" t="str">
        <f t="shared" si="44"/>
        <v>Dec</v>
      </c>
      <c r="C2866">
        <v>2126</v>
      </c>
      <c r="D2866" t="s">
        <v>5424</v>
      </c>
      <c r="E2866" t="s">
        <v>20</v>
      </c>
      <c r="F2866" t="s">
        <v>2651</v>
      </c>
      <c r="G2866" t="s">
        <v>41</v>
      </c>
      <c r="H2866" t="s">
        <v>23</v>
      </c>
      <c r="I2866" t="s">
        <v>154</v>
      </c>
      <c r="J2866" t="s">
        <v>155</v>
      </c>
      <c r="K2866">
        <v>19143</v>
      </c>
      <c r="L2866" t="s">
        <v>26</v>
      </c>
      <c r="M2866" t="s">
        <v>712</v>
      </c>
      <c r="N2866" t="s">
        <v>78</v>
      </c>
      <c r="O2866" t="s">
        <v>193</v>
      </c>
      <c r="P2866" t="s">
        <v>713</v>
      </c>
      <c r="Q2866">
        <v>62.957999999999998</v>
      </c>
      <c r="R2866">
        <v>7</v>
      </c>
      <c r="S2866">
        <v>0.4</v>
      </c>
      <c r="T2866">
        <v>9.4436999999999998</v>
      </c>
    </row>
    <row r="2867" spans="1:20" x14ac:dyDescent="0.3">
      <c r="A2867" s="1">
        <v>44166</v>
      </c>
      <c r="B2867" s="1" t="str">
        <f t="shared" si="44"/>
        <v>Dec</v>
      </c>
      <c r="C2867">
        <v>3244</v>
      </c>
      <c r="D2867" t="s">
        <v>5427</v>
      </c>
      <c r="E2867" t="s">
        <v>20</v>
      </c>
      <c r="F2867" t="s">
        <v>1815</v>
      </c>
      <c r="G2867" t="s">
        <v>22</v>
      </c>
      <c r="H2867" t="s">
        <v>23</v>
      </c>
      <c r="I2867" t="s">
        <v>4926</v>
      </c>
      <c r="J2867" t="s">
        <v>52</v>
      </c>
      <c r="K2867">
        <v>75051</v>
      </c>
      <c r="L2867" t="s">
        <v>44</v>
      </c>
      <c r="M2867" t="s">
        <v>5428</v>
      </c>
      <c r="N2867" t="s">
        <v>78</v>
      </c>
      <c r="O2867" t="s">
        <v>193</v>
      </c>
      <c r="P2867" t="s">
        <v>5429</v>
      </c>
      <c r="Q2867">
        <v>219.8</v>
      </c>
      <c r="R2867">
        <v>5</v>
      </c>
      <c r="S2867">
        <v>0.2</v>
      </c>
      <c r="T2867">
        <v>24.727499999999999</v>
      </c>
    </row>
    <row r="2868" spans="1:20" x14ac:dyDescent="0.3">
      <c r="A2868" s="1">
        <v>44166</v>
      </c>
      <c r="B2868" s="1" t="str">
        <f t="shared" si="44"/>
        <v>Dec</v>
      </c>
      <c r="C2868">
        <v>3245</v>
      </c>
      <c r="D2868" t="s">
        <v>5427</v>
      </c>
      <c r="E2868" t="s">
        <v>20</v>
      </c>
      <c r="F2868" t="s">
        <v>1815</v>
      </c>
      <c r="G2868" t="s">
        <v>22</v>
      </c>
      <c r="H2868" t="s">
        <v>23</v>
      </c>
      <c r="I2868" t="s">
        <v>4926</v>
      </c>
      <c r="J2868" t="s">
        <v>52</v>
      </c>
      <c r="K2868">
        <v>75051</v>
      </c>
      <c r="L2868" t="s">
        <v>44</v>
      </c>
      <c r="M2868" t="s">
        <v>1816</v>
      </c>
      <c r="N2868" t="s">
        <v>28</v>
      </c>
      <c r="O2868" t="s">
        <v>59</v>
      </c>
      <c r="P2868" t="s">
        <v>1817</v>
      </c>
      <c r="Q2868">
        <v>317.05799999999999</v>
      </c>
      <c r="R2868">
        <v>3</v>
      </c>
      <c r="S2868">
        <v>0.3</v>
      </c>
      <c r="T2868">
        <v>-18.117599999999999</v>
      </c>
    </row>
    <row r="2869" spans="1:20" x14ac:dyDescent="0.3">
      <c r="A2869" s="1">
        <v>44166</v>
      </c>
      <c r="B2869" s="1" t="str">
        <f t="shared" si="44"/>
        <v>Dec</v>
      </c>
      <c r="C2869">
        <v>3557</v>
      </c>
      <c r="D2869" t="s">
        <v>5430</v>
      </c>
      <c r="E2869" t="s">
        <v>20</v>
      </c>
      <c r="F2869" t="s">
        <v>2801</v>
      </c>
      <c r="G2869" t="s">
        <v>22</v>
      </c>
      <c r="H2869" t="s">
        <v>23</v>
      </c>
      <c r="I2869" t="s">
        <v>33</v>
      </c>
      <c r="J2869" t="s">
        <v>34</v>
      </c>
      <c r="K2869">
        <v>90008</v>
      </c>
      <c r="L2869" t="s">
        <v>35</v>
      </c>
      <c r="M2869" t="s">
        <v>106</v>
      </c>
      <c r="N2869" t="s">
        <v>46</v>
      </c>
      <c r="O2869" t="s">
        <v>107</v>
      </c>
      <c r="P2869" t="s">
        <v>108</v>
      </c>
      <c r="Q2869">
        <v>45.36</v>
      </c>
      <c r="R2869">
        <v>7</v>
      </c>
      <c r="S2869">
        <v>0</v>
      </c>
      <c r="T2869">
        <v>21.7728</v>
      </c>
    </row>
    <row r="2870" spans="1:20" x14ac:dyDescent="0.3">
      <c r="A2870" s="1">
        <v>44166</v>
      </c>
      <c r="B2870" s="1" t="str">
        <f t="shared" si="44"/>
        <v>Dec</v>
      </c>
      <c r="C2870">
        <v>3558</v>
      </c>
      <c r="D2870" t="s">
        <v>5430</v>
      </c>
      <c r="E2870" t="s">
        <v>20</v>
      </c>
      <c r="F2870" t="s">
        <v>2801</v>
      </c>
      <c r="G2870" t="s">
        <v>22</v>
      </c>
      <c r="H2870" t="s">
        <v>23</v>
      </c>
      <c r="I2870" t="s">
        <v>33</v>
      </c>
      <c r="J2870" t="s">
        <v>34</v>
      </c>
      <c r="K2870">
        <v>90008</v>
      </c>
      <c r="L2870" t="s">
        <v>35</v>
      </c>
      <c r="M2870" t="s">
        <v>2578</v>
      </c>
      <c r="N2870" t="s">
        <v>46</v>
      </c>
      <c r="O2870" t="s">
        <v>47</v>
      </c>
      <c r="P2870" t="s">
        <v>2579</v>
      </c>
      <c r="Q2870">
        <v>10.128</v>
      </c>
      <c r="R2870">
        <v>2</v>
      </c>
      <c r="S2870">
        <v>0.2</v>
      </c>
      <c r="T2870">
        <v>3.6714000000000002</v>
      </c>
    </row>
    <row r="2871" spans="1:20" x14ac:dyDescent="0.3">
      <c r="A2871" s="1">
        <v>44166</v>
      </c>
      <c r="B2871" s="1" t="str">
        <f t="shared" si="44"/>
        <v>Dec</v>
      </c>
      <c r="C2871">
        <v>4140</v>
      </c>
      <c r="D2871" t="s">
        <v>5431</v>
      </c>
      <c r="E2871" t="s">
        <v>39</v>
      </c>
      <c r="F2871" t="s">
        <v>3072</v>
      </c>
      <c r="G2871" t="s">
        <v>22</v>
      </c>
      <c r="H2871" t="s">
        <v>23</v>
      </c>
      <c r="I2871" t="s">
        <v>154</v>
      </c>
      <c r="J2871" t="s">
        <v>155</v>
      </c>
      <c r="K2871">
        <v>19120</v>
      </c>
      <c r="L2871" t="s">
        <v>26</v>
      </c>
      <c r="M2871" t="s">
        <v>2734</v>
      </c>
      <c r="N2871" t="s">
        <v>46</v>
      </c>
      <c r="O2871" t="s">
        <v>54</v>
      </c>
      <c r="P2871" t="s">
        <v>2735</v>
      </c>
      <c r="Q2871">
        <v>37.392000000000003</v>
      </c>
      <c r="R2871">
        <v>3</v>
      </c>
      <c r="S2871">
        <v>0.2</v>
      </c>
      <c r="T2871">
        <v>2.3370000000000002</v>
      </c>
    </row>
    <row r="2872" spans="1:20" x14ac:dyDescent="0.3">
      <c r="A2872" s="1">
        <v>44166</v>
      </c>
      <c r="B2872" s="1" t="str">
        <f t="shared" si="44"/>
        <v>Dec</v>
      </c>
      <c r="C2872">
        <v>4141</v>
      </c>
      <c r="D2872" t="s">
        <v>5431</v>
      </c>
      <c r="E2872" t="s">
        <v>39</v>
      </c>
      <c r="F2872" t="s">
        <v>3072</v>
      </c>
      <c r="G2872" t="s">
        <v>22</v>
      </c>
      <c r="H2872" t="s">
        <v>23</v>
      </c>
      <c r="I2872" t="s">
        <v>154</v>
      </c>
      <c r="J2872" t="s">
        <v>155</v>
      </c>
      <c r="K2872">
        <v>19120</v>
      </c>
      <c r="L2872" t="s">
        <v>26</v>
      </c>
      <c r="M2872" t="s">
        <v>5432</v>
      </c>
      <c r="N2872" t="s">
        <v>28</v>
      </c>
      <c r="O2872" t="s">
        <v>29</v>
      </c>
      <c r="P2872" t="s">
        <v>5433</v>
      </c>
      <c r="Q2872">
        <v>79.12</v>
      </c>
      <c r="R2872">
        <v>5</v>
      </c>
      <c r="S2872">
        <v>0.2</v>
      </c>
      <c r="T2872">
        <v>13.846</v>
      </c>
    </row>
    <row r="2873" spans="1:20" x14ac:dyDescent="0.3">
      <c r="A2873" s="1">
        <v>44166</v>
      </c>
      <c r="B2873" s="1" t="str">
        <f t="shared" si="44"/>
        <v>Dec</v>
      </c>
      <c r="C2873">
        <v>4928</v>
      </c>
      <c r="D2873" t="s">
        <v>5434</v>
      </c>
      <c r="E2873" t="s">
        <v>20</v>
      </c>
      <c r="F2873" t="s">
        <v>378</v>
      </c>
      <c r="G2873" t="s">
        <v>41</v>
      </c>
      <c r="H2873" t="s">
        <v>23</v>
      </c>
      <c r="I2873" t="s">
        <v>709</v>
      </c>
      <c r="J2873" t="s">
        <v>331</v>
      </c>
      <c r="K2873">
        <v>6824</v>
      </c>
      <c r="L2873" t="s">
        <v>26</v>
      </c>
      <c r="M2873" t="s">
        <v>1147</v>
      </c>
      <c r="N2873" t="s">
        <v>46</v>
      </c>
      <c r="O2873" t="s">
        <v>107</v>
      </c>
      <c r="P2873" t="s">
        <v>1148</v>
      </c>
      <c r="Q2873">
        <v>19.440000000000001</v>
      </c>
      <c r="R2873">
        <v>3</v>
      </c>
      <c r="S2873">
        <v>0</v>
      </c>
      <c r="T2873">
        <v>9.3312000000000008</v>
      </c>
    </row>
    <row r="2874" spans="1:20" x14ac:dyDescent="0.3">
      <c r="A2874" s="1">
        <v>44166</v>
      </c>
      <c r="B2874" s="1" t="str">
        <f t="shared" si="44"/>
        <v>Dec</v>
      </c>
      <c r="C2874">
        <v>4929</v>
      </c>
      <c r="D2874" t="s">
        <v>5434</v>
      </c>
      <c r="E2874" t="s">
        <v>20</v>
      </c>
      <c r="F2874" t="s">
        <v>378</v>
      </c>
      <c r="G2874" t="s">
        <v>41</v>
      </c>
      <c r="H2874" t="s">
        <v>23</v>
      </c>
      <c r="I2874" t="s">
        <v>709</v>
      </c>
      <c r="J2874" t="s">
        <v>331</v>
      </c>
      <c r="K2874">
        <v>6824</v>
      </c>
      <c r="L2874" t="s">
        <v>26</v>
      </c>
      <c r="M2874" t="s">
        <v>3142</v>
      </c>
      <c r="N2874" t="s">
        <v>28</v>
      </c>
      <c r="O2874" t="s">
        <v>59</v>
      </c>
      <c r="P2874" t="s">
        <v>3143</v>
      </c>
      <c r="Q2874">
        <v>897.15</v>
      </c>
      <c r="R2874">
        <v>3</v>
      </c>
      <c r="S2874">
        <v>0</v>
      </c>
      <c r="T2874">
        <v>251.202</v>
      </c>
    </row>
    <row r="2875" spans="1:20" x14ac:dyDescent="0.3">
      <c r="A2875" s="1">
        <v>44166</v>
      </c>
      <c r="B2875" s="1" t="str">
        <f t="shared" si="44"/>
        <v>Dec</v>
      </c>
      <c r="C2875">
        <v>6205</v>
      </c>
      <c r="D2875" t="s">
        <v>5435</v>
      </c>
      <c r="E2875" t="s">
        <v>39</v>
      </c>
      <c r="F2875" t="s">
        <v>1154</v>
      </c>
      <c r="G2875" t="s">
        <v>41</v>
      </c>
      <c r="H2875" t="s">
        <v>23</v>
      </c>
      <c r="I2875" t="s">
        <v>504</v>
      </c>
      <c r="J2875" t="s">
        <v>25</v>
      </c>
      <c r="K2875">
        <v>43302</v>
      </c>
      <c r="L2875" t="s">
        <v>26</v>
      </c>
      <c r="M2875" t="s">
        <v>4825</v>
      </c>
      <c r="N2875" t="s">
        <v>28</v>
      </c>
      <c r="O2875" t="s">
        <v>29</v>
      </c>
      <c r="P2875" t="s">
        <v>4826</v>
      </c>
      <c r="Q2875">
        <v>7.7119999999999997</v>
      </c>
      <c r="R2875">
        <v>2</v>
      </c>
      <c r="S2875">
        <v>0.2</v>
      </c>
      <c r="T2875">
        <v>1.7352000000000001</v>
      </c>
    </row>
    <row r="2876" spans="1:20" x14ac:dyDescent="0.3">
      <c r="A2876" s="1">
        <v>44166</v>
      </c>
      <c r="B2876" s="1" t="str">
        <f t="shared" si="44"/>
        <v>Dec</v>
      </c>
      <c r="C2876">
        <v>6864</v>
      </c>
      <c r="D2876" t="s">
        <v>5436</v>
      </c>
      <c r="E2876" t="s">
        <v>20</v>
      </c>
      <c r="F2876" t="s">
        <v>884</v>
      </c>
      <c r="G2876" t="s">
        <v>73</v>
      </c>
      <c r="H2876" t="s">
        <v>23</v>
      </c>
      <c r="I2876" t="s">
        <v>1352</v>
      </c>
      <c r="J2876" t="s">
        <v>52</v>
      </c>
      <c r="K2876">
        <v>78207</v>
      </c>
      <c r="L2876" t="s">
        <v>44</v>
      </c>
      <c r="M2876" t="s">
        <v>2480</v>
      </c>
      <c r="N2876" t="s">
        <v>46</v>
      </c>
      <c r="O2876" t="s">
        <v>107</v>
      </c>
      <c r="P2876" t="s">
        <v>2481</v>
      </c>
      <c r="Q2876">
        <v>10.368</v>
      </c>
      <c r="R2876">
        <v>2</v>
      </c>
      <c r="S2876">
        <v>0.2</v>
      </c>
      <c r="T2876">
        <v>3.6288</v>
      </c>
    </row>
    <row r="2877" spans="1:20" x14ac:dyDescent="0.3">
      <c r="A2877" s="1">
        <v>44166</v>
      </c>
      <c r="B2877" s="1" t="str">
        <f t="shared" si="44"/>
        <v>Dec</v>
      </c>
      <c r="C2877">
        <v>7122</v>
      </c>
      <c r="D2877" t="s">
        <v>5437</v>
      </c>
      <c r="E2877" t="s">
        <v>20</v>
      </c>
      <c r="F2877" t="s">
        <v>218</v>
      </c>
      <c r="G2877" t="s">
        <v>22</v>
      </c>
      <c r="H2877" t="s">
        <v>23</v>
      </c>
      <c r="I2877" t="s">
        <v>148</v>
      </c>
      <c r="J2877" t="s">
        <v>149</v>
      </c>
      <c r="K2877">
        <v>98105</v>
      </c>
      <c r="L2877" t="s">
        <v>35</v>
      </c>
      <c r="M2877" t="s">
        <v>635</v>
      </c>
      <c r="N2877" t="s">
        <v>46</v>
      </c>
      <c r="O2877" t="s">
        <v>107</v>
      </c>
      <c r="P2877" t="s">
        <v>636</v>
      </c>
      <c r="Q2877">
        <v>41.86</v>
      </c>
      <c r="R2877">
        <v>7</v>
      </c>
      <c r="S2877">
        <v>0</v>
      </c>
      <c r="T2877">
        <v>18.837</v>
      </c>
    </row>
    <row r="2878" spans="1:20" x14ac:dyDescent="0.3">
      <c r="A2878" s="1">
        <v>44166</v>
      </c>
      <c r="B2878" s="1" t="str">
        <f t="shared" si="44"/>
        <v>Dec</v>
      </c>
      <c r="C2878">
        <v>7123</v>
      </c>
      <c r="D2878" t="s">
        <v>5437</v>
      </c>
      <c r="E2878" t="s">
        <v>20</v>
      </c>
      <c r="F2878" t="s">
        <v>218</v>
      </c>
      <c r="G2878" t="s">
        <v>22</v>
      </c>
      <c r="H2878" t="s">
        <v>23</v>
      </c>
      <c r="I2878" t="s">
        <v>148</v>
      </c>
      <c r="J2878" t="s">
        <v>149</v>
      </c>
      <c r="K2878">
        <v>98105</v>
      </c>
      <c r="L2878" t="s">
        <v>35</v>
      </c>
      <c r="M2878" t="s">
        <v>3054</v>
      </c>
      <c r="N2878" t="s">
        <v>28</v>
      </c>
      <c r="O2878" t="s">
        <v>186</v>
      </c>
      <c r="P2878" t="s">
        <v>3055</v>
      </c>
      <c r="Q2878">
        <v>141.96</v>
      </c>
      <c r="R2878">
        <v>2</v>
      </c>
      <c r="S2878">
        <v>0</v>
      </c>
      <c r="T2878">
        <v>41.168399999999998</v>
      </c>
    </row>
    <row r="2879" spans="1:20" x14ac:dyDescent="0.3">
      <c r="A2879" s="1">
        <v>44166</v>
      </c>
      <c r="B2879" s="1" t="str">
        <f t="shared" si="44"/>
        <v>Dec</v>
      </c>
      <c r="C2879">
        <v>8870</v>
      </c>
      <c r="D2879" t="s">
        <v>5438</v>
      </c>
      <c r="E2879" t="s">
        <v>20</v>
      </c>
      <c r="F2879" t="s">
        <v>988</v>
      </c>
      <c r="G2879" t="s">
        <v>73</v>
      </c>
      <c r="H2879" t="s">
        <v>23</v>
      </c>
      <c r="I2879" t="s">
        <v>148</v>
      </c>
      <c r="J2879" t="s">
        <v>149</v>
      </c>
      <c r="K2879">
        <v>98105</v>
      </c>
      <c r="L2879" t="s">
        <v>35</v>
      </c>
      <c r="M2879" t="s">
        <v>213</v>
      </c>
      <c r="N2879" t="s">
        <v>46</v>
      </c>
      <c r="O2879" t="s">
        <v>47</v>
      </c>
      <c r="P2879" t="s">
        <v>214</v>
      </c>
      <c r="Q2879">
        <v>15.92</v>
      </c>
      <c r="R2879">
        <v>5</v>
      </c>
      <c r="S2879">
        <v>0.2</v>
      </c>
      <c r="T2879">
        <v>5.3730000000000002</v>
      </c>
    </row>
    <row r="2880" spans="1:20" x14ac:dyDescent="0.3">
      <c r="A2880" s="1">
        <v>44166</v>
      </c>
      <c r="B2880" s="1" t="str">
        <f t="shared" si="44"/>
        <v>Dec</v>
      </c>
      <c r="C2880">
        <v>8871</v>
      </c>
      <c r="D2880" t="s">
        <v>5438</v>
      </c>
      <c r="E2880" t="s">
        <v>20</v>
      </c>
      <c r="F2880" t="s">
        <v>988</v>
      </c>
      <c r="G2880" t="s">
        <v>73</v>
      </c>
      <c r="H2880" t="s">
        <v>23</v>
      </c>
      <c r="I2880" t="s">
        <v>148</v>
      </c>
      <c r="J2880" t="s">
        <v>149</v>
      </c>
      <c r="K2880">
        <v>98105</v>
      </c>
      <c r="L2880" t="s">
        <v>35</v>
      </c>
      <c r="M2880" t="s">
        <v>4034</v>
      </c>
      <c r="N2880" t="s">
        <v>28</v>
      </c>
      <c r="O2880" t="s">
        <v>29</v>
      </c>
      <c r="P2880" t="s">
        <v>2548</v>
      </c>
      <c r="Q2880">
        <v>70.680000000000007</v>
      </c>
      <c r="R2880">
        <v>12</v>
      </c>
      <c r="S2880">
        <v>0</v>
      </c>
      <c r="T2880">
        <v>31.0992</v>
      </c>
    </row>
    <row r="2881" spans="1:20" x14ac:dyDescent="0.3">
      <c r="A2881" s="1">
        <v>44166</v>
      </c>
      <c r="B2881" s="1" t="str">
        <f t="shared" si="44"/>
        <v>Dec</v>
      </c>
      <c r="C2881">
        <v>8872</v>
      </c>
      <c r="D2881" t="s">
        <v>5438</v>
      </c>
      <c r="E2881" t="s">
        <v>20</v>
      </c>
      <c r="F2881" t="s">
        <v>988</v>
      </c>
      <c r="G2881" t="s">
        <v>73</v>
      </c>
      <c r="H2881" t="s">
        <v>23</v>
      </c>
      <c r="I2881" t="s">
        <v>148</v>
      </c>
      <c r="J2881" t="s">
        <v>149</v>
      </c>
      <c r="K2881">
        <v>98105</v>
      </c>
      <c r="L2881" t="s">
        <v>35</v>
      </c>
      <c r="M2881" t="s">
        <v>2588</v>
      </c>
      <c r="N2881" t="s">
        <v>46</v>
      </c>
      <c r="O2881" t="s">
        <v>54</v>
      </c>
      <c r="P2881" t="s">
        <v>2589</v>
      </c>
      <c r="Q2881">
        <v>541.24</v>
      </c>
      <c r="R2881">
        <v>4</v>
      </c>
      <c r="S2881">
        <v>0</v>
      </c>
      <c r="T2881">
        <v>5.4123999999999999</v>
      </c>
    </row>
    <row r="2882" spans="1:20" x14ac:dyDescent="0.3">
      <c r="A2882" s="1">
        <v>44166</v>
      </c>
      <c r="B2882" s="1" t="str">
        <f t="shared" si="44"/>
        <v>Dec</v>
      </c>
      <c r="C2882">
        <v>8889</v>
      </c>
      <c r="D2882" t="s">
        <v>5439</v>
      </c>
      <c r="E2882" t="s">
        <v>20</v>
      </c>
      <c r="F2882" t="s">
        <v>1581</v>
      </c>
      <c r="G2882" t="s">
        <v>41</v>
      </c>
      <c r="H2882" t="s">
        <v>23</v>
      </c>
      <c r="I2882" t="s">
        <v>5440</v>
      </c>
      <c r="J2882" t="s">
        <v>34</v>
      </c>
      <c r="K2882">
        <v>95207</v>
      </c>
      <c r="L2882" t="s">
        <v>35</v>
      </c>
      <c r="M2882" t="s">
        <v>5166</v>
      </c>
      <c r="N2882" t="s">
        <v>28</v>
      </c>
      <c r="O2882" t="s">
        <v>29</v>
      </c>
      <c r="P2882" t="s">
        <v>5167</v>
      </c>
      <c r="Q2882">
        <v>629.64</v>
      </c>
      <c r="R2882">
        <v>9</v>
      </c>
      <c r="S2882">
        <v>0</v>
      </c>
      <c r="T2882">
        <v>107.03879999999999</v>
      </c>
    </row>
    <row r="2883" spans="1:20" x14ac:dyDescent="0.3">
      <c r="A2883" s="1">
        <v>44166</v>
      </c>
      <c r="B2883" s="1" t="str">
        <f t="shared" ref="B2883:B2946" si="45">TEXT(A2883,"mmm")</f>
        <v>Dec</v>
      </c>
      <c r="C2883">
        <v>9278</v>
      </c>
      <c r="D2883" t="s">
        <v>5441</v>
      </c>
      <c r="E2883" t="s">
        <v>20</v>
      </c>
      <c r="F2883" t="s">
        <v>1870</v>
      </c>
      <c r="G2883" t="s">
        <v>22</v>
      </c>
      <c r="H2883" t="s">
        <v>23</v>
      </c>
      <c r="I2883" t="s">
        <v>154</v>
      </c>
      <c r="J2883" t="s">
        <v>155</v>
      </c>
      <c r="K2883">
        <v>19140</v>
      </c>
      <c r="L2883" t="s">
        <v>26</v>
      </c>
      <c r="M2883" t="s">
        <v>5093</v>
      </c>
      <c r="N2883" t="s">
        <v>46</v>
      </c>
      <c r="O2883" t="s">
        <v>288</v>
      </c>
      <c r="P2883" t="s">
        <v>5094</v>
      </c>
      <c r="Q2883">
        <v>15.936</v>
      </c>
      <c r="R2883">
        <v>4</v>
      </c>
      <c r="S2883">
        <v>0.2</v>
      </c>
      <c r="T2883">
        <v>5.1791999999999998</v>
      </c>
    </row>
    <row r="2884" spans="1:20" x14ac:dyDescent="0.3">
      <c r="A2884" s="1">
        <v>44166</v>
      </c>
      <c r="B2884" s="1" t="str">
        <f t="shared" si="45"/>
        <v>Dec</v>
      </c>
      <c r="C2884">
        <v>9279</v>
      </c>
      <c r="D2884" t="s">
        <v>5441</v>
      </c>
      <c r="E2884" t="s">
        <v>20</v>
      </c>
      <c r="F2884" t="s">
        <v>1870</v>
      </c>
      <c r="G2884" t="s">
        <v>22</v>
      </c>
      <c r="H2884" t="s">
        <v>23</v>
      </c>
      <c r="I2884" t="s">
        <v>154</v>
      </c>
      <c r="J2884" t="s">
        <v>155</v>
      </c>
      <c r="K2884">
        <v>19140</v>
      </c>
      <c r="L2884" t="s">
        <v>26</v>
      </c>
      <c r="M2884" t="s">
        <v>664</v>
      </c>
      <c r="N2884" t="s">
        <v>46</v>
      </c>
      <c r="O2884" t="s">
        <v>47</v>
      </c>
      <c r="P2884" t="s">
        <v>665</v>
      </c>
      <c r="Q2884">
        <v>8.0009999999999994</v>
      </c>
      <c r="R2884">
        <v>7</v>
      </c>
      <c r="S2884">
        <v>0.7</v>
      </c>
      <c r="T2884">
        <v>-5.6006999999999998</v>
      </c>
    </row>
    <row r="2885" spans="1:20" x14ac:dyDescent="0.3">
      <c r="A2885" s="1">
        <v>44166</v>
      </c>
      <c r="B2885" s="1" t="str">
        <f t="shared" si="45"/>
        <v>Dec</v>
      </c>
      <c r="C2885">
        <v>9280</v>
      </c>
      <c r="D2885" t="s">
        <v>5441</v>
      </c>
      <c r="E2885" t="s">
        <v>20</v>
      </c>
      <c r="F2885" t="s">
        <v>1870</v>
      </c>
      <c r="G2885" t="s">
        <v>22</v>
      </c>
      <c r="H2885" t="s">
        <v>23</v>
      </c>
      <c r="I2885" t="s">
        <v>154</v>
      </c>
      <c r="J2885" t="s">
        <v>155</v>
      </c>
      <c r="K2885">
        <v>19140</v>
      </c>
      <c r="L2885" t="s">
        <v>26</v>
      </c>
      <c r="M2885" t="s">
        <v>3851</v>
      </c>
      <c r="N2885" t="s">
        <v>28</v>
      </c>
      <c r="O2885" t="s">
        <v>59</v>
      </c>
      <c r="P2885" t="s">
        <v>3852</v>
      </c>
      <c r="Q2885">
        <v>398.97199999999998</v>
      </c>
      <c r="R2885">
        <v>2</v>
      </c>
      <c r="S2885">
        <v>0.3</v>
      </c>
      <c r="T2885">
        <v>-28.498000000000001</v>
      </c>
    </row>
    <row r="2886" spans="1:20" x14ac:dyDescent="0.3">
      <c r="A2886" s="1">
        <v>44167</v>
      </c>
      <c r="B2886" s="1" t="str">
        <f t="shared" si="45"/>
        <v>Dec</v>
      </c>
      <c r="C2886">
        <v>1753</v>
      </c>
      <c r="D2886" t="s">
        <v>5442</v>
      </c>
      <c r="E2886" t="s">
        <v>39</v>
      </c>
      <c r="F2886" t="s">
        <v>663</v>
      </c>
      <c r="G2886" t="s">
        <v>73</v>
      </c>
      <c r="H2886" t="s">
        <v>23</v>
      </c>
      <c r="I2886" t="s">
        <v>111</v>
      </c>
      <c r="J2886" t="s">
        <v>34</v>
      </c>
      <c r="K2886">
        <v>94122</v>
      </c>
      <c r="L2886" t="s">
        <v>35</v>
      </c>
      <c r="M2886" t="s">
        <v>357</v>
      </c>
      <c r="N2886" t="s">
        <v>46</v>
      </c>
      <c r="O2886" t="s">
        <v>54</v>
      </c>
      <c r="P2886" t="s">
        <v>358</v>
      </c>
      <c r="Q2886">
        <v>559.62</v>
      </c>
      <c r="R2886">
        <v>9</v>
      </c>
      <c r="S2886">
        <v>0</v>
      </c>
      <c r="T2886">
        <v>151.09739999999999</v>
      </c>
    </row>
    <row r="2887" spans="1:20" x14ac:dyDescent="0.3">
      <c r="A2887" s="1">
        <v>44167</v>
      </c>
      <c r="B2887" s="1" t="str">
        <f t="shared" si="45"/>
        <v>Dec</v>
      </c>
      <c r="C2887">
        <v>1754</v>
      </c>
      <c r="D2887" t="s">
        <v>5442</v>
      </c>
      <c r="E2887" t="s">
        <v>39</v>
      </c>
      <c r="F2887" t="s">
        <v>663</v>
      </c>
      <c r="G2887" t="s">
        <v>73</v>
      </c>
      <c r="H2887" t="s">
        <v>23</v>
      </c>
      <c r="I2887" t="s">
        <v>111</v>
      </c>
      <c r="J2887" t="s">
        <v>34</v>
      </c>
      <c r="K2887">
        <v>94122</v>
      </c>
      <c r="L2887" t="s">
        <v>35</v>
      </c>
      <c r="M2887" t="s">
        <v>4318</v>
      </c>
      <c r="N2887" t="s">
        <v>46</v>
      </c>
      <c r="O2887" t="s">
        <v>107</v>
      </c>
      <c r="P2887" t="s">
        <v>4319</v>
      </c>
      <c r="Q2887">
        <v>109.92</v>
      </c>
      <c r="R2887">
        <v>2</v>
      </c>
      <c r="S2887">
        <v>0</v>
      </c>
      <c r="T2887">
        <v>53.860799999999998</v>
      </c>
    </row>
    <row r="2888" spans="1:20" x14ac:dyDescent="0.3">
      <c r="A2888" s="1">
        <v>44167</v>
      </c>
      <c r="B2888" s="1" t="str">
        <f t="shared" si="45"/>
        <v>Dec</v>
      </c>
      <c r="C2888">
        <v>1755</v>
      </c>
      <c r="D2888" t="s">
        <v>5442</v>
      </c>
      <c r="E2888" t="s">
        <v>39</v>
      </c>
      <c r="F2888" t="s">
        <v>663</v>
      </c>
      <c r="G2888" t="s">
        <v>73</v>
      </c>
      <c r="H2888" t="s">
        <v>23</v>
      </c>
      <c r="I2888" t="s">
        <v>111</v>
      </c>
      <c r="J2888" t="s">
        <v>34</v>
      </c>
      <c r="K2888">
        <v>94122</v>
      </c>
      <c r="L2888" t="s">
        <v>35</v>
      </c>
      <c r="M2888" t="s">
        <v>3629</v>
      </c>
      <c r="N2888" t="s">
        <v>46</v>
      </c>
      <c r="O2888" t="s">
        <v>107</v>
      </c>
      <c r="P2888" t="s">
        <v>3630</v>
      </c>
      <c r="Q2888">
        <v>8.56</v>
      </c>
      <c r="R2888">
        <v>2</v>
      </c>
      <c r="S2888">
        <v>0</v>
      </c>
      <c r="T2888">
        <v>3.8519999999999999</v>
      </c>
    </row>
    <row r="2889" spans="1:20" x14ac:dyDescent="0.3">
      <c r="A2889" s="1">
        <v>44167</v>
      </c>
      <c r="B2889" s="1" t="str">
        <f t="shared" si="45"/>
        <v>Dec</v>
      </c>
      <c r="C2889">
        <v>1895</v>
      </c>
      <c r="D2889" t="s">
        <v>5443</v>
      </c>
      <c r="E2889" t="s">
        <v>39</v>
      </c>
      <c r="F2889" t="s">
        <v>1507</v>
      </c>
      <c r="G2889" t="s">
        <v>22</v>
      </c>
      <c r="H2889" t="s">
        <v>23</v>
      </c>
      <c r="I2889" t="s">
        <v>5444</v>
      </c>
      <c r="J2889" t="s">
        <v>621</v>
      </c>
      <c r="K2889">
        <v>22901</v>
      </c>
      <c r="L2889" t="s">
        <v>76</v>
      </c>
      <c r="M2889" t="s">
        <v>1372</v>
      </c>
      <c r="N2889" t="s">
        <v>46</v>
      </c>
      <c r="O2889" t="s">
        <v>62</v>
      </c>
      <c r="P2889" t="s">
        <v>1373</v>
      </c>
      <c r="Q2889">
        <v>34.65</v>
      </c>
      <c r="R2889">
        <v>3</v>
      </c>
      <c r="S2889">
        <v>0</v>
      </c>
      <c r="T2889">
        <v>10.395</v>
      </c>
    </row>
    <row r="2890" spans="1:20" x14ac:dyDescent="0.3">
      <c r="A2890" s="1">
        <v>44167</v>
      </c>
      <c r="B2890" s="1" t="str">
        <f t="shared" si="45"/>
        <v>Dec</v>
      </c>
      <c r="C2890">
        <v>1996</v>
      </c>
      <c r="D2890" t="s">
        <v>5445</v>
      </c>
      <c r="E2890" t="s">
        <v>86</v>
      </c>
      <c r="F2890" t="s">
        <v>715</v>
      </c>
      <c r="G2890" t="s">
        <v>22</v>
      </c>
      <c r="H2890" t="s">
        <v>23</v>
      </c>
      <c r="I2890" t="s">
        <v>441</v>
      </c>
      <c r="J2890" t="s">
        <v>52</v>
      </c>
      <c r="K2890">
        <v>77036</v>
      </c>
      <c r="L2890" t="s">
        <v>44</v>
      </c>
      <c r="M2890" t="s">
        <v>3558</v>
      </c>
      <c r="N2890" t="s">
        <v>46</v>
      </c>
      <c r="O2890" t="s">
        <v>69</v>
      </c>
      <c r="P2890" t="s">
        <v>3559</v>
      </c>
      <c r="Q2890">
        <v>294.62</v>
      </c>
      <c r="R2890">
        <v>5</v>
      </c>
      <c r="S2890">
        <v>0.8</v>
      </c>
      <c r="T2890">
        <v>-766.01199999999994</v>
      </c>
    </row>
    <row r="2891" spans="1:20" x14ac:dyDescent="0.3">
      <c r="A2891" s="1">
        <v>44167</v>
      </c>
      <c r="B2891" s="1" t="str">
        <f t="shared" si="45"/>
        <v>Dec</v>
      </c>
      <c r="C2891">
        <v>1997</v>
      </c>
      <c r="D2891" t="s">
        <v>5445</v>
      </c>
      <c r="E2891" t="s">
        <v>86</v>
      </c>
      <c r="F2891" t="s">
        <v>715</v>
      </c>
      <c r="G2891" t="s">
        <v>22</v>
      </c>
      <c r="H2891" t="s">
        <v>23</v>
      </c>
      <c r="I2891" t="s">
        <v>441</v>
      </c>
      <c r="J2891" t="s">
        <v>52</v>
      </c>
      <c r="K2891">
        <v>77036</v>
      </c>
      <c r="L2891" t="s">
        <v>44</v>
      </c>
      <c r="M2891" t="s">
        <v>5446</v>
      </c>
      <c r="N2891" t="s">
        <v>28</v>
      </c>
      <c r="O2891" t="s">
        <v>29</v>
      </c>
      <c r="P2891" t="s">
        <v>5447</v>
      </c>
      <c r="Q2891">
        <v>8.7520000000000007</v>
      </c>
      <c r="R2891">
        <v>4</v>
      </c>
      <c r="S2891">
        <v>0.6</v>
      </c>
      <c r="T2891">
        <v>-3.7195999999999998</v>
      </c>
    </row>
    <row r="2892" spans="1:20" x14ac:dyDescent="0.3">
      <c r="A2892" s="1">
        <v>44167</v>
      </c>
      <c r="B2892" s="1" t="str">
        <f t="shared" si="45"/>
        <v>Dec</v>
      </c>
      <c r="C2892">
        <v>2271</v>
      </c>
      <c r="D2892" t="s">
        <v>5448</v>
      </c>
      <c r="E2892" t="s">
        <v>20</v>
      </c>
      <c r="F2892" t="s">
        <v>2853</v>
      </c>
      <c r="G2892" t="s">
        <v>73</v>
      </c>
      <c r="H2892" t="s">
        <v>23</v>
      </c>
      <c r="I2892" t="s">
        <v>539</v>
      </c>
      <c r="J2892" t="s">
        <v>130</v>
      </c>
      <c r="K2892">
        <v>33180</v>
      </c>
      <c r="L2892" t="s">
        <v>76</v>
      </c>
      <c r="M2892" t="s">
        <v>1625</v>
      </c>
      <c r="N2892" t="s">
        <v>46</v>
      </c>
      <c r="O2892" t="s">
        <v>62</v>
      </c>
      <c r="P2892" t="s">
        <v>1626</v>
      </c>
      <c r="Q2892">
        <v>47.96</v>
      </c>
      <c r="R2892">
        <v>5</v>
      </c>
      <c r="S2892">
        <v>0.2</v>
      </c>
      <c r="T2892">
        <v>4.1965000000000003</v>
      </c>
    </row>
    <row r="2893" spans="1:20" x14ac:dyDescent="0.3">
      <c r="A2893" s="1">
        <v>44167</v>
      </c>
      <c r="B2893" s="1" t="str">
        <f t="shared" si="45"/>
        <v>Dec</v>
      </c>
      <c r="C2893">
        <v>2349</v>
      </c>
      <c r="D2893" t="s">
        <v>5449</v>
      </c>
      <c r="E2893" t="s">
        <v>269</v>
      </c>
      <c r="F2893" t="s">
        <v>2529</v>
      </c>
      <c r="G2893" t="s">
        <v>73</v>
      </c>
      <c r="H2893" t="s">
        <v>23</v>
      </c>
      <c r="I2893" t="s">
        <v>33</v>
      </c>
      <c r="J2893" t="s">
        <v>34</v>
      </c>
      <c r="K2893">
        <v>90032</v>
      </c>
      <c r="L2893" t="s">
        <v>35</v>
      </c>
      <c r="M2893" t="s">
        <v>5450</v>
      </c>
      <c r="N2893" t="s">
        <v>46</v>
      </c>
      <c r="O2893" t="s">
        <v>47</v>
      </c>
      <c r="P2893" t="s">
        <v>5451</v>
      </c>
      <c r="Q2893">
        <v>9.0239999999999991</v>
      </c>
      <c r="R2893">
        <v>6</v>
      </c>
      <c r="S2893">
        <v>0.2</v>
      </c>
      <c r="T2893">
        <v>3.1583999999999999</v>
      </c>
    </row>
    <row r="2894" spans="1:20" x14ac:dyDescent="0.3">
      <c r="A2894" s="1">
        <v>44167</v>
      </c>
      <c r="B2894" s="1" t="str">
        <f t="shared" si="45"/>
        <v>Dec</v>
      </c>
      <c r="C2894">
        <v>2350</v>
      </c>
      <c r="D2894" t="s">
        <v>5449</v>
      </c>
      <c r="E2894" t="s">
        <v>269</v>
      </c>
      <c r="F2894" t="s">
        <v>2529</v>
      </c>
      <c r="G2894" t="s">
        <v>73</v>
      </c>
      <c r="H2894" t="s">
        <v>23</v>
      </c>
      <c r="I2894" t="s">
        <v>33</v>
      </c>
      <c r="J2894" t="s">
        <v>34</v>
      </c>
      <c r="K2894">
        <v>90032</v>
      </c>
      <c r="L2894" t="s">
        <v>35</v>
      </c>
      <c r="M2894" t="s">
        <v>1772</v>
      </c>
      <c r="N2894" t="s">
        <v>46</v>
      </c>
      <c r="O2894" t="s">
        <v>47</v>
      </c>
      <c r="P2894" t="s">
        <v>1773</v>
      </c>
      <c r="Q2894">
        <v>69.456000000000003</v>
      </c>
      <c r="R2894">
        <v>2</v>
      </c>
      <c r="S2894">
        <v>0.2</v>
      </c>
      <c r="T2894">
        <v>22.5732</v>
      </c>
    </row>
    <row r="2895" spans="1:20" x14ac:dyDescent="0.3">
      <c r="A2895" s="1">
        <v>44167</v>
      </c>
      <c r="B2895" s="1" t="str">
        <f t="shared" si="45"/>
        <v>Dec</v>
      </c>
      <c r="C2895">
        <v>2351</v>
      </c>
      <c r="D2895" t="s">
        <v>5449</v>
      </c>
      <c r="E2895" t="s">
        <v>269</v>
      </c>
      <c r="F2895" t="s">
        <v>2529</v>
      </c>
      <c r="G2895" t="s">
        <v>73</v>
      </c>
      <c r="H2895" t="s">
        <v>23</v>
      </c>
      <c r="I2895" t="s">
        <v>33</v>
      </c>
      <c r="J2895" t="s">
        <v>34</v>
      </c>
      <c r="K2895">
        <v>90032</v>
      </c>
      <c r="L2895" t="s">
        <v>35</v>
      </c>
      <c r="M2895" t="s">
        <v>4785</v>
      </c>
      <c r="N2895" t="s">
        <v>46</v>
      </c>
      <c r="O2895" t="s">
        <v>107</v>
      </c>
      <c r="P2895" t="s">
        <v>4786</v>
      </c>
      <c r="Q2895">
        <v>10.86</v>
      </c>
      <c r="R2895">
        <v>2</v>
      </c>
      <c r="S2895">
        <v>0</v>
      </c>
      <c r="T2895">
        <v>5.3213999999999997</v>
      </c>
    </row>
    <row r="2896" spans="1:20" x14ac:dyDescent="0.3">
      <c r="A2896" s="1">
        <v>44167</v>
      </c>
      <c r="B2896" s="1" t="str">
        <f t="shared" si="45"/>
        <v>Dec</v>
      </c>
      <c r="C2896">
        <v>2352</v>
      </c>
      <c r="D2896" t="s">
        <v>5449</v>
      </c>
      <c r="E2896" t="s">
        <v>269</v>
      </c>
      <c r="F2896" t="s">
        <v>2529</v>
      </c>
      <c r="G2896" t="s">
        <v>73</v>
      </c>
      <c r="H2896" t="s">
        <v>23</v>
      </c>
      <c r="I2896" t="s">
        <v>33</v>
      </c>
      <c r="J2896" t="s">
        <v>34</v>
      </c>
      <c r="K2896">
        <v>90032</v>
      </c>
      <c r="L2896" t="s">
        <v>35</v>
      </c>
      <c r="M2896" t="s">
        <v>5452</v>
      </c>
      <c r="N2896" t="s">
        <v>46</v>
      </c>
      <c r="O2896" t="s">
        <v>69</v>
      </c>
      <c r="P2896" t="s">
        <v>5453</v>
      </c>
      <c r="Q2896">
        <v>79.47</v>
      </c>
      <c r="R2896">
        <v>3</v>
      </c>
      <c r="S2896">
        <v>0</v>
      </c>
      <c r="T2896">
        <v>22.2516</v>
      </c>
    </row>
    <row r="2897" spans="1:20" x14ac:dyDescent="0.3">
      <c r="A2897" s="1">
        <v>44167</v>
      </c>
      <c r="B2897" s="1" t="str">
        <f t="shared" si="45"/>
        <v>Dec</v>
      </c>
      <c r="C2897">
        <v>2353</v>
      </c>
      <c r="D2897" t="s">
        <v>5449</v>
      </c>
      <c r="E2897" t="s">
        <v>269</v>
      </c>
      <c r="F2897" t="s">
        <v>2529</v>
      </c>
      <c r="G2897" t="s">
        <v>73</v>
      </c>
      <c r="H2897" t="s">
        <v>23</v>
      </c>
      <c r="I2897" t="s">
        <v>33</v>
      </c>
      <c r="J2897" t="s">
        <v>34</v>
      </c>
      <c r="K2897">
        <v>90032</v>
      </c>
      <c r="L2897" t="s">
        <v>35</v>
      </c>
      <c r="M2897" t="s">
        <v>2729</v>
      </c>
      <c r="N2897" t="s">
        <v>46</v>
      </c>
      <c r="O2897" t="s">
        <v>62</v>
      </c>
      <c r="P2897" t="s">
        <v>2730</v>
      </c>
      <c r="Q2897">
        <v>10.08</v>
      </c>
      <c r="R2897">
        <v>6</v>
      </c>
      <c r="S2897">
        <v>0</v>
      </c>
      <c r="T2897">
        <v>5.04</v>
      </c>
    </row>
    <row r="2898" spans="1:20" x14ac:dyDescent="0.3">
      <c r="A2898" s="1">
        <v>44167</v>
      </c>
      <c r="B2898" s="1" t="str">
        <f t="shared" si="45"/>
        <v>Dec</v>
      </c>
      <c r="C2898">
        <v>2513</v>
      </c>
      <c r="D2898" t="s">
        <v>5454</v>
      </c>
      <c r="E2898" t="s">
        <v>20</v>
      </c>
      <c r="F2898" t="s">
        <v>1487</v>
      </c>
      <c r="G2898" t="s">
        <v>41</v>
      </c>
      <c r="H2898" t="s">
        <v>23</v>
      </c>
      <c r="I2898" t="s">
        <v>1587</v>
      </c>
      <c r="J2898" t="s">
        <v>130</v>
      </c>
      <c r="K2898">
        <v>33614</v>
      </c>
      <c r="L2898" t="s">
        <v>76</v>
      </c>
      <c r="M2898" t="s">
        <v>3880</v>
      </c>
      <c r="N2898" t="s">
        <v>46</v>
      </c>
      <c r="O2898" t="s">
        <v>47</v>
      </c>
      <c r="P2898" t="s">
        <v>3881</v>
      </c>
      <c r="Q2898">
        <v>45.66</v>
      </c>
      <c r="R2898">
        <v>5</v>
      </c>
      <c r="S2898">
        <v>0.7</v>
      </c>
      <c r="T2898">
        <v>-33.484000000000002</v>
      </c>
    </row>
    <row r="2899" spans="1:20" x14ac:dyDescent="0.3">
      <c r="A2899" s="1">
        <v>44167</v>
      </c>
      <c r="B2899" s="1" t="str">
        <f t="shared" si="45"/>
        <v>Dec</v>
      </c>
      <c r="C2899">
        <v>4498</v>
      </c>
      <c r="D2899" t="s">
        <v>5455</v>
      </c>
      <c r="E2899" t="s">
        <v>20</v>
      </c>
      <c r="F2899" t="s">
        <v>3445</v>
      </c>
      <c r="G2899" t="s">
        <v>22</v>
      </c>
      <c r="H2899" t="s">
        <v>23</v>
      </c>
      <c r="I2899" t="s">
        <v>154</v>
      </c>
      <c r="J2899" t="s">
        <v>155</v>
      </c>
      <c r="K2899">
        <v>19140</v>
      </c>
      <c r="L2899" t="s">
        <v>26</v>
      </c>
      <c r="M2899" t="s">
        <v>3768</v>
      </c>
      <c r="N2899" t="s">
        <v>46</v>
      </c>
      <c r="O2899" t="s">
        <v>47</v>
      </c>
      <c r="P2899" t="s">
        <v>3769</v>
      </c>
      <c r="Q2899">
        <v>631.17600000000004</v>
      </c>
      <c r="R2899">
        <v>4</v>
      </c>
      <c r="S2899">
        <v>0.7</v>
      </c>
      <c r="T2899">
        <v>-462.86239999999998</v>
      </c>
    </row>
    <row r="2900" spans="1:20" x14ac:dyDescent="0.3">
      <c r="A2900" s="1">
        <v>44167</v>
      </c>
      <c r="B2900" s="1" t="str">
        <f t="shared" si="45"/>
        <v>Dec</v>
      </c>
      <c r="C2900">
        <v>5531</v>
      </c>
      <c r="D2900" t="s">
        <v>5456</v>
      </c>
      <c r="E2900" t="s">
        <v>20</v>
      </c>
      <c r="F2900" t="s">
        <v>4516</v>
      </c>
      <c r="G2900" t="s">
        <v>22</v>
      </c>
      <c r="H2900" t="s">
        <v>23</v>
      </c>
      <c r="I2900" t="s">
        <v>2542</v>
      </c>
      <c r="J2900" t="s">
        <v>2543</v>
      </c>
      <c r="K2900">
        <v>68104</v>
      </c>
      <c r="L2900" t="s">
        <v>44</v>
      </c>
      <c r="M2900" t="s">
        <v>5457</v>
      </c>
      <c r="N2900" t="s">
        <v>78</v>
      </c>
      <c r="O2900" t="s">
        <v>193</v>
      </c>
      <c r="P2900" t="s">
        <v>5458</v>
      </c>
      <c r="Q2900">
        <v>2479.96</v>
      </c>
      <c r="R2900">
        <v>4</v>
      </c>
      <c r="S2900">
        <v>0</v>
      </c>
      <c r="T2900">
        <v>743.98800000000006</v>
      </c>
    </row>
    <row r="2901" spans="1:20" x14ac:dyDescent="0.3">
      <c r="A2901" s="1">
        <v>44167</v>
      </c>
      <c r="B2901" s="1" t="str">
        <f t="shared" si="45"/>
        <v>Dec</v>
      </c>
      <c r="C2901">
        <v>6270</v>
      </c>
      <c r="D2901" t="s">
        <v>5459</v>
      </c>
      <c r="E2901" t="s">
        <v>20</v>
      </c>
      <c r="F2901" t="s">
        <v>3583</v>
      </c>
      <c r="G2901" t="s">
        <v>73</v>
      </c>
      <c r="H2901" t="s">
        <v>23</v>
      </c>
      <c r="I2901" t="s">
        <v>3691</v>
      </c>
      <c r="J2901" t="s">
        <v>34</v>
      </c>
      <c r="K2901">
        <v>94601</v>
      </c>
      <c r="L2901" t="s">
        <v>35</v>
      </c>
      <c r="M2901" t="s">
        <v>4953</v>
      </c>
      <c r="N2901" t="s">
        <v>78</v>
      </c>
      <c r="O2901" t="s">
        <v>193</v>
      </c>
      <c r="P2901" t="s">
        <v>4954</v>
      </c>
      <c r="Q2901">
        <v>39.991999999999997</v>
      </c>
      <c r="R2901">
        <v>1</v>
      </c>
      <c r="S2901">
        <v>0.2</v>
      </c>
      <c r="T2901">
        <v>-7.9984000000000002</v>
      </c>
    </row>
    <row r="2902" spans="1:20" x14ac:dyDescent="0.3">
      <c r="A2902" s="1">
        <v>44167</v>
      </c>
      <c r="B2902" s="1" t="str">
        <f t="shared" si="45"/>
        <v>Dec</v>
      </c>
      <c r="C2902">
        <v>6271</v>
      </c>
      <c r="D2902" t="s">
        <v>5459</v>
      </c>
      <c r="E2902" t="s">
        <v>20</v>
      </c>
      <c r="F2902" t="s">
        <v>3583</v>
      </c>
      <c r="G2902" t="s">
        <v>73</v>
      </c>
      <c r="H2902" t="s">
        <v>23</v>
      </c>
      <c r="I2902" t="s">
        <v>3691</v>
      </c>
      <c r="J2902" t="s">
        <v>34</v>
      </c>
      <c r="K2902">
        <v>94601</v>
      </c>
      <c r="L2902" t="s">
        <v>35</v>
      </c>
      <c r="M2902" t="s">
        <v>5460</v>
      </c>
      <c r="N2902" t="s">
        <v>28</v>
      </c>
      <c r="O2902" t="s">
        <v>59</v>
      </c>
      <c r="P2902" t="s">
        <v>5461</v>
      </c>
      <c r="Q2902">
        <v>1159.056</v>
      </c>
      <c r="R2902">
        <v>9</v>
      </c>
      <c r="S2902">
        <v>0.2</v>
      </c>
      <c r="T2902">
        <v>43.464599999999997</v>
      </c>
    </row>
    <row r="2903" spans="1:20" x14ac:dyDescent="0.3">
      <c r="A2903" s="1">
        <v>44167</v>
      </c>
      <c r="B2903" s="1" t="str">
        <f t="shared" si="45"/>
        <v>Dec</v>
      </c>
      <c r="C2903">
        <v>6272</v>
      </c>
      <c r="D2903" t="s">
        <v>5459</v>
      </c>
      <c r="E2903" t="s">
        <v>20</v>
      </c>
      <c r="F2903" t="s">
        <v>3583</v>
      </c>
      <c r="G2903" t="s">
        <v>73</v>
      </c>
      <c r="H2903" t="s">
        <v>23</v>
      </c>
      <c r="I2903" t="s">
        <v>3691</v>
      </c>
      <c r="J2903" t="s">
        <v>34</v>
      </c>
      <c r="K2903">
        <v>94601</v>
      </c>
      <c r="L2903" t="s">
        <v>35</v>
      </c>
      <c r="M2903" t="s">
        <v>5179</v>
      </c>
      <c r="N2903" t="s">
        <v>46</v>
      </c>
      <c r="O2903" t="s">
        <v>62</v>
      </c>
      <c r="P2903" t="s">
        <v>5180</v>
      </c>
      <c r="Q2903">
        <v>179.9</v>
      </c>
      <c r="R2903">
        <v>5</v>
      </c>
      <c r="S2903">
        <v>0</v>
      </c>
      <c r="T2903">
        <v>44.975000000000001</v>
      </c>
    </row>
    <row r="2904" spans="1:20" x14ac:dyDescent="0.3">
      <c r="A2904" s="1">
        <v>44167</v>
      </c>
      <c r="B2904" s="1" t="str">
        <f t="shared" si="45"/>
        <v>Dec</v>
      </c>
      <c r="C2904">
        <v>6292</v>
      </c>
      <c r="D2904" t="s">
        <v>5462</v>
      </c>
      <c r="E2904" t="s">
        <v>39</v>
      </c>
      <c r="F2904" t="s">
        <v>775</v>
      </c>
      <c r="G2904" t="s">
        <v>22</v>
      </c>
      <c r="H2904" t="s">
        <v>23</v>
      </c>
      <c r="I2904" t="s">
        <v>2710</v>
      </c>
      <c r="J2904" t="s">
        <v>621</v>
      </c>
      <c r="K2904">
        <v>24153</v>
      </c>
      <c r="L2904" t="s">
        <v>76</v>
      </c>
      <c r="M2904" t="s">
        <v>5356</v>
      </c>
      <c r="N2904" t="s">
        <v>28</v>
      </c>
      <c r="O2904" t="s">
        <v>59</v>
      </c>
      <c r="P2904" t="s">
        <v>5357</v>
      </c>
      <c r="Q2904">
        <v>701.96</v>
      </c>
      <c r="R2904">
        <v>2</v>
      </c>
      <c r="S2904">
        <v>0</v>
      </c>
      <c r="T2904">
        <v>168.47040000000001</v>
      </c>
    </row>
    <row r="2905" spans="1:20" x14ac:dyDescent="0.3">
      <c r="A2905" s="1">
        <v>44167</v>
      </c>
      <c r="B2905" s="1" t="str">
        <f t="shared" si="45"/>
        <v>Dec</v>
      </c>
      <c r="C2905">
        <v>6690</v>
      </c>
      <c r="D2905" t="s">
        <v>5463</v>
      </c>
      <c r="E2905" t="s">
        <v>20</v>
      </c>
      <c r="F2905" t="s">
        <v>2489</v>
      </c>
      <c r="G2905" t="s">
        <v>73</v>
      </c>
      <c r="H2905" t="s">
        <v>23</v>
      </c>
      <c r="I2905" t="s">
        <v>441</v>
      </c>
      <c r="J2905" t="s">
        <v>52</v>
      </c>
      <c r="K2905">
        <v>77095</v>
      </c>
      <c r="L2905" t="s">
        <v>44</v>
      </c>
      <c r="M2905" t="s">
        <v>114</v>
      </c>
      <c r="N2905" t="s">
        <v>46</v>
      </c>
      <c r="O2905" t="s">
        <v>62</v>
      </c>
      <c r="P2905" t="s">
        <v>115</v>
      </c>
      <c r="Q2905">
        <v>12.16</v>
      </c>
      <c r="R2905">
        <v>5</v>
      </c>
      <c r="S2905">
        <v>0.2</v>
      </c>
      <c r="T2905">
        <v>2.1280000000000001</v>
      </c>
    </row>
    <row r="2906" spans="1:20" x14ac:dyDescent="0.3">
      <c r="A2906" s="1">
        <v>44167</v>
      </c>
      <c r="B2906" s="1" t="str">
        <f t="shared" si="45"/>
        <v>Dec</v>
      </c>
      <c r="C2906">
        <v>6760</v>
      </c>
      <c r="D2906" t="s">
        <v>5464</v>
      </c>
      <c r="E2906" t="s">
        <v>20</v>
      </c>
      <c r="F2906" t="s">
        <v>3812</v>
      </c>
      <c r="G2906" t="s">
        <v>22</v>
      </c>
      <c r="H2906" t="s">
        <v>23</v>
      </c>
      <c r="I2906" t="s">
        <v>2502</v>
      </c>
      <c r="J2906" t="s">
        <v>75</v>
      </c>
      <c r="K2906">
        <v>27405</v>
      </c>
      <c r="L2906" t="s">
        <v>76</v>
      </c>
      <c r="M2906" t="s">
        <v>5465</v>
      </c>
      <c r="N2906" t="s">
        <v>46</v>
      </c>
      <c r="O2906" t="s">
        <v>62</v>
      </c>
      <c r="P2906" t="s">
        <v>5466</v>
      </c>
      <c r="Q2906">
        <v>32.776000000000003</v>
      </c>
      <c r="R2906">
        <v>1</v>
      </c>
      <c r="S2906">
        <v>0.2</v>
      </c>
      <c r="T2906">
        <v>2.4582000000000002</v>
      </c>
    </row>
    <row r="2907" spans="1:20" x14ac:dyDescent="0.3">
      <c r="A2907" s="1">
        <v>44167</v>
      </c>
      <c r="B2907" s="1" t="str">
        <f t="shared" si="45"/>
        <v>Dec</v>
      </c>
      <c r="C2907">
        <v>7539</v>
      </c>
      <c r="D2907" t="s">
        <v>5467</v>
      </c>
      <c r="E2907" t="s">
        <v>20</v>
      </c>
      <c r="F2907" t="s">
        <v>1088</v>
      </c>
      <c r="G2907" t="s">
        <v>73</v>
      </c>
      <c r="H2907" t="s">
        <v>23</v>
      </c>
      <c r="I2907" t="s">
        <v>1113</v>
      </c>
      <c r="J2907" t="s">
        <v>198</v>
      </c>
      <c r="K2907">
        <v>80219</v>
      </c>
      <c r="L2907" t="s">
        <v>35</v>
      </c>
      <c r="M2907" t="s">
        <v>2072</v>
      </c>
      <c r="N2907" t="s">
        <v>46</v>
      </c>
      <c r="O2907" t="s">
        <v>54</v>
      </c>
      <c r="P2907" t="s">
        <v>2073</v>
      </c>
      <c r="Q2907">
        <v>114.288</v>
      </c>
      <c r="R2907">
        <v>1</v>
      </c>
      <c r="S2907">
        <v>0.2</v>
      </c>
      <c r="T2907">
        <v>12.8574</v>
      </c>
    </row>
    <row r="2908" spans="1:20" x14ac:dyDescent="0.3">
      <c r="A2908" s="1">
        <v>44167</v>
      </c>
      <c r="B2908" s="1" t="str">
        <f t="shared" si="45"/>
        <v>Dec</v>
      </c>
      <c r="C2908">
        <v>7540</v>
      </c>
      <c r="D2908" t="s">
        <v>5467</v>
      </c>
      <c r="E2908" t="s">
        <v>20</v>
      </c>
      <c r="F2908" t="s">
        <v>1088</v>
      </c>
      <c r="G2908" t="s">
        <v>73</v>
      </c>
      <c r="H2908" t="s">
        <v>23</v>
      </c>
      <c r="I2908" t="s">
        <v>1113</v>
      </c>
      <c r="J2908" t="s">
        <v>198</v>
      </c>
      <c r="K2908">
        <v>80219</v>
      </c>
      <c r="L2908" t="s">
        <v>35</v>
      </c>
      <c r="M2908" t="s">
        <v>4125</v>
      </c>
      <c r="N2908" t="s">
        <v>46</v>
      </c>
      <c r="O2908" t="s">
        <v>47</v>
      </c>
      <c r="P2908" t="s">
        <v>4126</v>
      </c>
      <c r="Q2908">
        <v>36.624000000000002</v>
      </c>
      <c r="R2908">
        <v>8</v>
      </c>
      <c r="S2908">
        <v>0.7</v>
      </c>
      <c r="T2908">
        <v>-24.416</v>
      </c>
    </row>
    <row r="2909" spans="1:20" x14ac:dyDescent="0.3">
      <c r="A2909" s="1">
        <v>44167</v>
      </c>
      <c r="B2909" s="1" t="str">
        <f t="shared" si="45"/>
        <v>Dec</v>
      </c>
      <c r="C2909">
        <v>7541</v>
      </c>
      <c r="D2909" t="s">
        <v>5467</v>
      </c>
      <c r="E2909" t="s">
        <v>20</v>
      </c>
      <c r="F2909" t="s">
        <v>1088</v>
      </c>
      <c r="G2909" t="s">
        <v>73</v>
      </c>
      <c r="H2909" t="s">
        <v>23</v>
      </c>
      <c r="I2909" t="s">
        <v>1113</v>
      </c>
      <c r="J2909" t="s">
        <v>198</v>
      </c>
      <c r="K2909">
        <v>80219</v>
      </c>
      <c r="L2909" t="s">
        <v>35</v>
      </c>
      <c r="M2909" t="s">
        <v>2320</v>
      </c>
      <c r="N2909" t="s">
        <v>28</v>
      </c>
      <c r="O2909" t="s">
        <v>186</v>
      </c>
      <c r="P2909" t="s">
        <v>2321</v>
      </c>
      <c r="Q2909">
        <v>242.352</v>
      </c>
      <c r="R2909">
        <v>8</v>
      </c>
      <c r="S2909">
        <v>0.7</v>
      </c>
      <c r="T2909">
        <v>-363.52800000000002</v>
      </c>
    </row>
    <row r="2910" spans="1:20" x14ac:dyDescent="0.3">
      <c r="A2910" s="1">
        <v>44167</v>
      </c>
      <c r="B2910" s="1" t="str">
        <f t="shared" si="45"/>
        <v>Dec</v>
      </c>
      <c r="C2910">
        <v>7542</v>
      </c>
      <c r="D2910" t="s">
        <v>5467</v>
      </c>
      <c r="E2910" t="s">
        <v>20</v>
      </c>
      <c r="F2910" t="s">
        <v>1088</v>
      </c>
      <c r="G2910" t="s">
        <v>73</v>
      </c>
      <c r="H2910" t="s">
        <v>23</v>
      </c>
      <c r="I2910" t="s">
        <v>1113</v>
      </c>
      <c r="J2910" t="s">
        <v>198</v>
      </c>
      <c r="K2910">
        <v>80219</v>
      </c>
      <c r="L2910" t="s">
        <v>35</v>
      </c>
      <c r="M2910" t="s">
        <v>1143</v>
      </c>
      <c r="N2910" t="s">
        <v>78</v>
      </c>
      <c r="O2910" t="s">
        <v>193</v>
      </c>
      <c r="P2910" t="s">
        <v>1144</v>
      </c>
      <c r="Q2910">
        <v>49.616</v>
      </c>
      <c r="R2910">
        <v>2</v>
      </c>
      <c r="S2910">
        <v>0.2</v>
      </c>
      <c r="T2910">
        <v>4.9615999999999998</v>
      </c>
    </row>
    <row r="2911" spans="1:20" x14ac:dyDescent="0.3">
      <c r="A2911" s="1">
        <v>44167</v>
      </c>
      <c r="B2911" s="1" t="str">
        <f t="shared" si="45"/>
        <v>Dec</v>
      </c>
      <c r="C2911">
        <v>7543</v>
      </c>
      <c r="D2911" t="s">
        <v>5467</v>
      </c>
      <c r="E2911" t="s">
        <v>20</v>
      </c>
      <c r="F2911" t="s">
        <v>1088</v>
      </c>
      <c r="G2911" t="s">
        <v>73</v>
      </c>
      <c r="H2911" t="s">
        <v>23</v>
      </c>
      <c r="I2911" t="s">
        <v>1113</v>
      </c>
      <c r="J2911" t="s">
        <v>198</v>
      </c>
      <c r="K2911">
        <v>80219</v>
      </c>
      <c r="L2911" t="s">
        <v>35</v>
      </c>
      <c r="M2911" t="s">
        <v>1859</v>
      </c>
      <c r="N2911" t="s">
        <v>28</v>
      </c>
      <c r="O2911" t="s">
        <v>29</v>
      </c>
      <c r="P2911" t="s">
        <v>1860</v>
      </c>
      <c r="Q2911">
        <v>508.70400000000001</v>
      </c>
      <c r="R2911">
        <v>6</v>
      </c>
      <c r="S2911">
        <v>0.2</v>
      </c>
      <c r="T2911">
        <v>0</v>
      </c>
    </row>
    <row r="2912" spans="1:20" x14ac:dyDescent="0.3">
      <c r="A2912" s="1">
        <v>44167</v>
      </c>
      <c r="B2912" s="1" t="str">
        <f t="shared" si="45"/>
        <v>Dec</v>
      </c>
      <c r="C2912">
        <v>7544</v>
      </c>
      <c r="D2912" t="s">
        <v>5467</v>
      </c>
      <c r="E2912" t="s">
        <v>20</v>
      </c>
      <c r="F2912" t="s">
        <v>1088</v>
      </c>
      <c r="G2912" t="s">
        <v>73</v>
      </c>
      <c r="H2912" t="s">
        <v>23</v>
      </c>
      <c r="I2912" t="s">
        <v>1113</v>
      </c>
      <c r="J2912" t="s">
        <v>198</v>
      </c>
      <c r="K2912">
        <v>80219</v>
      </c>
      <c r="L2912" t="s">
        <v>35</v>
      </c>
      <c r="M2912" t="s">
        <v>5468</v>
      </c>
      <c r="N2912" t="s">
        <v>78</v>
      </c>
      <c r="O2912" t="s">
        <v>193</v>
      </c>
      <c r="P2912" t="s">
        <v>5469</v>
      </c>
      <c r="Q2912">
        <v>57.36</v>
      </c>
      <c r="R2912">
        <v>6</v>
      </c>
      <c r="S2912">
        <v>0.2</v>
      </c>
      <c r="T2912">
        <v>-14.34</v>
      </c>
    </row>
    <row r="2913" spans="1:20" x14ac:dyDescent="0.3">
      <c r="A2913" s="1">
        <v>44167</v>
      </c>
      <c r="B2913" s="1" t="str">
        <f t="shared" si="45"/>
        <v>Dec</v>
      </c>
      <c r="C2913">
        <v>7545</v>
      </c>
      <c r="D2913" t="s">
        <v>5467</v>
      </c>
      <c r="E2913" t="s">
        <v>20</v>
      </c>
      <c r="F2913" t="s">
        <v>1088</v>
      </c>
      <c r="G2913" t="s">
        <v>73</v>
      </c>
      <c r="H2913" t="s">
        <v>23</v>
      </c>
      <c r="I2913" t="s">
        <v>1113</v>
      </c>
      <c r="J2913" t="s">
        <v>198</v>
      </c>
      <c r="K2913">
        <v>80219</v>
      </c>
      <c r="L2913" t="s">
        <v>35</v>
      </c>
      <c r="M2913" t="s">
        <v>5470</v>
      </c>
      <c r="N2913" t="s">
        <v>28</v>
      </c>
      <c r="O2913" t="s">
        <v>59</v>
      </c>
      <c r="P2913" t="s">
        <v>5471</v>
      </c>
      <c r="Q2913">
        <v>906.68</v>
      </c>
      <c r="R2913">
        <v>5</v>
      </c>
      <c r="S2913">
        <v>0.2</v>
      </c>
      <c r="T2913">
        <v>68.001000000000005</v>
      </c>
    </row>
    <row r="2914" spans="1:20" x14ac:dyDescent="0.3">
      <c r="A2914" s="1">
        <v>44167</v>
      </c>
      <c r="B2914" s="1" t="str">
        <f t="shared" si="45"/>
        <v>Dec</v>
      </c>
      <c r="C2914">
        <v>8642</v>
      </c>
      <c r="D2914" t="s">
        <v>5472</v>
      </c>
      <c r="E2914" t="s">
        <v>269</v>
      </c>
      <c r="F2914" t="s">
        <v>1915</v>
      </c>
      <c r="G2914" t="s">
        <v>22</v>
      </c>
      <c r="H2914" t="s">
        <v>23</v>
      </c>
      <c r="I2914" t="s">
        <v>2746</v>
      </c>
      <c r="J2914" t="s">
        <v>412</v>
      </c>
      <c r="K2914">
        <v>85345</v>
      </c>
      <c r="L2914" t="s">
        <v>35</v>
      </c>
      <c r="M2914" t="s">
        <v>3344</v>
      </c>
      <c r="N2914" t="s">
        <v>46</v>
      </c>
      <c r="O2914" t="s">
        <v>47</v>
      </c>
      <c r="P2914" t="s">
        <v>3345</v>
      </c>
      <c r="Q2914">
        <v>67.86</v>
      </c>
      <c r="R2914">
        <v>6</v>
      </c>
      <c r="S2914">
        <v>0.7</v>
      </c>
      <c r="T2914">
        <v>-45.24</v>
      </c>
    </row>
    <row r="2915" spans="1:20" x14ac:dyDescent="0.3">
      <c r="A2915" s="1">
        <v>44167</v>
      </c>
      <c r="B2915" s="1" t="str">
        <f t="shared" si="45"/>
        <v>Dec</v>
      </c>
      <c r="C2915">
        <v>8970</v>
      </c>
      <c r="D2915" t="s">
        <v>5473</v>
      </c>
      <c r="E2915" t="s">
        <v>20</v>
      </c>
      <c r="F2915" t="s">
        <v>836</v>
      </c>
      <c r="G2915" t="s">
        <v>73</v>
      </c>
      <c r="H2915" t="s">
        <v>23</v>
      </c>
      <c r="I2915" t="s">
        <v>1155</v>
      </c>
      <c r="J2915" t="s">
        <v>25</v>
      </c>
      <c r="K2915">
        <v>44107</v>
      </c>
      <c r="L2915" t="s">
        <v>26</v>
      </c>
      <c r="M2915" t="s">
        <v>4811</v>
      </c>
      <c r="N2915" t="s">
        <v>46</v>
      </c>
      <c r="O2915" t="s">
        <v>62</v>
      </c>
      <c r="P2915" t="s">
        <v>4812</v>
      </c>
      <c r="Q2915">
        <v>19.728000000000002</v>
      </c>
      <c r="R2915">
        <v>9</v>
      </c>
      <c r="S2915">
        <v>0.2</v>
      </c>
      <c r="T2915">
        <v>1.7262</v>
      </c>
    </row>
    <row r="2916" spans="1:20" x14ac:dyDescent="0.3">
      <c r="A2916" s="1">
        <v>44167</v>
      </c>
      <c r="B2916" s="1" t="str">
        <f t="shared" si="45"/>
        <v>Dec</v>
      </c>
      <c r="C2916">
        <v>8971</v>
      </c>
      <c r="D2916" t="s">
        <v>5473</v>
      </c>
      <c r="E2916" t="s">
        <v>20</v>
      </c>
      <c r="F2916" t="s">
        <v>836</v>
      </c>
      <c r="G2916" t="s">
        <v>73</v>
      </c>
      <c r="H2916" t="s">
        <v>23</v>
      </c>
      <c r="I2916" t="s">
        <v>1155</v>
      </c>
      <c r="J2916" t="s">
        <v>25</v>
      </c>
      <c r="K2916">
        <v>44107</v>
      </c>
      <c r="L2916" t="s">
        <v>26</v>
      </c>
      <c r="M2916" t="s">
        <v>1103</v>
      </c>
      <c r="N2916" t="s">
        <v>78</v>
      </c>
      <c r="O2916" t="s">
        <v>193</v>
      </c>
      <c r="P2916" t="s">
        <v>5474</v>
      </c>
      <c r="Q2916">
        <v>151.18799999999999</v>
      </c>
      <c r="R2916">
        <v>2</v>
      </c>
      <c r="S2916">
        <v>0.4</v>
      </c>
      <c r="T2916">
        <v>-25.198</v>
      </c>
    </row>
    <row r="2917" spans="1:20" x14ac:dyDescent="0.3">
      <c r="A2917" s="1">
        <v>44167</v>
      </c>
      <c r="B2917" s="1" t="str">
        <f t="shared" si="45"/>
        <v>Dec</v>
      </c>
      <c r="C2917">
        <v>9727</v>
      </c>
      <c r="D2917" t="s">
        <v>5475</v>
      </c>
      <c r="E2917" t="s">
        <v>39</v>
      </c>
      <c r="F2917" t="s">
        <v>5476</v>
      </c>
      <c r="G2917" t="s">
        <v>22</v>
      </c>
      <c r="H2917" t="s">
        <v>23</v>
      </c>
      <c r="I2917" t="s">
        <v>1084</v>
      </c>
      <c r="J2917" t="s">
        <v>250</v>
      </c>
      <c r="K2917">
        <v>1852</v>
      </c>
      <c r="L2917" t="s">
        <v>26</v>
      </c>
      <c r="M2917" t="s">
        <v>5477</v>
      </c>
      <c r="N2917" t="s">
        <v>46</v>
      </c>
      <c r="O2917" t="s">
        <v>69</v>
      </c>
      <c r="P2917" t="s">
        <v>5478</v>
      </c>
      <c r="Q2917">
        <v>286.86</v>
      </c>
      <c r="R2917">
        <v>7</v>
      </c>
      <c r="S2917">
        <v>0</v>
      </c>
      <c r="T2917">
        <v>80.320800000000006</v>
      </c>
    </row>
    <row r="2918" spans="1:20" x14ac:dyDescent="0.3">
      <c r="A2918" s="1">
        <v>44167</v>
      </c>
      <c r="B2918" s="1" t="str">
        <f t="shared" si="45"/>
        <v>Dec</v>
      </c>
      <c r="C2918">
        <v>9728</v>
      </c>
      <c r="D2918" t="s">
        <v>5475</v>
      </c>
      <c r="E2918" t="s">
        <v>39</v>
      </c>
      <c r="F2918" t="s">
        <v>5476</v>
      </c>
      <c r="G2918" t="s">
        <v>22</v>
      </c>
      <c r="H2918" t="s">
        <v>23</v>
      </c>
      <c r="I2918" t="s">
        <v>1084</v>
      </c>
      <c r="J2918" t="s">
        <v>250</v>
      </c>
      <c r="K2918">
        <v>1852</v>
      </c>
      <c r="L2918" t="s">
        <v>26</v>
      </c>
      <c r="M2918" t="s">
        <v>2120</v>
      </c>
      <c r="N2918" t="s">
        <v>78</v>
      </c>
      <c r="O2918" t="s">
        <v>193</v>
      </c>
      <c r="P2918" t="s">
        <v>2121</v>
      </c>
      <c r="Q2918">
        <v>979.95</v>
      </c>
      <c r="R2918">
        <v>5</v>
      </c>
      <c r="S2918">
        <v>0</v>
      </c>
      <c r="T2918">
        <v>284.18549999999999</v>
      </c>
    </row>
    <row r="2919" spans="1:20" x14ac:dyDescent="0.3">
      <c r="A2919" s="1">
        <v>44167</v>
      </c>
      <c r="B2919" s="1" t="str">
        <f t="shared" si="45"/>
        <v>Dec</v>
      </c>
      <c r="C2919">
        <v>9729</v>
      </c>
      <c r="D2919" t="s">
        <v>5475</v>
      </c>
      <c r="E2919" t="s">
        <v>39</v>
      </c>
      <c r="F2919" t="s">
        <v>5476</v>
      </c>
      <c r="G2919" t="s">
        <v>22</v>
      </c>
      <c r="H2919" t="s">
        <v>23</v>
      </c>
      <c r="I2919" t="s">
        <v>1084</v>
      </c>
      <c r="J2919" t="s">
        <v>250</v>
      </c>
      <c r="K2919">
        <v>1852</v>
      </c>
      <c r="L2919" t="s">
        <v>26</v>
      </c>
      <c r="M2919" t="s">
        <v>881</v>
      </c>
      <c r="N2919" t="s">
        <v>46</v>
      </c>
      <c r="O2919" t="s">
        <v>141</v>
      </c>
      <c r="P2919" t="s">
        <v>882</v>
      </c>
      <c r="Q2919">
        <v>4.3600000000000003</v>
      </c>
      <c r="R2919">
        <v>2</v>
      </c>
      <c r="S2919">
        <v>0</v>
      </c>
      <c r="T2919">
        <v>0.1744</v>
      </c>
    </row>
    <row r="2920" spans="1:20" x14ac:dyDescent="0.3">
      <c r="A2920" s="1">
        <v>44168</v>
      </c>
      <c r="B2920" s="1" t="str">
        <f t="shared" si="45"/>
        <v>Dec</v>
      </c>
      <c r="C2920">
        <v>2463</v>
      </c>
      <c r="D2920" t="s">
        <v>5479</v>
      </c>
      <c r="E2920" t="s">
        <v>20</v>
      </c>
      <c r="F2920" t="s">
        <v>3096</v>
      </c>
      <c r="G2920" t="s">
        <v>22</v>
      </c>
      <c r="H2920" t="s">
        <v>23</v>
      </c>
      <c r="I2920" t="s">
        <v>314</v>
      </c>
      <c r="J2920" t="s">
        <v>315</v>
      </c>
      <c r="K2920">
        <v>10009</v>
      </c>
      <c r="L2920" t="s">
        <v>26</v>
      </c>
      <c r="M2920" t="s">
        <v>3360</v>
      </c>
      <c r="N2920" t="s">
        <v>46</v>
      </c>
      <c r="O2920" t="s">
        <v>47</v>
      </c>
      <c r="P2920" t="s">
        <v>3361</v>
      </c>
      <c r="Q2920">
        <v>83.92</v>
      </c>
      <c r="R2920">
        <v>5</v>
      </c>
      <c r="S2920">
        <v>0.2</v>
      </c>
      <c r="T2920">
        <v>29.372</v>
      </c>
    </row>
    <row r="2921" spans="1:20" x14ac:dyDescent="0.3">
      <c r="A2921" s="1">
        <v>44168</v>
      </c>
      <c r="B2921" s="1" t="str">
        <f t="shared" si="45"/>
        <v>Dec</v>
      </c>
      <c r="C2921">
        <v>2464</v>
      </c>
      <c r="D2921" t="s">
        <v>5479</v>
      </c>
      <c r="E2921" t="s">
        <v>20</v>
      </c>
      <c r="F2921" t="s">
        <v>3096</v>
      </c>
      <c r="G2921" t="s">
        <v>22</v>
      </c>
      <c r="H2921" t="s">
        <v>23</v>
      </c>
      <c r="I2921" t="s">
        <v>314</v>
      </c>
      <c r="J2921" t="s">
        <v>315</v>
      </c>
      <c r="K2921">
        <v>10009</v>
      </c>
      <c r="L2921" t="s">
        <v>26</v>
      </c>
      <c r="M2921" t="s">
        <v>1243</v>
      </c>
      <c r="N2921" t="s">
        <v>46</v>
      </c>
      <c r="O2921" t="s">
        <v>47</v>
      </c>
      <c r="P2921" t="s">
        <v>1244</v>
      </c>
      <c r="Q2921">
        <v>14.624000000000001</v>
      </c>
      <c r="R2921">
        <v>2</v>
      </c>
      <c r="S2921">
        <v>0.2</v>
      </c>
      <c r="T2921">
        <v>5.1184000000000003</v>
      </c>
    </row>
    <row r="2922" spans="1:20" x14ac:dyDescent="0.3">
      <c r="A2922" s="1">
        <v>44168</v>
      </c>
      <c r="B2922" s="1" t="str">
        <f t="shared" si="45"/>
        <v>Dec</v>
      </c>
      <c r="C2922">
        <v>2465</v>
      </c>
      <c r="D2922" t="s">
        <v>5479</v>
      </c>
      <c r="E2922" t="s">
        <v>20</v>
      </c>
      <c r="F2922" t="s">
        <v>3096</v>
      </c>
      <c r="G2922" t="s">
        <v>22</v>
      </c>
      <c r="H2922" t="s">
        <v>23</v>
      </c>
      <c r="I2922" t="s">
        <v>314</v>
      </c>
      <c r="J2922" t="s">
        <v>315</v>
      </c>
      <c r="K2922">
        <v>10009</v>
      </c>
      <c r="L2922" t="s">
        <v>26</v>
      </c>
      <c r="M2922" t="s">
        <v>1597</v>
      </c>
      <c r="N2922" t="s">
        <v>78</v>
      </c>
      <c r="O2922" t="s">
        <v>193</v>
      </c>
      <c r="P2922" t="s">
        <v>1598</v>
      </c>
      <c r="Q2922">
        <v>136.99</v>
      </c>
      <c r="R2922">
        <v>1</v>
      </c>
      <c r="S2922">
        <v>0</v>
      </c>
      <c r="T2922">
        <v>36.987299999999998</v>
      </c>
    </row>
    <row r="2923" spans="1:20" x14ac:dyDescent="0.3">
      <c r="A2923" s="1">
        <v>44168</v>
      </c>
      <c r="B2923" s="1" t="str">
        <f t="shared" si="45"/>
        <v>Dec</v>
      </c>
      <c r="C2923">
        <v>2466</v>
      </c>
      <c r="D2923" t="s">
        <v>5479</v>
      </c>
      <c r="E2923" t="s">
        <v>20</v>
      </c>
      <c r="F2923" t="s">
        <v>3096</v>
      </c>
      <c r="G2923" t="s">
        <v>22</v>
      </c>
      <c r="H2923" t="s">
        <v>23</v>
      </c>
      <c r="I2923" t="s">
        <v>314</v>
      </c>
      <c r="J2923" t="s">
        <v>315</v>
      </c>
      <c r="K2923">
        <v>10009</v>
      </c>
      <c r="L2923" t="s">
        <v>26</v>
      </c>
      <c r="M2923" t="s">
        <v>5480</v>
      </c>
      <c r="N2923" t="s">
        <v>46</v>
      </c>
      <c r="O2923" t="s">
        <v>288</v>
      </c>
      <c r="P2923" t="s">
        <v>5481</v>
      </c>
      <c r="Q2923">
        <v>3.15</v>
      </c>
      <c r="R2923">
        <v>1</v>
      </c>
      <c r="S2923">
        <v>0</v>
      </c>
      <c r="T2923">
        <v>1.512</v>
      </c>
    </row>
    <row r="2924" spans="1:20" x14ac:dyDescent="0.3">
      <c r="A2924" s="1">
        <v>44168</v>
      </c>
      <c r="B2924" s="1" t="str">
        <f t="shared" si="45"/>
        <v>Dec</v>
      </c>
      <c r="C2924">
        <v>2675</v>
      </c>
      <c r="D2924" t="s">
        <v>5482</v>
      </c>
      <c r="E2924" t="s">
        <v>269</v>
      </c>
      <c r="F2924" t="s">
        <v>2109</v>
      </c>
      <c r="G2924" t="s">
        <v>22</v>
      </c>
      <c r="H2924" t="s">
        <v>23</v>
      </c>
      <c r="I2924" t="s">
        <v>573</v>
      </c>
      <c r="J2924" t="s">
        <v>34</v>
      </c>
      <c r="K2924">
        <v>92024</v>
      </c>
      <c r="L2924" t="s">
        <v>35</v>
      </c>
      <c r="M2924" t="s">
        <v>1333</v>
      </c>
      <c r="N2924" t="s">
        <v>46</v>
      </c>
      <c r="O2924" t="s">
        <v>107</v>
      </c>
      <c r="P2924" t="s">
        <v>1334</v>
      </c>
      <c r="Q2924">
        <v>166.44</v>
      </c>
      <c r="R2924">
        <v>3</v>
      </c>
      <c r="S2924">
        <v>0</v>
      </c>
      <c r="T2924">
        <v>79.891199999999998</v>
      </c>
    </row>
    <row r="2925" spans="1:20" x14ac:dyDescent="0.3">
      <c r="A2925" s="1">
        <v>44168</v>
      </c>
      <c r="B2925" s="1" t="str">
        <f t="shared" si="45"/>
        <v>Dec</v>
      </c>
      <c r="C2925">
        <v>3465</v>
      </c>
      <c r="D2925" t="s">
        <v>5483</v>
      </c>
      <c r="E2925" t="s">
        <v>86</v>
      </c>
      <c r="F2925" t="s">
        <v>1237</v>
      </c>
      <c r="G2925" t="s">
        <v>22</v>
      </c>
      <c r="H2925" t="s">
        <v>23</v>
      </c>
      <c r="I2925" t="s">
        <v>74</v>
      </c>
      <c r="J2925" t="s">
        <v>130</v>
      </c>
      <c r="K2925">
        <v>32216</v>
      </c>
      <c r="L2925" t="s">
        <v>76</v>
      </c>
      <c r="M2925" t="s">
        <v>2128</v>
      </c>
      <c r="N2925" t="s">
        <v>78</v>
      </c>
      <c r="O2925" t="s">
        <v>101</v>
      </c>
      <c r="P2925" t="s">
        <v>2129</v>
      </c>
      <c r="Q2925">
        <v>47.991999999999997</v>
      </c>
      <c r="R2925">
        <v>1</v>
      </c>
      <c r="S2925">
        <v>0.2</v>
      </c>
      <c r="T2925">
        <v>7.1988000000000003</v>
      </c>
    </row>
    <row r="2926" spans="1:20" x14ac:dyDescent="0.3">
      <c r="A2926" s="1">
        <v>44168</v>
      </c>
      <c r="B2926" s="1" t="str">
        <f t="shared" si="45"/>
        <v>Dec</v>
      </c>
      <c r="C2926">
        <v>4566</v>
      </c>
      <c r="D2926" t="s">
        <v>5484</v>
      </c>
      <c r="E2926" t="s">
        <v>20</v>
      </c>
      <c r="F2926" t="s">
        <v>581</v>
      </c>
      <c r="G2926" t="s">
        <v>22</v>
      </c>
      <c r="H2926" t="s">
        <v>23</v>
      </c>
      <c r="I2926" t="s">
        <v>1726</v>
      </c>
      <c r="J2926" t="s">
        <v>75</v>
      </c>
      <c r="K2926">
        <v>28314</v>
      </c>
      <c r="L2926" t="s">
        <v>76</v>
      </c>
      <c r="M2926" t="s">
        <v>5485</v>
      </c>
      <c r="N2926" t="s">
        <v>46</v>
      </c>
      <c r="O2926" t="s">
        <v>69</v>
      </c>
      <c r="P2926" t="s">
        <v>5486</v>
      </c>
      <c r="Q2926">
        <v>45.216000000000001</v>
      </c>
      <c r="R2926">
        <v>3</v>
      </c>
      <c r="S2926">
        <v>0.2</v>
      </c>
      <c r="T2926">
        <v>4.5216000000000003</v>
      </c>
    </row>
    <row r="2927" spans="1:20" x14ac:dyDescent="0.3">
      <c r="A2927" s="1">
        <v>44168</v>
      </c>
      <c r="B2927" s="1" t="str">
        <f t="shared" si="45"/>
        <v>Dec</v>
      </c>
      <c r="C2927">
        <v>4567</v>
      </c>
      <c r="D2927" t="s">
        <v>5484</v>
      </c>
      <c r="E2927" t="s">
        <v>20</v>
      </c>
      <c r="F2927" t="s">
        <v>581</v>
      </c>
      <c r="G2927" t="s">
        <v>22</v>
      </c>
      <c r="H2927" t="s">
        <v>23</v>
      </c>
      <c r="I2927" t="s">
        <v>1726</v>
      </c>
      <c r="J2927" t="s">
        <v>75</v>
      </c>
      <c r="K2927">
        <v>28314</v>
      </c>
      <c r="L2927" t="s">
        <v>76</v>
      </c>
      <c r="M2927" t="s">
        <v>4225</v>
      </c>
      <c r="N2927" t="s">
        <v>46</v>
      </c>
      <c r="O2927" t="s">
        <v>47</v>
      </c>
      <c r="P2927" t="s">
        <v>4226</v>
      </c>
      <c r="Q2927">
        <v>28.782</v>
      </c>
      <c r="R2927">
        <v>6</v>
      </c>
      <c r="S2927">
        <v>0.7</v>
      </c>
      <c r="T2927">
        <v>-21.1068</v>
      </c>
    </row>
    <row r="2928" spans="1:20" x14ac:dyDescent="0.3">
      <c r="A2928" s="1">
        <v>44168</v>
      </c>
      <c r="B2928" s="1" t="str">
        <f t="shared" si="45"/>
        <v>Dec</v>
      </c>
      <c r="C2928">
        <v>4568</v>
      </c>
      <c r="D2928" t="s">
        <v>5484</v>
      </c>
      <c r="E2928" t="s">
        <v>20</v>
      </c>
      <c r="F2928" t="s">
        <v>581</v>
      </c>
      <c r="G2928" t="s">
        <v>22</v>
      </c>
      <c r="H2928" t="s">
        <v>23</v>
      </c>
      <c r="I2928" t="s">
        <v>1726</v>
      </c>
      <c r="J2928" t="s">
        <v>75</v>
      </c>
      <c r="K2928">
        <v>28314</v>
      </c>
      <c r="L2928" t="s">
        <v>76</v>
      </c>
      <c r="M2928" t="s">
        <v>2870</v>
      </c>
      <c r="N2928" t="s">
        <v>46</v>
      </c>
      <c r="O2928" t="s">
        <v>107</v>
      </c>
      <c r="P2928" t="s">
        <v>2871</v>
      </c>
      <c r="Q2928">
        <v>24.448</v>
      </c>
      <c r="R2928">
        <v>4</v>
      </c>
      <c r="S2928">
        <v>0.2</v>
      </c>
      <c r="T2928">
        <v>8.8623999999999992</v>
      </c>
    </row>
    <row r="2929" spans="1:20" x14ac:dyDescent="0.3">
      <c r="A2929" s="1">
        <v>44168</v>
      </c>
      <c r="B2929" s="1" t="str">
        <f t="shared" si="45"/>
        <v>Dec</v>
      </c>
      <c r="C2929">
        <v>4717</v>
      </c>
      <c r="D2929" t="s">
        <v>5487</v>
      </c>
      <c r="E2929" t="s">
        <v>86</v>
      </c>
      <c r="F2929" t="s">
        <v>4490</v>
      </c>
      <c r="G2929" t="s">
        <v>41</v>
      </c>
      <c r="H2929" t="s">
        <v>23</v>
      </c>
      <c r="I2929" t="s">
        <v>148</v>
      </c>
      <c r="J2929" t="s">
        <v>149</v>
      </c>
      <c r="K2929">
        <v>98115</v>
      </c>
      <c r="L2929" t="s">
        <v>35</v>
      </c>
      <c r="M2929" t="s">
        <v>93</v>
      </c>
      <c r="N2929" t="s">
        <v>28</v>
      </c>
      <c r="O2929" t="s">
        <v>94</v>
      </c>
      <c r="P2929" t="s">
        <v>95</v>
      </c>
      <c r="Q2929">
        <v>521.96</v>
      </c>
      <c r="R2929">
        <v>2</v>
      </c>
      <c r="S2929">
        <v>0</v>
      </c>
      <c r="T2929">
        <v>88.733199999999997</v>
      </c>
    </row>
    <row r="2930" spans="1:20" x14ac:dyDescent="0.3">
      <c r="A2930" s="1">
        <v>44168</v>
      </c>
      <c r="B2930" s="1" t="str">
        <f t="shared" si="45"/>
        <v>Dec</v>
      </c>
      <c r="C2930">
        <v>7537</v>
      </c>
      <c r="D2930" t="s">
        <v>5488</v>
      </c>
      <c r="E2930" t="s">
        <v>20</v>
      </c>
      <c r="F2930" t="s">
        <v>619</v>
      </c>
      <c r="G2930" t="s">
        <v>22</v>
      </c>
      <c r="H2930" t="s">
        <v>23</v>
      </c>
      <c r="I2930" t="s">
        <v>441</v>
      </c>
      <c r="J2930" t="s">
        <v>52</v>
      </c>
      <c r="K2930">
        <v>77041</v>
      </c>
      <c r="L2930" t="s">
        <v>44</v>
      </c>
      <c r="M2930" t="s">
        <v>2564</v>
      </c>
      <c r="N2930" t="s">
        <v>28</v>
      </c>
      <c r="O2930" t="s">
        <v>29</v>
      </c>
      <c r="P2930" t="s">
        <v>2565</v>
      </c>
      <c r="Q2930">
        <v>13.592000000000001</v>
      </c>
      <c r="R2930">
        <v>2</v>
      </c>
      <c r="S2930">
        <v>0.6</v>
      </c>
      <c r="T2930">
        <v>-14.271599999999999</v>
      </c>
    </row>
    <row r="2931" spans="1:20" x14ac:dyDescent="0.3">
      <c r="A2931" s="1">
        <v>44168</v>
      </c>
      <c r="B2931" s="1" t="str">
        <f t="shared" si="45"/>
        <v>Dec</v>
      </c>
      <c r="C2931">
        <v>7762</v>
      </c>
      <c r="D2931" t="s">
        <v>5489</v>
      </c>
      <c r="E2931" t="s">
        <v>39</v>
      </c>
      <c r="F2931" t="s">
        <v>2801</v>
      </c>
      <c r="G2931" t="s">
        <v>22</v>
      </c>
      <c r="H2931" t="s">
        <v>23</v>
      </c>
      <c r="I2931" t="s">
        <v>2377</v>
      </c>
      <c r="J2931" t="s">
        <v>52</v>
      </c>
      <c r="K2931">
        <v>75023</v>
      </c>
      <c r="L2931" t="s">
        <v>44</v>
      </c>
      <c r="M2931" t="s">
        <v>3493</v>
      </c>
      <c r="N2931" t="s">
        <v>46</v>
      </c>
      <c r="O2931" t="s">
        <v>107</v>
      </c>
      <c r="P2931" t="s">
        <v>3494</v>
      </c>
      <c r="Q2931">
        <v>10.368</v>
      </c>
      <c r="R2931">
        <v>2</v>
      </c>
      <c r="S2931">
        <v>0.2</v>
      </c>
      <c r="T2931">
        <v>3.6288</v>
      </c>
    </row>
    <row r="2932" spans="1:20" x14ac:dyDescent="0.3">
      <c r="A2932" s="1">
        <v>44168</v>
      </c>
      <c r="B2932" s="1" t="str">
        <f t="shared" si="45"/>
        <v>Dec</v>
      </c>
      <c r="C2932">
        <v>7881</v>
      </c>
      <c r="D2932" t="s">
        <v>5490</v>
      </c>
      <c r="E2932" t="s">
        <v>86</v>
      </c>
      <c r="F2932" t="s">
        <v>1415</v>
      </c>
      <c r="G2932" t="s">
        <v>22</v>
      </c>
      <c r="H2932" t="s">
        <v>23</v>
      </c>
      <c r="I2932" t="s">
        <v>5491</v>
      </c>
      <c r="J2932" t="s">
        <v>198</v>
      </c>
      <c r="K2932">
        <v>80229</v>
      </c>
      <c r="L2932" t="s">
        <v>35</v>
      </c>
      <c r="M2932" t="s">
        <v>3787</v>
      </c>
      <c r="N2932" t="s">
        <v>46</v>
      </c>
      <c r="O2932" t="s">
        <v>62</v>
      </c>
      <c r="P2932" t="s">
        <v>3788</v>
      </c>
      <c r="Q2932">
        <v>13.343999999999999</v>
      </c>
      <c r="R2932">
        <v>6</v>
      </c>
      <c r="S2932">
        <v>0.2</v>
      </c>
      <c r="T2932">
        <v>1.0007999999999999</v>
      </c>
    </row>
    <row r="2933" spans="1:20" x14ac:dyDescent="0.3">
      <c r="A2933" s="1">
        <v>44168</v>
      </c>
      <c r="B2933" s="1" t="str">
        <f t="shared" si="45"/>
        <v>Dec</v>
      </c>
      <c r="C2933">
        <v>7882</v>
      </c>
      <c r="D2933" t="s">
        <v>5490</v>
      </c>
      <c r="E2933" t="s">
        <v>86</v>
      </c>
      <c r="F2933" t="s">
        <v>1415</v>
      </c>
      <c r="G2933" t="s">
        <v>22</v>
      </c>
      <c r="H2933" t="s">
        <v>23</v>
      </c>
      <c r="I2933" t="s">
        <v>5491</v>
      </c>
      <c r="J2933" t="s">
        <v>198</v>
      </c>
      <c r="K2933">
        <v>80229</v>
      </c>
      <c r="L2933" t="s">
        <v>35</v>
      </c>
      <c r="M2933" t="s">
        <v>2695</v>
      </c>
      <c r="N2933" t="s">
        <v>78</v>
      </c>
      <c r="O2933" t="s">
        <v>101</v>
      </c>
      <c r="P2933" t="s">
        <v>2696</v>
      </c>
      <c r="Q2933">
        <v>76.751999999999995</v>
      </c>
      <c r="R2933">
        <v>6</v>
      </c>
      <c r="S2933">
        <v>0.2</v>
      </c>
      <c r="T2933">
        <v>10.5534</v>
      </c>
    </row>
    <row r="2934" spans="1:20" x14ac:dyDescent="0.3">
      <c r="A2934" s="1">
        <v>44168</v>
      </c>
      <c r="B2934" s="1" t="str">
        <f t="shared" si="45"/>
        <v>Dec</v>
      </c>
      <c r="C2934">
        <v>7883</v>
      </c>
      <c r="D2934" t="s">
        <v>5490</v>
      </c>
      <c r="E2934" t="s">
        <v>86</v>
      </c>
      <c r="F2934" t="s">
        <v>1415</v>
      </c>
      <c r="G2934" t="s">
        <v>22</v>
      </c>
      <c r="H2934" t="s">
        <v>23</v>
      </c>
      <c r="I2934" t="s">
        <v>5491</v>
      </c>
      <c r="J2934" t="s">
        <v>198</v>
      </c>
      <c r="K2934">
        <v>80229</v>
      </c>
      <c r="L2934" t="s">
        <v>35</v>
      </c>
      <c r="M2934" t="s">
        <v>2695</v>
      </c>
      <c r="N2934" t="s">
        <v>78</v>
      </c>
      <c r="O2934" t="s">
        <v>101</v>
      </c>
      <c r="P2934" t="s">
        <v>2696</v>
      </c>
      <c r="Q2934">
        <v>102.336</v>
      </c>
      <c r="R2934">
        <v>8</v>
      </c>
      <c r="S2934">
        <v>0.2</v>
      </c>
      <c r="T2934">
        <v>14.071199999999999</v>
      </c>
    </row>
    <row r="2935" spans="1:20" x14ac:dyDescent="0.3">
      <c r="A2935" s="1">
        <v>44168</v>
      </c>
      <c r="B2935" s="1" t="str">
        <f t="shared" si="45"/>
        <v>Dec</v>
      </c>
      <c r="C2935">
        <v>7884</v>
      </c>
      <c r="D2935" t="s">
        <v>5490</v>
      </c>
      <c r="E2935" t="s">
        <v>86</v>
      </c>
      <c r="F2935" t="s">
        <v>1415</v>
      </c>
      <c r="G2935" t="s">
        <v>22</v>
      </c>
      <c r="H2935" t="s">
        <v>23</v>
      </c>
      <c r="I2935" t="s">
        <v>5491</v>
      </c>
      <c r="J2935" t="s">
        <v>198</v>
      </c>
      <c r="K2935">
        <v>80229</v>
      </c>
      <c r="L2935" t="s">
        <v>35</v>
      </c>
      <c r="M2935" t="s">
        <v>3114</v>
      </c>
      <c r="N2935" t="s">
        <v>46</v>
      </c>
      <c r="O2935" t="s">
        <v>107</v>
      </c>
      <c r="P2935" t="s">
        <v>3115</v>
      </c>
      <c r="Q2935">
        <v>10.32</v>
      </c>
      <c r="R2935">
        <v>2</v>
      </c>
      <c r="S2935">
        <v>0.2</v>
      </c>
      <c r="T2935">
        <v>3.7410000000000001</v>
      </c>
    </row>
    <row r="2936" spans="1:20" x14ac:dyDescent="0.3">
      <c r="A2936" s="1">
        <v>44168</v>
      </c>
      <c r="B2936" s="1" t="str">
        <f t="shared" si="45"/>
        <v>Dec</v>
      </c>
      <c r="C2936">
        <v>7885</v>
      </c>
      <c r="D2936" t="s">
        <v>5490</v>
      </c>
      <c r="E2936" t="s">
        <v>86</v>
      </c>
      <c r="F2936" t="s">
        <v>1415</v>
      </c>
      <c r="G2936" t="s">
        <v>22</v>
      </c>
      <c r="H2936" t="s">
        <v>23</v>
      </c>
      <c r="I2936" t="s">
        <v>5491</v>
      </c>
      <c r="J2936" t="s">
        <v>198</v>
      </c>
      <c r="K2936">
        <v>80229</v>
      </c>
      <c r="L2936" t="s">
        <v>35</v>
      </c>
      <c r="M2936" t="s">
        <v>5492</v>
      </c>
      <c r="N2936" t="s">
        <v>46</v>
      </c>
      <c r="O2936" t="s">
        <v>141</v>
      </c>
      <c r="P2936" t="s">
        <v>5493</v>
      </c>
      <c r="Q2936">
        <v>47.32</v>
      </c>
      <c r="R2936">
        <v>7</v>
      </c>
      <c r="S2936">
        <v>0.2</v>
      </c>
      <c r="T2936">
        <v>5.915</v>
      </c>
    </row>
    <row r="2937" spans="1:20" x14ac:dyDescent="0.3">
      <c r="A2937" s="1">
        <v>44168</v>
      </c>
      <c r="B2937" s="1" t="str">
        <f t="shared" si="45"/>
        <v>Dec</v>
      </c>
      <c r="C2937">
        <v>7886</v>
      </c>
      <c r="D2937" t="s">
        <v>5490</v>
      </c>
      <c r="E2937" t="s">
        <v>86</v>
      </c>
      <c r="F2937" t="s">
        <v>1415</v>
      </c>
      <c r="G2937" t="s">
        <v>22</v>
      </c>
      <c r="H2937" t="s">
        <v>23</v>
      </c>
      <c r="I2937" t="s">
        <v>5491</v>
      </c>
      <c r="J2937" t="s">
        <v>198</v>
      </c>
      <c r="K2937">
        <v>80229</v>
      </c>
      <c r="L2937" t="s">
        <v>35</v>
      </c>
      <c r="M2937" t="s">
        <v>2822</v>
      </c>
      <c r="N2937" t="s">
        <v>28</v>
      </c>
      <c r="O2937" t="s">
        <v>29</v>
      </c>
      <c r="P2937" t="s">
        <v>1561</v>
      </c>
      <c r="Q2937">
        <v>23.376000000000001</v>
      </c>
      <c r="R2937">
        <v>3</v>
      </c>
      <c r="S2937">
        <v>0.2</v>
      </c>
      <c r="T2937">
        <v>7.0128000000000004</v>
      </c>
    </row>
    <row r="2938" spans="1:20" x14ac:dyDescent="0.3">
      <c r="A2938" s="1">
        <v>44168</v>
      </c>
      <c r="B2938" s="1" t="str">
        <f t="shared" si="45"/>
        <v>Dec</v>
      </c>
      <c r="C2938">
        <v>7887</v>
      </c>
      <c r="D2938" t="s">
        <v>5490</v>
      </c>
      <c r="E2938" t="s">
        <v>86</v>
      </c>
      <c r="F2938" t="s">
        <v>1415</v>
      </c>
      <c r="G2938" t="s">
        <v>22</v>
      </c>
      <c r="H2938" t="s">
        <v>23</v>
      </c>
      <c r="I2938" t="s">
        <v>5491</v>
      </c>
      <c r="J2938" t="s">
        <v>198</v>
      </c>
      <c r="K2938">
        <v>80229</v>
      </c>
      <c r="L2938" t="s">
        <v>35</v>
      </c>
      <c r="M2938" t="s">
        <v>723</v>
      </c>
      <c r="N2938" t="s">
        <v>28</v>
      </c>
      <c r="O2938" t="s">
        <v>29</v>
      </c>
      <c r="P2938" t="s">
        <v>4118</v>
      </c>
      <c r="Q2938">
        <v>16.72</v>
      </c>
      <c r="R2938">
        <v>5</v>
      </c>
      <c r="S2938">
        <v>0.2</v>
      </c>
      <c r="T2938">
        <v>3.3439999999999999</v>
      </c>
    </row>
    <row r="2939" spans="1:20" x14ac:dyDescent="0.3">
      <c r="A2939" s="1">
        <v>44168</v>
      </c>
      <c r="B2939" s="1" t="str">
        <f t="shared" si="45"/>
        <v>Dec</v>
      </c>
      <c r="C2939">
        <v>7888</v>
      </c>
      <c r="D2939" t="s">
        <v>5490</v>
      </c>
      <c r="E2939" t="s">
        <v>86</v>
      </c>
      <c r="F2939" t="s">
        <v>1415</v>
      </c>
      <c r="G2939" t="s">
        <v>22</v>
      </c>
      <c r="H2939" t="s">
        <v>23</v>
      </c>
      <c r="I2939" t="s">
        <v>5491</v>
      </c>
      <c r="J2939" t="s">
        <v>198</v>
      </c>
      <c r="K2939">
        <v>80229</v>
      </c>
      <c r="L2939" t="s">
        <v>35</v>
      </c>
      <c r="M2939" t="s">
        <v>3994</v>
      </c>
      <c r="N2939" t="s">
        <v>28</v>
      </c>
      <c r="O2939" t="s">
        <v>29</v>
      </c>
      <c r="P2939" t="s">
        <v>3995</v>
      </c>
      <c r="Q2939">
        <v>16.192</v>
      </c>
      <c r="R2939">
        <v>1</v>
      </c>
      <c r="S2939">
        <v>0.2</v>
      </c>
      <c r="T2939">
        <v>4.6551999999999998</v>
      </c>
    </row>
    <row r="2940" spans="1:20" x14ac:dyDescent="0.3">
      <c r="A2940" s="1">
        <v>44169</v>
      </c>
      <c r="B2940" s="1" t="str">
        <f t="shared" si="45"/>
        <v>Dec</v>
      </c>
      <c r="C2940">
        <v>2691</v>
      </c>
      <c r="D2940" t="s">
        <v>5494</v>
      </c>
      <c r="E2940" t="s">
        <v>20</v>
      </c>
      <c r="F2940" t="s">
        <v>3661</v>
      </c>
      <c r="G2940" t="s">
        <v>22</v>
      </c>
      <c r="H2940" t="s">
        <v>23</v>
      </c>
      <c r="I2940" t="s">
        <v>154</v>
      </c>
      <c r="J2940" t="s">
        <v>155</v>
      </c>
      <c r="K2940">
        <v>19134</v>
      </c>
      <c r="L2940" t="s">
        <v>26</v>
      </c>
      <c r="M2940" t="s">
        <v>1697</v>
      </c>
      <c r="N2940" t="s">
        <v>46</v>
      </c>
      <c r="O2940" t="s">
        <v>47</v>
      </c>
      <c r="P2940" t="s">
        <v>1698</v>
      </c>
      <c r="Q2940">
        <v>5.3460000000000001</v>
      </c>
      <c r="R2940">
        <v>3</v>
      </c>
      <c r="S2940">
        <v>0.7</v>
      </c>
      <c r="T2940">
        <v>-4.4550000000000001</v>
      </c>
    </row>
    <row r="2941" spans="1:20" x14ac:dyDescent="0.3">
      <c r="A2941" s="1">
        <v>44169</v>
      </c>
      <c r="B2941" s="1" t="str">
        <f t="shared" si="45"/>
        <v>Dec</v>
      </c>
      <c r="C2941">
        <v>2977</v>
      </c>
      <c r="D2941" t="s">
        <v>5495</v>
      </c>
      <c r="E2941" t="s">
        <v>269</v>
      </c>
      <c r="F2941" t="s">
        <v>3083</v>
      </c>
      <c r="G2941" t="s">
        <v>73</v>
      </c>
      <c r="H2941" t="s">
        <v>23</v>
      </c>
      <c r="I2941" t="s">
        <v>154</v>
      </c>
      <c r="J2941" t="s">
        <v>155</v>
      </c>
      <c r="K2941">
        <v>19143</v>
      </c>
      <c r="L2941" t="s">
        <v>26</v>
      </c>
      <c r="M2941" t="s">
        <v>5496</v>
      </c>
      <c r="N2941" t="s">
        <v>28</v>
      </c>
      <c r="O2941" t="s">
        <v>59</v>
      </c>
      <c r="P2941" t="s">
        <v>5497</v>
      </c>
      <c r="Q2941">
        <v>188.55199999999999</v>
      </c>
      <c r="R2941">
        <v>7</v>
      </c>
      <c r="S2941">
        <v>0.3</v>
      </c>
      <c r="T2941">
        <v>-2.6936</v>
      </c>
    </row>
    <row r="2942" spans="1:20" x14ac:dyDescent="0.3">
      <c r="A2942" s="1">
        <v>44169</v>
      </c>
      <c r="B2942" s="1" t="str">
        <f t="shared" si="45"/>
        <v>Dec</v>
      </c>
      <c r="C2942">
        <v>5518</v>
      </c>
      <c r="D2942" t="s">
        <v>5498</v>
      </c>
      <c r="E2942" t="s">
        <v>20</v>
      </c>
      <c r="F2942" t="s">
        <v>5499</v>
      </c>
      <c r="G2942" t="s">
        <v>73</v>
      </c>
      <c r="H2942" t="s">
        <v>23</v>
      </c>
      <c r="I2942" t="s">
        <v>154</v>
      </c>
      <c r="J2942" t="s">
        <v>155</v>
      </c>
      <c r="K2942">
        <v>19134</v>
      </c>
      <c r="L2942" t="s">
        <v>26</v>
      </c>
      <c r="M2942" t="s">
        <v>2149</v>
      </c>
      <c r="N2942" t="s">
        <v>28</v>
      </c>
      <c r="O2942" t="s">
        <v>59</v>
      </c>
      <c r="P2942" t="s">
        <v>2150</v>
      </c>
      <c r="Q2942">
        <v>239.96</v>
      </c>
      <c r="R2942">
        <v>10</v>
      </c>
      <c r="S2942">
        <v>0.3</v>
      </c>
      <c r="T2942">
        <v>-10.284000000000001</v>
      </c>
    </row>
    <row r="2943" spans="1:20" x14ac:dyDescent="0.3">
      <c r="A2943" s="1">
        <v>44169</v>
      </c>
      <c r="B2943" s="1" t="str">
        <f t="shared" si="45"/>
        <v>Dec</v>
      </c>
      <c r="C2943">
        <v>5519</v>
      </c>
      <c r="D2943" t="s">
        <v>5498</v>
      </c>
      <c r="E2943" t="s">
        <v>20</v>
      </c>
      <c r="F2943" t="s">
        <v>5499</v>
      </c>
      <c r="G2943" t="s">
        <v>73</v>
      </c>
      <c r="H2943" t="s">
        <v>23</v>
      </c>
      <c r="I2943" t="s">
        <v>154</v>
      </c>
      <c r="J2943" t="s">
        <v>155</v>
      </c>
      <c r="K2943">
        <v>19134</v>
      </c>
      <c r="L2943" t="s">
        <v>26</v>
      </c>
      <c r="M2943" t="s">
        <v>5500</v>
      </c>
      <c r="N2943" t="s">
        <v>28</v>
      </c>
      <c r="O2943" t="s">
        <v>29</v>
      </c>
      <c r="P2943" t="s">
        <v>5501</v>
      </c>
      <c r="Q2943">
        <v>54.768000000000001</v>
      </c>
      <c r="R2943">
        <v>2</v>
      </c>
      <c r="S2943">
        <v>0.2</v>
      </c>
      <c r="T2943">
        <v>6.8460000000000001</v>
      </c>
    </row>
    <row r="2944" spans="1:20" x14ac:dyDescent="0.3">
      <c r="A2944" s="1">
        <v>44169</v>
      </c>
      <c r="B2944" s="1" t="str">
        <f t="shared" si="45"/>
        <v>Dec</v>
      </c>
      <c r="C2944">
        <v>5520</v>
      </c>
      <c r="D2944" t="s">
        <v>5498</v>
      </c>
      <c r="E2944" t="s">
        <v>20</v>
      </c>
      <c r="F2944" t="s">
        <v>5499</v>
      </c>
      <c r="G2944" t="s">
        <v>73</v>
      </c>
      <c r="H2944" t="s">
        <v>23</v>
      </c>
      <c r="I2944" t="s">
        <v>154</v>
      </c>
      <c r="J2944" t="s">
        <v>155</v>
      </c>
      <c r="K2944">
        <v>19134</v>
      </c>
      <c r="L2944" t="s">
        <v>26</v>
      </c>
      <c r="M2944" t="s">
        <v>5502</v>
      </c>
      <c r="N2944" t="s">
        <v>46</v>
      </c>
      <c r="O2944" t="s">
        <v>62</v>
      </c>
      <c r="P2944" t="s">
        <v>5503</v>
      </c>
      <c r="Q2944">
        <v>13.391999999999999</v>
      </c>
      <c r="R2944">
        <v>3</v>
      </c>
      <c r="S2944">
        <v>0.2</v>
      </c>
      <c r="T2944">
        <v>3.1806000000000001</v>
      </c>
    </row>
    <row r="2945" spans="1:20" x14ac:dyDescent="0.3">
      <c r="A2945" s="1">
        <v>44169</v>
      </c>
      <c r="B2945" s="1" t="str">
        <f t="shared" si="45"/>
        <v>Dec</v>
      </c>
      <c r="C2945">
        <v>5521</v>
      </c>
      <c r="D2945" t="s">
        <v>5498</v>
      </c>
      <c r="E2945" t="s">
        <v>20</v>
      </c>
      <c r="F2945" t="s">
        <v>5499</v>
      </c>
      <c r="G2945" t="s">
        <v>73</v>
      </c>
      <c r="H2945" t="s">
        <v>23</v>
      </c>
      <c r="I2945" t="s">
        <v>154</v>
      </c>
      <c r="J2945" t="s">
        <v>155</v>
      </c>
      <c r="K2945">
        <v>19134</v>
      </c>
      <c r="L2945" t="s">
        <v>26</v>
      </c>
      <c r="M2945" t="s">
        <v>5504</v>
      </c>
      <c r="N2945" t="s">
        <v>46</v>
      </c>
      <c r="O2945" t="s">
        <v>107</v>
      </c>
      <c r="P2945" t="s">
        <v>5505</v>
      </c>
      <c r="Q2945">
        <v>23.92</v>
      </c>
      <c r="R2945">
        <v>5</v>
      </c>
      <c r="S2945">
        <v>0.2</v>
      </c>
      <c r="T2945">
        <v>8.6709999999999994</v>
      </c>
    </row>
    <row r="2946" spans="1:20" x14ac:dyDescent="0.3">
      <c r="A2946" s="1">
        <v>44169</v>
      </c>
      <c r="B2946" s="1" t="str">
        <f t="shared" si="45"/>
        <v>Dec</v>
      </c>
      <c r="C2946">
        <v>5522</v>
      </c>
      <c r="D2946" t="s">
        <v>5498</v>
      </c>
      <c r="E2946" t="s">
        <v>20</v>
      </c>
      <c r="F2946" t="s">
        <v>5499</v>
      </c>
      <c r="G2946" t="s">
        <v>73</v>
      </c>
      <c r="H2946" t="s">
        <v>23</v>
      </c>
      <c r="I2946" t="s">
        <v>154</v>
      </c>
      <c r="J2946" t="s">
        <v>155</v>
      </c>
      <c r="K2946">
        <v>19134</v>
      </c>
      <c r="L2946" t="s">
        <v>26</v>
      </c>
      <c r="M2946" t="s">
        <v>469</v>
      </c>
      <c r="N2946" t="s">
        <v>78</v>
      </c>
      <c r="O2946" t="s">
        <v>101</v>
      </c>
      <c r="P2946" t="s">
        <v>470</v>
      </c>
      <c r="Q2946">
        <v>255.96799999999999</v>
      </c>
      <c r="R2946">
        <v>4</v>
      </c>
      <c r="S2946">
        <v>0.2</v>
      </c>
      <c r="T2946">
        <v>-28.796399999999998</v>
      </c>
    </row>
    <row r="2947" spans="1:20" x14ac:dyDescent="0.3">
      <c r="A2947" s="1">
        <v>44169</v>
      </c>
      <c r="B2947" s="1" t="str">
        <f t="shared" ref="B2947:B3010" si="46">TEXT(A2947,"mmm")</f>
        <v>Dec</v>
      </c>
      <c r="C2947">
        <v>6123</v>
      </c>
      <c r="D2947" t="s">
        <v>5506</v>
      </c>
      <c r="E2947" t="s">
        <v>20</v>
      </c>
      <c r="F2947" t="s">
        <v>832</v>
      </c>
      <c r="G2947" t="s">
        <v>22</v>
      </c>
      <c r="H2947" t="s">
        <v>23</v>
      </c>
      <c r="I2947" t="s">
        <v>336</v>
      </c>
      <c r="J2947" t="s">
        <v>337</v>
      </c>
      <c r="K2947">
        <v>60610</v>
      </c>
      <c r="L2947" t="s">
        <v>44</v>
      </c>
      <c r="M2947" t="s">
        <v>5507</v>
      </c>
      <c r="N2947" t="s">
        <v>46</v>
      </c>
      <c r="O2947" t="s">
        <v>54</v>
      </c>
      <c r="P2947" t="s">
        <v>5508</v>
      </c>
      <c r="Q2947">
        <v>61.567999999999998</v>
      </c>
      <c r="R2947">
        <v>2</v>
      </c>
      <c r="S2947">
        <v>0.2</v>
      </c>
      <c r="T2947">
        <v>4.6176000000000004</v>
      </c>
    </row>
    <row r="2948" spans="1:20" x14ac:dyDescent="0.3">
      <c r="A2948" s="1">
        <v>44169</v>
      </c>
      <c r="B2948" s="1" t="str">
        <f t="shared" si="46"/>
        <v>Dec</v>
      </c>
      <c r="C2948">
        <v>6532</v>
      </c>
      <c r="D2948" t="s">
        <v>5509</v>
      </c>
      <c r="E2948" t="s">
        <v>20</v>
      </c>
      <c r="F2948" t="s">
        <v>418</v>
      </c>
      <c r="G2948" t="s">
        <v>22</v>
      </c>
      <c r="H2948" t="s">
        <v>23</v>
      </c>
      <c r="I2948" t="s">
        <v>604</v>
      </c>
      <c r="J2948" t="s">
        <v>700</v>
      </c>
      <c r="K2948">
        <v>55901</v>
      </c>
      <c r="L2948" t="s">
        <v>44</v>
      </c>
      <c r="M2948" t="s">
        <v>2362</v>
      </c>
      <c r="N2948" t="s">
        <v>46</v>
      </c>
      <c r="O2948" t="s">
        <v>62</v>
      </c>
      <c r="P2948" t="s">
        <v>2363</v>
      </c>
      <c r="Q2948">
        <v>8.8000000000000007</v>
      </c>
      <c r="R2948">
        <v>5</v>
      </c>
      <c r="S2948">
        <v>0</v>
      </c>
      <c r="T2948">
        <v>2.552</v>
      </c>
    </row>
    <row r="2949" spans="1:20" x14ac:dyDescent="0.3">
      <c r="A2949" s="1">
        <v>44169</v>
      </c>
      <c r="B2949" s="1" t="str">
        <f t="shared" si="46"/>
        <v>Dec</v>
      </c>
      <c r="C2949">
        <v>6533</v>
      </c>
      <c r="D2949" t="s">
        <v>5509</v>
      </c>
      <c r="E2949" t="s">
        <v>20</v>
      </c>
      <c r="F2949" t="s">
        <v>418</v>
      </c>
      <c r="G2949" t="s">
        <v>22</v>
      </c>
      <c r="H2949" t="s">
        <v>23</v>
      </c>
      <c r="I2949" t="s">
        <v>604</v>
      </c>
      <c r="J2949" t="s">
        <v>700</v>
      </c>
      <c r="K2949">
        <v>55901</v>
      </c>
      <c r="L2949" t="s">
        <v>44</v>
      </c>
      <c r="M2949" t="s">
        <v>5510</v>
      </c>
      <c r="N2949" t="s">
        <v>78</v>
      </c>
      <c r="O2949" t="s">
        <v>101</v>
      </c>
      <c r="P2949" t="s">
        <v>5511</v>
      </c>
      <c r="Q2949">
        <v>142.80000000000001</v>
      </c>
      <c r="R2949">
        <v>1</v>
      </c>
      <c r="S2949">
        <v>0</v>
      </c>
      <c r="T2949">
        <v>29.988</v>
      </c>
    </row>
    <row r="2950" spans="1:20" x14ac:dyDescent="0.3">
      <c r="A2950" s="1">
        <v>44169</v>
      </c>
      <c r="B2950" s="1" t="str">
        <f t="shared" si="46"/>
        <v>Dec</v>
      </c>
      <c r="C2950">
        <v>6534</v>
      </c>
      <c r="D2950" t="s">
        <v>5509</v>
      </c>
      <c r="E2950" t="s">
        <v>20</v>
      </c>
      <c r="F2950" t="s">
        <v>418</v>
      </c>
      <c r="G2950" t="s">
        <v>22</v>
      </c>
      <c r="H2950" t="s">
        <v>23</v>
      </c>
      <c r="I2950" t="s">
        <v>604</v>
      </c>
      <c r="J2950" t="s">
        <v>700</v>
      </c>
      <c r="K2950">
        <v>55901</v>
      </c>
      <c r="L2950" t="s">
        <v>44</v>
      </c>
      <c r="M2950" t="s">
        <v>4563</v>
      </c>
      <c r="N2950" t="s">
        <v>78</v>
      </c>
      <c r="O2950" t="s">
        <v>101</v>
      </c>
      <c r="P2950" t="s">
        <v>4564</v>
      </c>
      <c r="Q2950">
        <v>399.95</v>
      </c>
      <c r="R2950">
        <v>5</v>
      </c>
      <c r="S2950">
        <v>0</v>
      </c>
      <c r="T2950">
        <v>143.982</v>
      </c>
    </row>
    <row r="2951" spans="1:20" x14ac:dyDescent="0.3">
      <c r="A2951" s="1">
        <v>44169</v>
      </c>
      <c r="B2951" s="1" t="str">
        <f t="shared" si="46"/>
        <v>Dec</v>
      </c>
      <c r="C2951">
        <v>7293</v>
      </c>
      <c r="D2951" t="s">
        <v>5512</v>
      </c>
      <c r="E2951" t="s">
        <v>20</v>
      </c>
      <c r="F2951" t="s">
        <v>5513</v>
      </c>
      <c r="G2951" t="s">
        <v>22</v>
      </c>
      <c r="H2951" t="s">
        <v>23</v>
      </c>
      <c r="I2951" t="s">
        <v>1929</v>
      </c>
      <c r="J2951" t="s">
        <v>206</v>
      </c>
      <c r="K2951">
        <v>37211</v>
      </c>
      <c r="L2951" t="s">
        <v>76</v>
      </c>
      <c r="M2951" t="s">
        <v>5514</v>
      </c>
      <c r="N2951" t="s">
        <v>78</v>
      </c>
      <c r="O2951" t="s">
        <v>79</v>
      </c>
      <c r="P2951" t="s">
        <v>5515</v>
      </c>
      <c r="Q2951">
        <v>649</v>
      </c>
      <c r="R2951">
        <v>2</v>
      </c>
      <c r="S2951">
        <v>0.5</v>
      </c>
      <c r="T2951">
        <v>-272.58</v>
      </c>
    </row>
    <row r="2952" spans="1:20" x14ac:dyDescent="0.3">
      <c r="A2952" s="1">
        <v>44169</v>
      </c>
      <c r="B2952" s="1" t="str">
        <f t="shared" si="46"/>
        <v>Dec</v>
      </c>
      <c r="C2952">
        <v>7392</v>
      </c>
      <c r="D2952" t="s">
        <v>5516</v>
      </c>
      <c r="E2952" t="s">
        <v>86</v>
      </c>
      <c r="F2952" t="s">
        <v>5517</v>
      </c>
      <c r="G2952" t="s">
        <v>22</v>
      </c>
      <c r="H2952" t="s">
        <v>23</v>
      </c>
      <c r="I2952" t="s">
        <v>709</v>
      </c>
      <c r="J2952" t="s">
        <v>25</v>
      </c>
      <c r="K2952">
        <v>45014</v>
      </c>
      <c r="L2952" t="s">
        <v>26</v>
      </c>
      <c r="M2952" t="s">
        <v>3726</v>
      </c>
      <c r="N2952" t="s">
        <v>46</v>
      </c>
      <c r="O2952" t="s">
        <v>107</v>
      </c>
      <c r="P2952" t="s">
        <v>3727</v>
      </c>
      <c r="Q2952">
        <v>74.352000000000004</v>
      </c>
      <c r="R2952">
        <v>3</v>
      </c>
      <c r="S2952">
        <v>0.2</v>
      </c>
      <c r="T2952">
        <v>23.234999999999999</v>
      </c>
    </row>
    <row r="2953" spans="1:20" x14ac:dyDescent="0.3">
      <c r="A2953" s="1">
        <v>44169</v>
      </c>
      <c r="B2953" s="1" t="str">
        <f t="shared" si="46"/>
        <v>Dec</v>
      </c>
      <c r="C2953">
        <v>8391</v>
      </c>
      <c r="D2953" t="s">
        <v>5518</v>
      </c>
      <c r="E2953" t="s">
        <v>39</v>
      </c>
      <c r="F2953" t="s">
        <v>400</v>
      </c>
      <c r="G2953" t="s">
        <v>73</v>
      </c>
      <c r="H2953" t="s">
        <v>23</v>
      </c>
      <c r="I2953" t="s">
        <v>33</v>
      </c>
      <c r="J2953" t="s">
        <v>34</v>
      </c>
      <c r="K2953">
        <v>90032</v>
      </c>
      <c r="L2953" t="s">
        <v>35</v>
      </c>
      <c r="M2953" t="s">
        <v>741</v>
      </c>
      <c r="N2953" t="s">
        <v>46</v>
      </c>
      <c r="O2953" t="s">
        <v>107</v>
      </c>
      <c r="P2953" t="s">
        <v>742</v>
      </c>
      <c r="Q2953">
        <v>11.76</v>
      </c>
      <c r="R2953">
        <v>2</v>
      </c>
      <c r="S2953">
        <v>0</v>
      </c>
      <c r="T2953">
        <v>5.7624000000000004</v>
      </c>
    </row>
    <row r="2954" spans="1:20" x14ac:dyDescent="0.3">
      <c r="A2954" s="1">
        <v>44169</v>
      </c>
      <c r="B2954" s="1" t="str">
        <f t="shared" si="46"/>
        <v>Dec</v>
      </c>
      <c r="C2954">
        <v>8519</v>
      </c>
      <c r="D2954" t="s">
        <v>5519</v>
      </c>
      <c r="E2954" t="s">
        <v>20</v>
      </c>
      <c r="F2954" t="s">
        <v>3669</v>
      </c>
      <c r="G2954" t="s">
        <v>22</v>
      </c>
      <c r="H2954" t="s">
        <v>23</v>
      </c>
      <c r="I2954" t="s">
        <v>5520</v>
      </c>
      <c r="J2954" t="s">
        <v>740</v>
      </c>
      <c r="K2954">
        <v>7501</v>
      </c>
      <c r="L2954" t="s">
        <v>26</v>
      </c>
      <c r="M2954" t="s">
        <v>5521</v>
      </c>
      <c r="N2954" t="s">
        <v>28</v>
      </c>
      <c r="O2954" t="s">
        <v>29</v>
      </c>
      <c r="P2954" t="s">
        <v>5522</v>
      </c>
      <c r="Q2954">
        <v>12.99</v>
      </c>
      <c r="R2954">
        <v>1</v>
      </c>
      <c r="S2954">
        <v>0</v>
      </c>
      <c r="T2954">
        <v>1.5588</v>
      </c>
    </row>
    <row r="2955" spans="1:20" x14ac:dyDescent="0.3">
      <c r="A2955" s="1">
        <v>44169</v>
      </c>
      <c r="B2955" s="1" t="str">
        <f t="shared" si="46"/>
        <v>Dec</v>
      </c>
      <c r="C2955">
        <v>8520</v>
      </c>
      <c r="D2955" t="s">
        <v>5519</v>
      </c>
      <c r="E2955" t="s">
        <v>20</v>
      </c>
      <c r="F2955" t="s">
        <v>3669</v>
      </c>
      <c r="G2955" t="s">
        <v>22</v>
      </c>
      <c r="H2955" t="s">
        <v>23</v>
      </c>
      <c r="I2955" t="s">
        <v>5520</v>
      </c>
      <c r="J2955" t="s">
        <v>740</v>
      </c>
      <c r="K2955">
        <v>7501</v>
      </c>
      <c r="L2955" t="s">
        <v>26</v>
      </c>
      <c r="M2955" t="s">
        <v>3940</v>
      </c>
      <c r="N2955" t="s">
        <v>28</v>
      </c>
      <c r="O2955" t="s">
        <v>59</v>
      </c>
      <c r="P2955" t="s">
        <v>3941</v>
      </c>
      <c r="Q2955">
        <v>182.22</v>
      </c>
      <c r="R2955">
        <v>3</v>
      </c>
      <c r="S2955">
        <v>0</v>
      </c>
      <c r="T2955">
        <v>45.555</v>
      </c>
    </row>
    <row r="2956" spans="1:20" x14ac:dyDescent="0.3">
      <c r="A2956" s="1">
        <v>44169</v>
      </c>
      <c r="B2956" s="1" t="str">
        <f t="shared" si="46"/>
        <v>Dec</v>
      </c>
      <c r="C2956">
        <v>8521</v>
      </c>
      <c r="D2956" t="s">
        <v>5519</v>
      </c>
      <c r="E2956" t="s">
        <v>20</v>
      </c>
      <c r="F2956" t="s">
        <v>3669</v>
      </c>
      <c r="G2956" t="s">
        <v>22</v>
      </c>
      <c r="H2956" t="s">
        <v>23</v>
      </c>
      <c r="I2956" t="s">
        <v>5520</v>
      </c>
      <c r="J2956" t="s">
        <v>740</v>
      </c>
      <c r="K2956">
        <v>7501</v>
      </c>
      <c r="L2956" t="s">
        <v>26</v>
      </c>
      <c r="M2956" t="s">
        <v>3892</v>
      </c>
      <c r="N2956" t="s">
        <v>28</v>
      </c>
      <c r="O2956" t="s">
        <v>59</v>
      </c>
      <c r="P2956" t="s">
        <v>3893</v>
      </c>
      <c r="Q2956">
        <v>302.94</v>
      </c>
      <c r="R2956">
        <v>3</v>
      </c>
      <c r="S2956">
        <v>0</v>
      </c>
      <c r="T2956">
        <v>18.176400000000001</v>
      </c>
    </row>
    <row r="2957" spans="1:20" x14ac:dyDescent="0.3">
      <c r="A2957" s="1">
        <v>44169</v>
      </c>
      <c r="B2957" s="1" t="str">
        <f t="shared" si="46"/>
        <v>Dec</v>
      </c>
      <c r="C2957">
        <v>9071</v>
      </c>
      <c r="D2957" t="s">
        <v>5523</v>
      </c>
      <c r="E2957" t="s">
        <v>39</v>
      </c>
      <c r="F2957" t="s">
        <v>5120</v>
      </c>
      <c r="G2957" t="s">
        <v>73</v>
      </c>
      <c r="H2957" t="s">
        <v>23</v>
      </c>
      <c r="I2957" t="s">
        <v>154</v>
      </c>
      <c r="J2957" t="s">
        <v>155</v>
      </c>
      <c r="K2957">
        <v>19134</v>
      </c>
      <c r="L2957" t="s">
        <v>26</v>
      </c>
      <c r="M2957" t="s">
        <v>2341</v>
      </c>
      <c r="N2957" t="s">
        <v>28</v>
      </c>
      <c r="O2957" t="s">
        <v>29</v>
      </c>
      <c r="P2957" t="s">
        <v>2342</v>
      </c>
      <c r="Q2957">
        <v>11.352</v>
      </c>
      <c r="R2957">
        <v>3</v>
      </c>
      <c r="S2957">
        <v>0.2</v>
      </c>
      <c r="T2957">
        <v>2.6960999999999999</v>
      </c>
    </row>
    <row r="2958" spans="1:20" x14ac:dyDescent="0.3">
      <c r="A2958" s="1">
        <v>44170</v>
      </c>
      <c r="B2958" s="1" t="str">
        <f t="shared" si="46"/>
        <v>Dec</v>
      </c>
      <c r="C2958">
        <v>674</v>
      </c>
      <c r="D2958" t="s">
        <v>5524</v>
      </c>
      <c r="E2958" t="s">
        <v>39</v>
      </c>
      <c r="F2958" t="s">
        <v>189</v>
      </c>
      <c r="G2958" t="s">
        <v>22</v>
      </c>
      <c r="H2958" t="s">
        <v>23</v>
      </c>
      <c r="I2958" t="s">
        <v>450</v>
      </c>
      <c r="J2958" t="s">
        <v>224</v>
      </c>
      <c r="K2958">
        <v>47201</v>
      </c>
      <c r="L2958" t="s">
        <v>44</v>
      </c>
      <c r="M2958" t="s">
        <v>854</v>
      </c>
      <c r="N2958" t="s">
        <v>46</v>
      </c>
      <c r="O2958" t="s">
        <v>69</v>
      </c>
      <c r="P2958" t="s">
        <v>855</v>
      </c>
      <c r="Q2958">
        <v>61.44</v>
      </c>
      <c r="R2958">
        <v>3</v>
      </c>
      <c r="S2958">
        <v>0</v>
      </c>
      <c r="T2958">
        <v>16.588799999999999</v>
      </c>
    </row>
    <row r="2959" spans="1:20" x14ac:dyDescent="0.3">
      <c r="A2959" s="1">
        <v>44170</v>
      </c>
      <c r="B2959" s="1" t="str">
        <f t="shared" si="46"/>
        <v>Dec</v>
      </c>
      <c r="C2959">
        <v>675</v>
      </c>
      <c r="D2959" t="s">
        <v>5524</v>
      </c>
      <c r="E2959" t="s">
        <v>39</v>
      </c>
      <c r="F2959" t="s">
        <v>189</v>
      </c>
      <c r="G2959" t="s">
        <v>22</v>
      </c>
      <c r="H2959" t="s">
        <v>23</v>
      </c>
      <c r="I2959" t="s">
        <v>450</v>
      </c>
      <c r="J2959" t="s">
        <v>224</v>
      </c>
      <c r="K2959">
        <v>47201</v>
      </c>
      <c r="L2959" t="s">
        <v>44</v>
      </c>
      <c r="M2959" t="s">
        <v>877</v>
      </c>
      <c r="N2959" t="s">
        <v>46</v>
      </c>
      <c r="O2959" t="s">
        <v>107</v>
      </c>
      <c r="P2959" t="s">
        <v>878</v>
      </c>
      <c r="Q2959">
        <v>38.9</v>
      </c>
      <c r="R2959">
        <v>5</v>
      </c>
      <c r="S2959">
        <v>0</v>
      </c>
      <c r="T2959">
        <v>17.504999999999999</v>
      </c>
    </row>
    <row r="2960" spans="1:20" x14ac:dyDescent="0.3">
      <c r="A2960" s="1">
        <v>44170</v>
      </c>
      <c r="B2960" s="1" t="str">
        <f t="shared" si="46"/>
        <v>Dec</v>
      </c>
      <c r="C2960">
        <v>676</v>
      </c>
      <c r="D2960" t="s">
        <v>5524</v>
      </c>
      <c r="E2960" t="s">
        <v>39</v>
      </c>
      <c r="F2960" t="s">
        <v>189</v>
      </c>
      <c r="G2960" t="s">
        <v>22</v>
      </c>
      <c r="H2960" t="s">
        <v>23</v>
      </c>
      <c r="I2960" t="s">
        <v>450</v>
      </c>
      <c r="J2960" t="s">
        <v>224</v>
      </c>
      <c r="K2960">
        <v>47201</v>
      </c>
      <c r="L2960" t="s">
        <v>44</v>
      </c>
      <c r="M2960" t="s">
        <v>1592</v>
      </c>
      <c r="N2960" t="s">
        <v>78</v>
      </c>
      <c r="O2960" t="s">
        <v>101</v>
      </c>
      <c r="P2960" t="s">
        <v>2718</v>
      </c>
      <c r="Q2960">
        <v>99.39</v>
      </c>
      <c r="R2960">
        <v>3</v>
      </c>
      <c r="S2960">
        <v>0</v>
      </c>
      <c r="T2960">
        <v>40.749899999999997</v>
      </c>
    </row>
    <row r="2961" spans="1:20" x14ac:dyDescent="0.3">
      <c r="A2961" s="1">
        <v>44170</v>
      </c>
      <c r="B2961" s="1" t="str">
        <f t="shared" si="46"/>
        <v>Dec</v>
      </c>
      <c r="C2961">
        <v>1925</v>
      </c>
      <c r="D2961" t="s">
        <v>5525</v>
      </c>
      <c r="E2961" t="s">
        <v>86</v>
      </c>
      <c r="F2961" t="s">
        <v>5526</v>
      </c>
      <c r="G2961" t="s">
        <v>22</v>
      </c>
      <c r="H2961" t="s">
        <v>23</v>
      </c>
      <c r="I2961" t="s">
        <v>573</v>
      </c>
      <c r="J2961" t="s">
        <v>34</v>
      </c>
      <c r="K2961">
        <v>92024</v>
      </c>
      <c r="L2961" t="s">
        <v>35</v>
      </c>
      <c r="M2961" t="s">
        <v>5527</v>
      </c>
      <c r="N2961" t="s">
        <v>46</v>
      </c>
      <c r="O2961" t="s">
        <v>107</v>
      </c>
      <c r="P2961" t="s">
        <v>5528</v>
      </c>
      <c r="Q2961">
        <v>92.94</v>
      </c>
      <c r="R2961">
        <v>3</v>
      </c>
      <c r="S2961">
        <v>0</v>
      </c>
      <c r="T2961">
        <v>41.823</v>
      </c>
    </row>
    <row r="2962" spans="1:20" x14ac:dyDescent="0.3">
      <c r="A2962" s="1">
        <v>44170</v>
      </c>
      <c r="B2962" s="1" t="str">
        <f t="shared" si="46"/>
        <v>Dec</v>
      </c>
      <c r="C2962">
        <v>2235</v>
      </c>
      <c r="D2962" t="s">
        <v>5529</v>
      </c>
      <c r="E2962" t="s">
        <v>20</v>
      </c>
      <c r="F2962" t="s">
        <v>1982</v>
      </c>
      <c r="G2962" t="s">
        <v>73</v>
      </c>
      <c r="H2962" t="s">
        <v>23</v>
      </c>
      <c r="I2962" t="s">
        <v>302</v>
      </c>
      <c r="J2962" t="s">
        <v>303</v>
      </c>
      <c r="K2962">
        <v>5408</v>
      </c>
      <c r="L2962" t="s">
        <v>26</v>
      </c>
      <c r="M2962" t="s">
        <v>5530</v>
      </c>
      <c r="N2962" t="s">
        <v>78</v>
      </c>
      <c r="O2962" t="s">
        <v>101</v>
      </c>
      <c r="P2962" t="s">
        <v>5531</v>
      </c>
      <c r="Q2962">
        <v>205.03</v>
      </c>
      <c r="R2962">
        <v>7</v>
      </c>
      <c r="S2962">
        <v>0</v>
      </c>
      <c r="T2962">
        <v>67.659899999999993</v>
      </c>
    </row>
    <row r="2963" spans="1:20" x14ac:dyDescent="0.3">
      <c r="A2963" s="1">
        <v>44170</v>
      </c>
      <c r="B2963" s="1" t="str">
        <f t="shared" si="46"/>
        <v>Dec</v>
      </c>
      <c r="C2963">
        <v>3179</v>
      </c>
      <c r="D2963" t="s">
        <v>5532</v>
      </c>
      <c r="E2963" t="s">
        <v>20</v>
      </c>
      <c r="F2963" t="s">
        <v>2567</v>
      </c>
      <c r="G2963" t="s">
        <v>73</v>
      </c>
      <c r="H2963" t="s">
        <v>23</v>
      </c>
      <c r="I2963" t="s">
        <v>314</v>
      </c>
      <c r="J2963" t="s">
        <v>315</v>
      </c>
      <c r="K2963">
        <v>10011</v>
      </c>
      <c r="L2963" t="s">
        <v>26</v>
      </c>
      <c r="M2963" t="s">
        <v>271</v>
      </c>
      <c r="N2963" t="s">
        <v>28</v>
      </c>
      <c r="O2963" t="s">
        <v>29</v>
      </c>
      <c r="P2963" t="s">
        <v>272</v>
      </c>
      <c r="Q2963">
        <v>20.94</v>
      </c>
      <c r="R2963">
        <v>3</v>
      </c>
      <c r="S2963">
        <v>0</v>
      </c>
      <c r="T2963">
        <v>6.0726000000000004</v>
      </c>
    </row>
    <row r="2964" spans="1:20" x14ac:dyDescent="0.3">
      <c r="A2964" s="1">
        <v>44170</v>
      </c>
      <c r="B2964" s="1" t="str">
        <f t="shared" si="46"/>
        <v>Dec</v>
      </c>
      <c r="C2964">
        <v>3180</v>
      </c>
      <c r="D2964" t="s">
        <v>5532</v>
      </c>
      <c r="E2964" t="s">
        <v>20</v>
      </c>
      <c r="F2964" t="s">
        <v>2567</v>
      </c>
      <c r="G2964" t="s">
        <v>73</v>
      </c>
      <c r="H2964" t="s">
        <v>23</v>
      </c>
      <c r="I2964" t="s">
        <v>314</v>
      </c>
      <c r="J2964" t="s">
        <v>315</v>
      </c>
      <c r="K2964">
        <v>10011</v>
      </c>
      <c r="L2964" t="s">
        <v>26</v>
      </c>
      <c r="M2964" t="s">
        <v>3638</v>
      </c>
      <c r="N2964" t="s">
        <v>28</v>
      </c>
      <c r="O2964" t="s">
        <v>29</v>
      </c>
      <c r="P2964" t="s">
        <v>3639</v>
      </c>
      <c r="Q2964">
        <v>58.68</v>
      </c>
      <c r="R2964">
        <v>2</v>
      </c>
      <c r="S2964">
        <v>0</v>
      </c>
      <c r="T2964">
        <v>18.190799999999999</v>
      </c>
    </row>
    <row r="2965" spans="1:20" x14ac:dyDescent="0.3">
      <c r="A2965" s="1">
        <v>44170</v>
      </c>
      <c r="B2965" s="1" t="str">
        <f t="shared" si="46"/>
        <v>Dec</v>
      </c>
      <c r="C2965">
        <v>3181</v>
      </c>
      <c r="D2965" t="s">
        <v>5532</v>
      </c>
      <c r="E2965" t="s">
        <v>20</v>
      </c>
      <c r="F2965" t="s">
        <v>2567</v>
      </c>
      <c r="G2965" t="s">
        <v>73</v>
      </c>
      <c r="H2965" t="s">
        <v>23</v>
      </c>
      <c r="I2965" t="s">
        <v>314</v>
      </c>
      <c r="J2965" t="s">
        <v>315</v>
      </c>
      <c r="K2965">
        <v>10011</v>
      </c>
      <c r="L2965" t="s">
        <v>26</v>
      </c>
      <c r="M2965" t="s">
        <v>2123</v>
      </c>
      <c r="N2965" t="s">
        <v>46</v>
      </c>
      <c r="O2965" t="s">
        <v>69</v>
      </c>
      <c r="P2965" t="s">
        <v>2124</v>
      </c>
      <c r="Q2965">
        <v>254.9</v>
      </c>
      <c r="R2965">
        <v>5</v>
      </c>
      <c r="S2965">
        <v>0</v>
      </c>
      <c r="T2965">
        <v>68.822999999999993</v>
      </c>
    </row>
    <row r="2966" spans="1:20" x14ac:dyDescent="0.3">
      <c r="A2966" s="1">
        <v>44170</v>
      </c>
      <c r="B2966" s="1" t="str">
        <f t="shared" si="46"/>
        <v>Dec</v>
      </c>
      <c r="C2966">
        <v>3434</v>
      </c>
      <c r="D2966" t="s">
        <v>5533</v>
      </c>
      <c r="E2966" t="s">
        <v>20</v>
      </c>
      <c r="F2966" t="s">
        <v>1470</v>
      </c>
      <c r="G2966" t="s">
        <v>22</v>
      </c>
      <c r="H2966" t="s">
        <v>23</v>
      </c>
      <c r="I2966" t="s">
        <v>5534</v>
      </c>
      <c r="J2966" t="s">
        <v>149</v>
      </c>
      <c r="K2966">
        <v>98006</v>
      </c>
      <c r="L2966" t="s">
        <v>35</v>
      </c>
      <c r="M2966" t="s">
        <v>5535</v>
      </c>
      <c r="N2966" t="s">
        <v>46</v>
      </c>
      <c r="O2966" t="s">
        <v>47</v>
      </c>
      <c r="P2966" t="s">
        <v>5536</v>
      </c>
      <c r="Q2966">
        <v>24.815999999999999</v>
      </c>
      <c r="R2966">
        <v>3</v>
      </c>
      <c r="S2966">
        <v>0.2</v>
      </c>
      <c r="T2966">
        <v>8.3754000000000008</v>
      </c>
    </row>
    <row r="2967" spans="1:20" x14ac:dyDescent="0.3">
      <c r="A2967" s="1">
        <v>44170</v>
      </c>
      <c r="B2967" s="1" t="str">
        <f t="shared" si="46"/>
        <v>Dec</v>
      </c>
      <c r="C2967">
        <v>3435</v>
      </c>
      <c r="D2967" t="s">
        <v>5533</v>
      </c>
      <c r="E2967" t="s">
        <v>20</v>
      </c>
      <c r="F2967" t="s">
        <v>1470</v>
      </c>
      <c r="G2967" t="s">
        <v>22</v>
      </c>
      <c r="H2967" t="s">
        <v>23</v>
      </c>
      <c r="I2967" t="s">
        <v>5534</v>
      </c>
      <c r="J2967" t="s">
        <v>149</v>
      </c>
      <c r="K2967">
        <v>98006</v>
      </c>
      <c r="L2967" t="s">
        <v>35</v>
      </c>
      <c r="M2967" t="s">
        <v>131</v>
      </c>
      <c r="N2967" t="s">
        <v>46</v>
      </c>
      <c r="O2967" t="s">
        <v>47</v>
      </c>
      <c r="P2967" t="s">
        <v>132</v>
      </c>
      <c r="Q2967">
        <v>14.976000000000001</v>
      </c>
      <c r="R2967">
        <v>6</v>
      </c>
      <c r="S2967">
        <v>0.2</v>
      </c>
      <c r="T2967">
        <v>5.4287999999999998</v>
      </c>
    </row>
    <row r="2968" spans="1:20" x14ac:dyDescent="0.3">
      <c r="A2968" s="1">
        <v>44170</v>
      </c>
      <c r="B2968" s="1" t="str">
        <f t="shared" si="46"/>
        <v>Dec</v>
      </c>
      <c r="C2968">
        <v>7324</v>
      </c>
      <c r="D2968" t="s">
        <v>5537</v>
      </c>
      <c r="E2968" t="s">
        <v>39</v>
      </c>
      <c r="F2968" t="s">
        <v>2145</v>
      </c>
      <c r="G2968" t="s">
        <v>22</v>
      </c>
      <c r="H2968" t="s">
        <v>23</v>
      </c>
      <c r="I2968" t="s">
        <v>314</v>
      </c>
      <c r="J2968" t="s">
        <v>315</v>
      </c>
      <c r="K2968">
        <v>10024</v>
      </c>
      <c r="L2968" t="s">
        <v>26</v>
      </c>
      <c r="M2968" t="s">
        <v>4532</v>
      </c>
      <c r="N2968" t="s">
        <v>28</v>
      </c>
      <c r="O2968" t="s">
        <v>29</v>
      </c>
      <c r="P2968" t="s">
        <v>4533</v>
      </c>
      <c r="Q2968">
        <v>41.96</v>
      </c>
      <c r="R2968">
        <v>2</v>
      </c>
      <c r="S2968">
        <v>0</v>
      </c>
      <c r="T2968">
        <v>10.909599999999999</v>
      </c>
    </row>
    <row r="2969" spans="1:20" x14ac:dyDescent="0.3">
      <c r="A2969" s="1">
        <v>44170</v>
      </c>
      <c r="B2969" s="1" t="str">
        <f t="shared" si="46"/>
        <v>Dec</v>
      </c>
      <c r="C2969">
        <v>7325</v>
      </c>
      <c r="D2969" t="s">
        <v>5537</v>
      </c>
      <c r="E2969" t="s">
        <v>39</v>
      </c>
      <c r="F2969" t="s">
        <v>2145</v>
      </c>
      <c r="G2969" t="s">
        <v>22</v>
      </c>
      <c r="H2969" t="s">
        <v>23</v>
      </c>
      <c r="I2969" t="s">
        <v>314</v>
      </c>
      <c r="J2969" t="s">
        <v>315</v>
      </c>
      <c r="K2969">
        <v>10024</v>
      </c>
      <c r="L2969" t="s">
        <v>26</v>
      </c>
      <c r="M2969" t="s">
        <v>4397</v>
      </c>
      <c r="N2969" t="s">
        <v>46</v>
      </c>
      <c r="O2969" t="s">
        <v>288</v>
      </c>
      <c r="P2969" t="s">
        <v>4398</v>
      </c>
      <c r="Q2969">
        <v>9.4499999999999993</v>
      </c>
      <c r="R2969">
        <v>3</v>
      </c>
      <c r="S2969">
        <v>0</v>
      </c>
      <c r="T2969">
        <v>4.5359999999999996</v>
      </c>
    </row>
    <row r="2970" spans="1:20" x14ac:dyDescent="0.3">
      <c r="A2970" s="1">
        <v>44170</v>
      </c>
      <c r="B2970" s="1" t="str">
        <f t="shared" si="46"/>
        <v>Dec</v>
      </c>
      <c r="C2970">
        <v>9525</v>
      </c>
      <c r="D2970" t="s">
        <v>5538</v>
      </c>
      <c r="E2970" t="s">
        <v>39</v>
      </c>
      <c r="F2970" t="s">
        <v>5539</v>
      </c>
      <c r="G2970" t="s">
        <v>41</v>
      </c>
      <c r="H2970" t="s">
        <v>23</v>
      </c>
      <c r="I2970" t="s">
        <v>148</v>
      </c>
      <c r="J2970" t="s">
        <v>149</v>
      </c>
      <c r="K2970">
        <v>98115</v>
      </c>
      <c r="L2970" t="s">
        <v>35</v>
      </c>
      <c r="M2970" t="s">
        <v>3360</v>
      </c>
      <c r="N2970" t="s">
        <v>46</v>
      </c>
      <c r="O2970" t="s">
        <v>47</v>
      </c>
      <c r="P2970" t="s">
        <v>3361</v>
      </c>
      <c r="Q2970">
        <v>83.92</v>
      </c>
      <c r="R2970">
        <v>5</v>
      </c>
      <c r="S2970">
        <v>0.2</v>
      </c>
      <c r="T2970">
        <v>29.372</v>
      </c>
    </row>
    <row r="2971" spans="1:20" x14ac:dyDescent="0.3">
      <c r="A2971" s="1">
        <v>44170</v>
      </c>
      <c r="B2971" s="1" t="str">
        <f t="shared" si="46"/>
        <v>Dec</v>
      </c>
      <c r="C2971">
        <v>9526</v>
      </c>
      <c r="D2971" t="s">
        <v>5538</v>
      </c>
      <c r="E2971" t="s">
        <v>39</v>
      </c>
      <c r="F2971" t="s">
        <v>5539</v>
      </c>
      <c r="G2971" t="s">
        <v>41</v>
      </c>
      <c r="H2971" t="s">
        <v>23</v>
      </c>
      <c r="I2971" t="s">
        <v>148</v>
      </c>
      <c r="J2971" t="s">
        <v>149</v>
      </c>
      <c r="K2971">
        <v>98115</v>
      </c>
      <c r="L2971" t="s">
        <v>35</v>
      </c>
      <c r="M2971" t="s">
        <v>3602</v>
      </c>
      <c r="N2971" t="s">
        <v>28</v>
      </c>
      <c r="O2971" t="s">
        <v>29</v>
      </c>
      <c r="P2971" t="s">
        <v>3603</v>
      </c>
      <c r="Q2971">
        <v>199.9</v>
      </c>
      <c r="R2971">
        <v>5</v>
      </c>
      <c r="S2971">
        <v>0</v>
      </c>
      <c r="T2971">
        <v>39.979999999999997</v>
      </c>
    </row>
    <row r="2972" spans="1:20" x14ac:dyDescent="0.3">
      <c r="A2972" s="1">
        <v>44170</v>
      </c>
      <c r="B2972" s="1" t="str">
        <f t="shared" si="46"/>
        <v>Dec</v>
      </c>
      <c r="C2972">
        <v>9527</v>
      </c>
      <c r="D2972" t="s">
        <v>5538</v>
      </c>
      <c r="E2972" t="s">
        <v>39</v>
      </c>
      <c r="F2972" t="s">
        <v>5539</v>
      </c>
      <c r="G2972" t="s">
        <v>41</v>
      </c>
      <c r="H2972" t="s">
        <v>23</v>
      </c>
      <c r="I2972" t="s">
        <v>148</v>
      </c>
      <c r="J2972" t="s">
        <v>149</v>
      </c>
      <c r="K2972">
        <v>98115</v>
      </c>
      <c r="L2972" t="s">
        <v>35</v>
      </c>
      <c r="M2972" t="s">
        <v>5540</v>
      </c>
      <c r="N2972" t="s">
        <v>78</v>
      </c>
      <c r="O2972" t="s">
        <v>193</v>
      </c>
      <c r="P2972" t="s">
        <v>5541</v>
      </c>
      <c r="Q2972">
        <v>31.175999999999998</v>
      </c>
      <c r="R2972">
        <v>3</v>
      </c>
      <c r="S2972">
        <v>0.2</v>
      </c>
      <c r="T2972">
        <v>-7.0145999999999997</v>
      </c>
    </row>
    <row r="2973" spans="1:20" x14ac:dyDescent="0.3">
      <c r="A2973" s="1">
        <v>44170</v>
      </c>
      <c r="B2973" s="1" t="str">
        <f t="shared" si="46"/>
        <v>Dec</v>
      </c>
      <c r="C2973">
        <v>9528</v>
      </c>
      <c r="D2973" t="s">
        <v>5538</v>
      </c>
      <c r="E2973" t="s">
        <v>39</v>
      </c>
      <c r="F2973" t="s">
        <v>5539</v>
      </c>
      <c r="G2973" t="s">
        <v>41</v>
      </c>
      <c r="H2973" t="s">
        <v>23</v>
      </c>
      <c r="I2973" t="s">
        <v>148</v>
      </c>
      <c r="J2973" t="s">
        <v>149</v>
      </c>
      <c r="K2973">
        <v>98115</v>
      </c>
      <c r="L2973" t="s">
        <v>35</v>
      </c>
      <c r="M2973" t="s">
        <v>1782</v>
      </c>
      <c r="N2973" t="s">
        <v>46</v>
      </c>
      <c r="O2973" t="s">
        <v>47</v>
      </c>
      <c r="P2973" t="s">
        <v>1783</v>
      </c>
      <c r="Q2973">
        <v>172.75200000000001</v>
      </c>
      <c r="R2973">
        <v>6</v>
      </c>
      <c r="S2973">
        <v>0.2</v>
      </c>
      <c r="T2973">
        <v>60.463200000000001</v>
      </c>
    </row>
    <row r="2974" spans="1:20" x14ac:dyDescent="0.3">
      <c r="A2974" s="1">
        <v>44170</v>
      </c>
      <c r="B2974" s="1" t="str">
        <f t="shared" si="46"/>
        <v>Dec</v>
      </c>
      <c r="C2974">
        <v>9529</v>
      </c>
      <c r="D2974" t="s">
        <v>5538</v>
      </c>
      <c r="E2974" t="s">
        <v>39</v>
      </c>
      <c r="F2974" t="s">
        <v>5539</v>
      </c>
      <c r="G2974" t="s">
        <v>41</v>
      </c>
      <c r="H2974" t="s">
        <v>23</v>
      </c>
      <c r="I2974" t="s">
        <v>148</v>
      </c>
      <c r="J2974" t="s">
        <v>149</v>
      </c>
      <c r="K2974">
        <v>98115</v>
      </c>
      <c r="L2974" t="s">
        <v>35</v>
      </c>
      <c r="M2974" t="s">
        <v>583</v>
      </c>
      <c r="N2974" t="s">
        <v>46</v>
      </c>
      <c r="O2974" t="s">
        <v>47</v>
      </c>
      <c r="P2974" t="s">
        <v>584</v>
      </c>
      <c r="Q2974">
        <v>9.2959999999999994</v>
      </c>
      <c r="R2974">
        <v>2</v>
      </c>
      <c r="S2974">
        <v>0.2</v>
      </c>
      <c r="T2974">
        <v>3.0211999999999999</v>
      </c>
    </row>
    <row r="2975" spans="1:20" x14ac:dyDescent="0.3">
      <c r="A2975" s="1">
        <v>44170</v>
      </c>
      <c r="B2975" s="1" t="str">
        <f t="shared" si="46"/>
        <v>Dec</v>
      </c>
      <c r="C2975">
        <v>9608</v>
      </c>
      <c r="D2975" t="s">
        <v>5542</v>
      </c>
      <c r="E2975" t="s">
        <v>86</v>
      </c>
      <c r="F2975" t="s">
        <v>4120</v>
      </c>
      <c r="G2975" t="s">
        <v>22</v>
      </c>
      <c r="H2975" t="s">
        <v>23</v>
      </c>
      <c r="I2975" t="s">
        <v>314</v>
      </c>
      <c r="J2975" t="s">
        <v>315</v>
      </c>
      <c r="K2975">
        <v>10024</v>
      </c>
      <c r="L2975" t="s">
        <v>26</v>
      </c>
      <c r="M2975" t="s">
        <v>3925</v>
      </c>
      <c r="N2975" t="s">
        <v>46</v>
      </c>
      <c r="O2975" t="s">
        <v>107</v>
      </c>
      <c r="P2975" t="s">
        <v>3926</v>
      </c>
      <c r="Q2975">
        <v>21.6</v>
      </c>
      <c r="R2975">
        <v>6</v>
      </c>
      <c r="S2975">
        <v>0</v>
      </c>
      <c r="T2975">
        <v>9.9359999999999999</v>
      </c>
    </row>
    <row r="2976" spans="1:20" x14ac:dyDescent="0.3">
      <c r="A2976" s="1">
        <v>44170</v>
      </c>
      <c r="B2976" s="1" t="str">
        <f t="shared" si="46"/>
        <v>Dec</v>
      </c>
      <c r="C2976">
        <v>9609</v>
      </c>
      <c r="D2976" t="s">
        <v>5542</v>
      </c>
      <c r="E2976" t="s">
        <v>86</v>
      </c>
      <c r="F2976" t="s">
        <v>4120</v>
      </c>
      <c r="G2976" t="s">
        <v>22</v>
      </c>
      <c r="H2976" t="s">
        <v>23</v>
      </c>
      <c r="I2976" t="s">
        <v>314</v>
      </c>
      <c r="J2976" t="s">
        <v>315</v>
      </c>
      <c r="K2976">
        <v>10024</v>
      </c>
      <c r="L2976" t="s">
        <v>26</v>
      </c>
      <c r="M2976" t="s">
        <v>4644</v>
      </c>
      <c r="N2976" t="s">
        <v>46</v>
      </c>
      <c r="O2976" t="s">
        <v>288</v>
      </c>
      <c r="P2976" t="s">
        <v>4645</v>
      </c>
      <c r="Q2976">
        <v>11.07</v>
      </c>
      <c r="R2976">
        <v>3</v>
      </c>
      <c r="S2976">
        <v>0</v>
      </c>
      <c r="T2976">
        <v>5.2028999999999996</v>
      </c>
    </row>
    <row r="2977" spans="1:20" x14ac:dyDescent="0.3">
      <c r="A2977" s="1">
        <v>44171</v>
      </c>
      <c r="B2977" s="1" t="str">
        <f t="shared" si="46"/>
        <v>Dec</v>
      </c>
      <c r="C2977">
        <v>6906</v>
      </c>
      <c r="D2977" t="s">
        <v>5543</v>
      </c>
      <c r="E2977" t="s">
        <v>86</v>
      </c>
      <c r="F2977" t="s">
        <v>1142</v>
      </c>
      <c r="G2977" t="s">
        <v>73</v>
      </c>
      <c r="H2977" t="s">
        <v>23</v>
      </c>
      <c r="I2977" t="s">
        <v>3628</v>
      </c>
      <c r="J2977" t="s">
        <v>34</v>
      </c>
      <c r="K2977">
        <v>94513</v>
      </c>
      <c r="L2977" t="s">
        <v>35</v>
      </c>
      <c r="M2977" t="s">
        <v>5544</v>
      </c>
      <c r="N2977" t="s">
        <v>46</v>
      </c>
      <c r="O2977" t="s">
        <v>54</v>
      </c>
      <c r="P2977" t="s">
        <v>232</v>
      </c>
      <c r="Q2977">
        <v>10.68</v>
      </c>
      <c r="R2977">
        <v>1</v>
      </c>
      <c r="S2977">
        <v>0</v>
      </c>
      <c r="T2977">
        <v>2.8835999999999999</v>
      </c>
    </row>
    <row r="2978" spans="1:20" x14ac:dyDescent="0.3">
      <c r="A2978" s="1">
        <v>44172</v>
      </c>
      <c r="B2978" s="1" t="str">
        <f t="shared" si="46"/>
        <v>Dec</v>
      </c>
      <c r="C2978">
        <v>566</v>
      </c>
      <c r="D2978" t="s">
        <v>5545</v>
      </c>
      <c r="E2978" t="s">
        <v>39</v>
      </c>
      <c r="F2978" t="s">
        <v>4996</v>
      </c>
      <c r="G2978" t="s">
        <v>22</v>
      </c>
      <c r="H2978" t="s">
        <v>23</v>
      </c>
      <c r="I2978" t="s">
        <v>33</v>
      </c>
      <c r="J2978" t="s">
        <v>34</v>
      </c>
      <c r="K2978">
        <v>90008</v>
      </c>
      <c r="L2978" t="s">
        <v>35</v>
      </c>
      <c r="M2978" t="s">
        <v>3450</v>
      </c>
      <c r="N2978" t="s">
        <v>78</v>
      </c>
      <c r="O2978" t="s">
        <v>193</v>
      </c>
      <c r="P2978" t="s">
        <v>3451</v>
      </c>
      <c r="Q2978">
        <v>374.37599999999998</v>
      </c>
      <c r="R2978">
        <v>3</v>
      </c>
      <c r="S2978">
        <v>0.2</v>
      </c>
      <c r="T2978">
        <v>46.796999999999997</v>
      </c>
    </row>
    <row r="2979" spans="1:20" x14ac:dyDescent="0.3">
      <c r="A2979" s="1">
        <v>44172</v>
      </c>
      <c r="B2979" s="1" t="str">
        <f t="shared" si="46"/>
        <v>Dec</v>
      </c>
      <c r="C2979">
        <v>3897</v>
      </c>
      <c r="D2979" t="s">
        <v>5546</v>
      </c>
      <c r="E2979" t="s">
        <v>20</v>
      </c>
      <c r="F2979" t="s">
        <v>1472</v>
      </c>
      <c r="G2979" t="s">
        <v>73</v>
      </c>
      <c r="H2979" t="s">
        <v>23</v>
      </c>
      <c r="I2979" t="s">
        <v>1352</v>
      </c>
      <c r="J2979" t="s">
        <v>52</v>
      </c>
      <c r="K2979">
        <v>78207</v>
      </c>
      <c r="L2979" t="s">
        <v>44</v>
      </c>
      <c r="M2979" t="s">
        <v>446</v>
      </c>
      <c r="N2979" t="s">
        <v>46</v>
      </c>
      <c r="O2979" t="s">
        <v>144</v>
      </c>
      <c r="P2979" t="s">
        <v>447</v>
      </c>
      <c r="Q2979">
        <v>3.552</v>
      </c>
      <c r="R2979">
        <v>3</v>
      </c>
      <c r="S2979">
        <v>0.2</v>
      </c>
      <c r="T2979">
        <v>1.2432000000000001</v>
      </c>
    </row>
    <row r="2980" spans="1:20" x14ac:dyDescent="0.3">
      <c r="A2980" s="1">
        <v>44172</v>
      </c>
      <c r="B2980" s="1" t="str">
        <f t="shared" si="46"/>
        <v>Dec</v>
      </c>
      <c r="C2980">
        <v>3898</v>
      </c>
      <c r="D2980" t="s">
        <v>5546</v>
      </c>
      <c r="E2980" t="s">
        <v>20</v>
      </c>
      <c r="F2980" t="s">
        <v>1472</v>
      </c>
      <c r="G2980" t="s">
        <v>73</v>
      </c>
      <c r="H2980" t="s">
        <v>23</v>
      </c>
      <c r="I2980" t="s">
        <v>1352</v>
      </c>
      <c r="J2980" t="s">
        <v>52</v>
      </c>
      <c r="K2980">
        <v>78207</v>
      </c>
      <c r="L2980" t="s">
        <v>44</v>
      </c>
      <c r="M2980" t="s">
        <v>5547</v>
      </c>
      <c r="N2980" t="s">
        <v>46</v>
      </c>
      <c r="O2980" t="s">
        <v>107</v>
      </c>
      <c r="P2980" t="s">
        <v>5548</v>
      </c>
      <c r="Q2980">
        <v>15.552</v>
      </c>
      <c r="R2980">
        <v>3</v>
      </c>
      <c r="S2980">
        <v>0.2</v>
      </c>
      <c r="T2980">
        <v>5.4432</v>
      </c>
    </row>
    <row r="2981" spans="1:20" x14ac:dyDescent="0.3">
      <c r="A2981" s="1">
        <v>44172</v>
      </c>
      <c r="B2981" s="1" t="str">
        <f t="shared" si="46"/>
        <v>Dec</v>
      </c>
      <c r="C2981">
        <v>3900</v>
      </c>
      <c r="D2981" t="s">
        <v>5549</v>
      </c>
      <c r="E2981" t="s">
        <v>39</v>
      </c>
      <c r="F2981" t="s">
        <v>1008</v>
      </c>
      <c r="G2981" t="s">
        <v>22</v>
      </c>
      <c r="H2981" t="s">
        <v>23</v>
      </c>
      <c r="I2981" t="s">
        <v>1713</v>
      </c>
      <c r="J2981" t="s">
        <v>25</v>
      </c>
      <c r="K2981">
        <v>43615</v>
      </c>
      <c r="L2981" t="s">
        <v>26</v>
      </c>
      <c r="M2981" t="s">
        <v>5017</v>
      </c>
      <c r="N2981" t="s">
        <v>78</v>
      </c>
      <c r="O2981" t="s">
        <v>101</v>
      </c>
      <c r="P2981" t="s">
        <v>5018</v>
      </c>
      <c r="Q2981">
        <v>127.98399999999999</v>
      </c>
      <c r="R2981">
        <v>2</v>
      </c>
      <c r="S2981">
        <v>0.2</v>
      </c>
      <c r="T2981">
        <v>25.596800000000002</v>
      </c>
    </row>
    <row r="2982" spans="1:20" x14ac:dyDescent="0.3">
      <c r="A2982" s="1">
        <v>44172</v>
      </c>
      <c r="B2982" s="1" t="str">
        <f t="shared" si="46"/>
        <v>Dec</v>
      </c>
      <c r="C2982">
        <v>4319</v>
      </c>
      <c r="D2982" t="s">
        <v>5550</v>
      </c>
      <c r="E2982" t="s">
        <v>20</v>
      </c>
      <c r="F2982" t="s">
        <v>4578</v>
      </c>
      <c r="G2982" t="s">
        <v>22</v>
      </c>
      <c r="H2982" t="s">
        <v>23</v>
      </c>
      <c r="I2982" t="s">
        <v>223</v>
      </c>
      <c r="J2982" t="s">
        <v>621</v>
      </c>
      <c r="K2982">
        <v>23223</v>
      </c>
      <c r="L2982" t="s">
        <v>76</v>
      </c>
      <c r="M2982" t="s">
        <v>4728</v>
      </c>
      <c r="N2982" t="s">
        <v>28</v>
      </c>
      <c r="O2982" t="s">
        <v>29</v>
      </c>
      <c r="P2982" t="s">
        <v>4729</v>
      </c>
      <c r="Q2982">
        <v>82.38</v>
      </c>
      <c r="R2982">
        <v>6</v>
      </c>
      <c r="S2982">
        <v>0</v>
      </c>
      <c r="T2982">
        <v>25.537800000000001</v>
      </c>
    </row>
    <row r="2983" spans="1:20" x14ac:dyDescent="0.3">
      <c r="A2983" s="1">
        <v>44172</v>
      </c>
      <c r="B2983" s="1" t="str">
        <f t="shared" si="46"/>
        <v>Dec</v>
      </c>
      <c r="C2983">
        <v>4992</v>
      </c>
      <c r="D2983" t="s">
        <v>5551</v>
      </c>
      <c r="E2983" t="s">
        <v>20</v>
      </c>
      <c r="F2983" t="s">
        <v>1505</v>
      </c>
      <c r="G2983" t="s">
        <v>73</v>
      </c>
      <c r="H2983" t="s">
        <v>23</v>
      </c>
      <c r="I2983" t="s">
        <v>336</v>
      </c>
      <c r="J2983" t="s">
        <v>337</v>
      </c>
      <c r="K2983">
        <v>60653</v>
      </c>
      <c r="L2983" t="s">
        <v>44</v>
      </c>
      <c r="M2983" t="s">
        <v>5552</v>
      </c>
      <c r="N2983" t="s">
        <v>46</v>
      </c>
      <c r="O2983" t="s">
        <v>47</v>
      </c>
      <c r="P2983" t="s">
        <v>5553</v>
      </c>
      <c r="Q2983">
        <v>1889.99</v>
      </c>
      <c r="R2983">
        <v>5</v>
      </c>
      <c r="S2983">
        <v>0.8</v>
      </c>
      <c r="T2983">
        <v>-2929.4845</v>
      </c>
    </row>
    <row r="2984" spans="1:20" x14ac:dyDescent="0.3">
      <c r="A2984" s="1">
        <v>44172</v>
      </c>
      <c r="B2984" s="1" t="str">
        <f t="shared" si="46"/>
        <v>Dec</v>
      </c>
      <c r="C2984">
        <v>7855</v>
      </c>
      <c r="D2984" t="s">
        <v>5554</v>
      </c>
      <c r="E2984" t="s">
        <v>20</v>
      </c>
      <c r="F2984" t="s">
        <v>204</v>
      </c>
      <c r="G2984" t="s">
        <v>22</v>
      </c>
      <c r="H2984" t="s">
        <v>23</v>
      </c>
      <c r="I2984" t="s">
        <v>5555</v>
      </c>
      <c r="J2984" t="s">
        <v>968</v>
      </c>
      <c r="K2984">
        <v>39401</v>
      </c>
      <c r="L2984" t="s">
        <v>76</v>
      </c>
      <c r="M2984" t="s">
        <v>5046</v>
      </c>
      <c r="N2984" t="s">
        <v>46</v>
      </c>
      <c r="O2984" t="s">
        <v>69</v>
      </c>
      <c r="P2984" t="s">
        <v>5047</v>
      </c>
      <c r="Q2984">
        <v>320.64</v>
      </c>
      <c r="R2984">
        <v>4</v>
      </c>
      <c r="S2984">
        <v>0</v>
      </c>
      <c r="T2984">
        <v>89.779200000000003</v>
      </c>
    </row>
    <row r="2985" spans="1:20" x14ac:dyDescent="0.3">
      <c r="A2985" s="1">
        <v>44172</v>
      </c>
      <c r="B2985" s="1" t="str">
        <f t="shared" si="46"/>
        <v>Dec</v>
      </c>
      <c r="C2985">
        <v>7856</v>
      </c>
      <c r="D2985" t="s">
        <v>5554</v>
      </c>
      <c r="E2985" t="s">
        <v>20</v>
      </c>
      <c r="F2985" t="s">
        <v>204</v>
      </c>
      <c r="G2985" t="s">
        <v>22</v>
      </c>
      <c r="H2985" t="s">
        <v>23</v>
      </c>
      <c r="I2985" t="s">
        <v>5555</v>
      </c>
      <c r="J2985" t="s">
        <v>968</v>
      </c>
      <c r="K2985">
        <v>39401</v>
      </c>
      <c r="L2985" t="s">
        <v>76</v>
      </c>
      <c r="M2985" t="s">
        <v>1335</v>
      </c>
      <c r="N2985" t="s">
        <v>78</v>
      </c>
      <c r="O2985" t="s">
        <v>101</v>
      </c>
      <c r="P2985" t="s">
        <v>1336</v>
      </c>
      <c r="Q2985">
        <v>52</v>
      </c>
      <c r="R2985">
        <v>4</v>
      </c>
      <c r="S2985">
        <v>0</v>
      </c>
      <c r="T2985">
        <v>23.4</v>
      </c>
    </row>
    <row r="2986" spans="1:20" x14ac:dyDescent="0.3">
      <c r="A2986" s="1">
        <v>44172</v>
      </c>
      <c r="B2986" s="1" t="str">
        <f t="shared" si="46"/>
        <v>Dec</v>
      </c>
      <c r="C2986">
        <v>9769</v>
      </c>
      <c r="D2986" t="s">
        <v>5556</v>
      </c>
      <c r="E2986" t="s">
        <v>20</v>
      </c>
      <c r="F2986" t="s">
        <v>5557</v>
      </c>
      <c r="G2986" t="s">
        <v>41</v>
      </c>
      <c r="H2986" t="s">
        <v>23</v>
      </c>
      <c r="I2986" t="s">
        <v>111</v>
      </c>
      <c r="J2986" t="s">
        <v>34</v>
      </c>
      <c r="K2986">
        <v>94122</v>
      </c>
      <c r="L2986" t="s">
        <v>35</v>
      </c>
      <c r="M2986" t="s">
        <v>2722</v>
      </c>
      <c r="N2986" t="s">
        <v>46</v>
      </c>
      <c r="O2986" t="s">
        <v>107</v>
      </c>
      <c r="P2986" t="s">
        <v>2723</v>
      </c>
      <c r="Q2986">
        <v>50.04</v>
      </c>
      <c r="R2986">
        <v>6</v>
      </c>
      <c r="S2986">
        <v>0</v>
      </c>
      <c r="T2986">
        <v>25.02</v>
      </c>
    </row>
    <row r="2987" spans="1:20" x14ac:dyDescent="0.3">
      <c r="A2987" s="1">
        <v>44173</v>
      </c>
      <c r="B2987" s="1" t="str">
        <f t="shared" si="46"/>
        <v>Dec</v>
      </c>
      <c r="C2987">
        <v>406</v>
      </c>
      <c r="D2987" t="s">
        <v>5558</v>
      </c>
      <c r="E2987" t="s">
        <v>20</v>
      </c>
      <c r="F2987" t="s">
        <v>4817</v>
      </c>
      <c r="G2987" t="s">
        <v>22</v>
      </c>
      <c r="H2987" t="s">
        <v>23</v>
      </c>
      <c r="I2987" t="s">
        <v>111</v>
      </c>
      <c r="J2987" t="s">
        <v>34</v>
      </c>
      <c r="K2987">
        <v>94110</v>
      </c>
      <c r="L2987" t="s">
        <v>35</v>
      </c>
      <c r="M2987" t="s">
        <v>1396</v>
      </c>
      <c r="N2987" t="s">
        <v>78</v>
      </c>
      <c r="O2987" t="s">
        <v>101</v>
      </c>
      <c r="P2987" t="s">
        <v>1397</v>
      </c>
      <c r="Q2987">
        <v>179.95</v>
      </c>
      <c r="R2987">
        <v>5</v>
      </c>
      <c r="S2987">
        <v>0</v>
      </c>
      <c r="T2987">
        <v>37.789499999999997</v>
      </c>
    </row>
    <row r="2988" spans="1:20" x14ac:dyDescent="0.3">
      <c r="A2988" s="1">
        <v>44173</v>
      </c>
      <c r="B2988" s="1" t="str">
        <f t="shared" si="46"/>
        <v>Dec</v>
      </c>
      <c r="C2988">
        <v>407</v>
      </c>
      <c r="D2988" t="s">
        <v>5558</v>
      </c>
      <c r="E2988" t="s">
        <v>20</v>
      </c>
      <c r="F2988" t="s">
        <v>4817</v>
      </c>
      <c r="G2988" t="s">
        <v>22</v>
      </c>
      <c r="H2988" t="s">
        <v>23</v>
      </c>
      <c r="I2988" t="s">
        <v>111</v>
      </c>
      <c r="J2988" t="s">
        <v>34</v>
      </c>
      <c r="K2988">
        <v>94110</v>
      </c>
      <c r="L2988" t="s">
        <v>35</v>
      </c>
      <c r="M2988" t="s">
        <v>5559</v>
      </c>
      <c r="N2988" t="s">
        <v>78</v>
      </c>
      <c r="O2988" t="s">
        <v>382</v>
      </c>
      <c r="P2988" t="s">
        <v>5560</v>
      </c>
      <c r="Q2988">
        <v>1199.9760000000001</v>
      </c>
      <c r="R2988">
        <v>3</v>
      </c>
      <c r="S2988">
        <v>0.2</v>
      </c>
      <c r="T2988">
        <v>434.99130000000002</v>
      </c>
    </row>
    <row r="2989" spans="1:20" x14ac:dyDescent="0.3">
      <c r="A2989" s="1">
        <v>44173</v>
      </c>
      <c r="B2989" s="1" t="str">
        <f t="shared" si="46"/>
        <v>Dec</v>
      </c>
      <c r="C2989">
        <v>408</v>
      </c>
      <c r="D2989" t="s">
        <v>5558</v>
      </c>
      <c r="E2989" t="s">
        <v>20</v>
      </c>
      <c r="F2989" t="s">
        <v>4817</v>
      </c>
      <c r="G2989" t="s">
        <v>22</v>
      </c>
      <c r="H2989" t="s">
        <v>23</v>
      </c>
      <c r="I2989" t="s">
        <v>111</v>
      </c>
      <c r="J2989" t="s">
        <v>34</v>
      </c>
      <c r="K2989">
        <v>94110</v>
      </c>
      <c r="L2989" t="s">
        <v>35</v>
      </c>
      <c r="M2989" t="s">
        <v>4785</v>
      </c>
      <c r="N2989" t="s">
        <v>46</v>
      </c>
      <c r="O2989" t="s">
        <v>107</v>
      </c>
      <c r="P2989" t="s">
        <v>4786</v>
      </c>
      <c r="Q2989">
        <v>27.15</v>
      </c>
      <c r="R2989">
        <v>5</v>
      </c>
      <c r="S2989">
        <v>0</v>
      </c>
      <c r="T2989">
        <v>13.3035</v>
      </c>
    </row>
    <row r="2990" spans="1:20" x14ac:dyDescent="0.3">
      <c r="A2990" s="1">
        <v>44173</v>
      </c>
      <c r="B2990" s="1" t="str">
        <f t="shared" si="46"/>
        <v>Dec</v>
      </c>
      <c r="C2990">
        <v>409</v>
      </c>
      <c r="D2990" t="s">
        <v>5558</v>
      </c>
      <c r="E2990" t="s">
        <v>20</v>
      </c>
      <c r="F2990" t="s">
        <v>4817</v>
      </c>
      <c r="G2990" t="s">
        <v>22</v>
      </c>
      <c r="H2990" t="s">
        <v>23</v>
      </c>
      <c r="I2990" t="s">
        <v>111</v>
      </c>
      <c r="J2990" t="s">
        <v>34</v>
      </c>
      <c r="K2990">
        <v>94110</v>
      </c>
      <c r="L2990" t="s">
        <v>35</v>
      </c>
      <c r="M2990" t="s">
        <v>3112</v>
      </c>
      <c r="N2990" t="s">
        <v>28</v>
      </c>
      <c r="O2990" t="s">
        <v>94</v>
      </c>
      <c r="P2990" t="s">
        <v>3113</v>
      </c>
      <c r="Q2990">
        <v>1004.024</v>
      </c>
      <c r="R2990">
        <v>7</v>
      </c>
      <c r="S2990">
        <v>0.2</v>
      </c>
      <c r="T2990">
        <v>-112.95269999999999</v>
      </c>
    </row>
    <row r="2991" spans="1:20" x14ac:dyDescent="0.3">
      <c r="A2991" s="1">
        <v>44173</v>
      </c>
      <c r="B2991" s="1" t="str">
        <f t="shared" si="46"/>
        <v>Dec</v>
      </c>
      <c r="C2991">
        <v>410</v>
      </c>
      <c r="D2991" t="s">
        <v>5558</v>
      </c>
      <c r="E2991" t="s">
        <v>20</v>
      </c>
      <c r="F2991" t="s">
        <v>4817</v>
      </c>
      <c r="G2991" t="s">
        <v>22</v>
      </c>
      <c r="H2991" t="s">
        <v>23</v>
      </c>
      <c r="I2991" t="s">
        <v>111</v>
      </c>
      <c r="J2991" t="s">
        <v>34</v>
      </c>
      <c r="K2991">
        <v>94110</v>
      </c>
      <c r="L2991" t="s">
        <v>35</v>
      </c>
      <c r="M2991" t="s">
        <v>5561</v>
      </c>
      <c r="N2991" t="s">
        <v>46</v>
      </c>
      <c r="O2991" t="s">
        <v>107</v>
      </c>
      <c r="P2991" t="s">
        <v>5562</v>
      </c>
      <c r="Q2991">
        <v>9.68</v>
      </c>
      <c r="R2991">
        <v>1</v>
      </c>
      <c r="S2991">
        <v>0</v>
      </c>
      <c r="T2991">
        <v>4.6463999999999999</v>
      </c>
    </row>
    <row r="2992" spans="1:20" x14ac:dyDescent="0.3">
      <c r="A2992" s="1">
        <v>44173</v>
      </c>
      <c r="B2992" s="1" t="str">
        <f t="shared" si="46"/>
        <v>Dec</v>
      </c>
      <c r="C2992">
        <v>411</v>
      </c>
      <c r="D2992" t="s">
        <v>5558</v>
      </c>
      <c r="E2992" t="s">
        <v>20</v>
      </c>
      <c r="F2992" t="s">
        <v>4817</v>
      </c>
      <c r="G2992" t="s">
        <v>22</v>
      </c>
      <c r="H2992" t="s">
        <v>23</v>
      </c>
      <c r="I2992" t="s">
        <v>111</v>
      </c>
      <c r="J2992" t="s">
        <v>34</v>
      </c>
      <c r="K2992">
        <v>94110</v>
      </c>
      <c r="L2992" t="s">
        <v>35</v>
      </c>
      <c r="M2992" t="s">
        <v>4397</v>
      </c>
      <c r="N2992" t="s">
        <v>46</v>
      </c>
      <c r="O2992" t="s">
        <v>288</v>
      </c>
      <c r="P2992" t="s">
        <v>4398</v>
      </c>
      <c r="Q2992">
        <v>28.35</v>
      </c>
      <c r="R2992">
        <v>9</v>
      </c>
      <c r="S2992">
        <v>0</v>
      </c>
      <c r="T2992">
        <v>13.608000000000001</v>
      </c>
    </row>
    <row r="2993" spans="1:20" x14ac:dyDescent="0.3">
      <c r="A2993" s="1">
        <v>44173</v>
      </c>
      <c r="B2993" s="1" t="str">
        <f t="shared" si="46"/>
        <v>Dec</v>
      </c>
      <c r="C2993">
        <v>412</v>
      </c>
      <c r="D2993" t="s">
        <v>5558</v>
      </c>
      <c r="E2993" t="s">
        <v>20</v>
      </c>
      <c r="F2993" t="s">
        <v>4817</v>
      </c>
      <c r="G2993" t="s">
        <v>22</v>
      </c>
      <c r="H2993" t="s">
        <v>23</v>
      </c>
      <c r="I2993" t="s">
        <v>111</v>
      </c>
      <c r="J2993" t="s">
        <v>34</v>
      </c>
      <c r="K2993">
        <v>94110</v>
      </c>
      <c r="L2993" t="s">
        <v>35</v>
      </c>
      <c r="M2993" t="s">
        <v>306</v>
      </c>
      <c r="N2993" t="s">
        <v>46</v>
      </c>
      <c r="O2993" t="s">
        <v>107</v>
      </c>
      <c r="P2993" t="s">
        <v>858</v>
      </c>
      <c r="Q2993">
        <v>55.98</v>
      </c>
      <c r="R2993">
        <v>1</v>
      </c>
      <c r="S2993">
        <v>0</v>
      </c>
      <c r="T2993">
        <v>27.430199999999999</v>
      </c>
    </row>
    <row r="2994" spans="1:20" x14ac:dyDescent="0.3">
      <c r="A2994" s="1">
        <v>44173</v>
      </c>
      <c r="B2994" s="1" t="str">
        <f t="shared" si="46"/>
        <v>Dec</v>
      </c>
      <c r="C2994">
        <v>413</v>
      </c>
      <c r="D2994" t="s">
        <v>5558</v>
      </c>
      <c r="E2994" t="s">
        <v>20</v>
      </c>
      <c r="F2994" t="s">
        <v>4817</v>
      </c>
      <c r="G2994" t="s">
        <v>22</v>
      </c>
      <c r="H2994" t="s">
        <v>23</v>
      </c>
      <c r="I2994" t="s">
        <v>111</v>
      </c>
      <c r="J2994" t="s">
        <v>34</v>
      </c>
      <c r="K2994">
        <v>94110</v>
      </c>
      <c r="L2994" t="s">
        <v>35</v>
      </c>
      <c r="M2994" t="s">
        <v>1890</v>
      </c>
      <c r="N2994" t="s">
        <v>28</v>
      </c>
      <c r="O2994" t="s">
        <v>186</v>
      </c>
      <c r="P2994" t="s">
        <v>1891</v>
      </c>
      <c r="Q2994">
        <v>1336.829</v>
      </c>
      <c r="R2994">
        <v>13</v>
      </c>
      <c r="S2994">
        <v>0.15</v>
      </c>
      <c r="T2994">
        <v>31.454799999999999</v>
      </c>
    </row>
    <row r="2995" spans="1:20" x14ac:dyDescent="0.3">
      <c r="A2995" s="1">
        <v>44173</v>
      </c>
      <c r="B2995" s="1" t="str">
        <f t="shared" si="46"/>
        <v>Dec</v>
      </c>
      <c r="C2995">
        <v>414</v>
      </c>
      <c r="D2995" t="s">
        <v>5558</v>
      </c>
      <c r="E2995" t="s">
        <v>20</v>
      </c>
      <c r="F2995" t="s">
        <v>4817</v>
      </c>
      <c r="G2995" t="s">
        <v>22</v>
      </c>
      <c r="H2995" t="s">
        <v>23</v>
      </c>
      <c r="I2995" t="s">
        <v>111</v>
      </c>
      <c r="J2995" t="s">
        <v>34</v>
      </c>
      <c r="K2995">
        <v>94110</v>
      </c>
      <c r="L2995" t="s">
        <v>35</v>
      </c>
      <c r="M2995" t="s">
        <v>5270</v>
      </c>
      <c r="N2995" t="s">
        <v>28</v>
      </c>
      <c r="O2995" t="s">
        <v>59</v>
      </c>
      <c r="P2995" t="s">
        <v>5271</v>
      </c>
      <c r="Q2995">
        <v>113.568</v>
      </c>
      <c r="R2995">
        <v>2</v>
      </c>
      <c r="S2995">
        <v>0.2</v>
      </c>
      <c r="T2995">
        <v>-18.454799999999999</v>
      </c>
    </row>
    <row r="2996" spans="1:20" x14ac:dyDescent="0.3">
      <c r="A2996" s="1">
        <v>44173</v>
      </c>
      <c r="B2996" s="1" t="str">
        <f t="shared" si="46"/>
        <v>Dec</v>
      </c>
      <c r="C2996">
        <v>1168</v>
      </c>
      <c r="D2996" t="s">
        <v>5563</v>
      </c>
      <c r="E2996" t="s">
        <v>86</v>
      </c>
      <c r="F2996" t="s">
        <v>104</v>
      </c>
      <c r="G2996" t="s">
        <v>22</v>
      </c>
      <c r="H2996" t="s">
        <v>23</v>
      </c>
      <c r="I2996" t="s">
        <v>314</v>
      </c>
      <c r="J2996" t="s">
        <v>315</v>
      </c>
      <c r="K2996">
        <v>10035</v>
      </c>
      <c r="L2996" t="s">
        <v>26</v>
      </c>
      <c r="M2996" t="s">
        <v>5564</v>
      </c>
      <c r="N2996" t="s">
        <v>28</v>
      </c>
      <c r="O2996" t="s">
        <v>29</v>
      </c>
      <c r="P2996" t="s">
        <v>5565</v>
      </c>
      <c r="Q2996">
        <v>109.48</v>
      </c>
      <c r="R2996">
        <v>2</v>
      </c>
      <c r="S2996">
        <v>0</v>
      </c>
      <c r="T2996">
        <v>33.938800000000001</v>
      </c>
    </row>
    <row r="2997" spans="1:20" x14ac:dyDescent="0.3">
      <c r="A2997" s="1">
        <v>44173</v>
      </c>
      <c r="B2997" s="1" t="str">
        <f t="shared" si="46"/>
        <v>Dec</v>
      </c>
      <c r="C2997">
        <v>1169</v>
      </c>
      <c r="D2997" t="s">
        <v>5563</v>
      </c>
      <c r="E2997" t="s">
        <v>86</v>
      </c>
      <c r="F2997" t="s">
        <v>104</v>
      </c>
      <c r="G2997" t="s">
        <v>22</v>
      </c>
      <c r="H2997" t="s">
        <v>23</v>
      </c>
      <c r="I2997" t="s">
        <v>314</v>
      </c>
      <c r="J2997" t="s">
        <v>315</v>
      </c>
      <c r="K2997">
        <v>10035</v>
      </c>
      <c r="L2997" t="s">
        <v>26</v>
      </c>
      <c r="M2997" t="s">
        <v>1924</v>
      </c>
      <c r="N2997" t="s">
        <v>46</v>
      </c>
      <c r="O2997" t="s">
        <v>54</v>
      </c>
      <c r="P2997" t="s">
        <v>1925</v>
      </c>
      <c r="Q2997">
        <v>272.94</v>
      </c>
      <c r="R2997">
        <v>3</v>
      </c>
      <c r="S2997">
        <v>0</v>
      </c>
      <c r="T2997">
        <v>0</v>
      </c>
    </row>
    <row r="2998" spans="1:20" x14ac:dyDescent="0.3">
      <c r="A2998" s="1">
        <v>44173</v>
      </c>
      <c r="B2998" s="1" t="str">
        <f t="shared" si="46"/>
        <v>Dec</v>
      </c>
      <c r="C2998">
        <v>1170</v>
      </c>
      <c r="D2998" t="s">
        <v>5563</v>
      </c>
      <c r="E2998" t="s">
        <v>86</v>
      </c>
      <c r="F2998" t="s">
        <v>104</v>
      </c>
      <c r="G2998" t="s">
        <v>22</v>
      </c>
      <c r="H2998" t="s">
        <v>23</v>
      </c>
      <c r="I2998" t="s">
        <v>314</v>
      </c>
      <c r="J2998" t="s">
        <v>315</v>
      </c>
      <c r="K2998">
        <v>10035</v>
      </c>
      <c r="L2998" t="s">
        <v>26</v>
      </c>
      <c r="M2998" t="s">
        <v>4090</v>
      </c>
      <c r="N2998" t="s">
        <v>46</v>
      </c>
      <c r="O2998" t="s">
        <v>107</v>
      </c>
      <c r="P2998" t="s">
        <v>4091</v>
      </c>
      <c r="Q2998">
        <v>19.440000000000001</v>
      </c>
      <c r="R2998">
        <v>3</v>
      </c>
      <c r="S2998">
        <v>0</v>
      </c>
      <c r="T2998">
        <v>9.3312000000000008</v>
      </c>
    </row>
    <row r="2999" spans="1:20" x14ac:dyDescent="0.3">
      <c r="A2999" s="1">
        <v>44173</v>
      </c>
      <c r="B2999" s="1" t="str">
        <f t="shared" si="46"/>
        <v>Dec</v>
      </c>
      <c r="C2999">
        <v>1171</v>
      </c>
      <c r="D2999" t="s">
        <v>5563</v>
      </c>
      <c r="E2999" t="s">
        <v>86</v>
      </c>
      <c r="F2999" t="s">
        <v>104</v>
      </c>
      <c r="G2999" t="s">
        <v>22</v>
      </c>
      <c r="H2999" t="s">
        <v>23</v>
      </c>
      <c r="I2999" t="s">
        <v>314</v>
      </c>
      <c r="J2999" t="s">
        <v>315</v>
      </c>
      <c r="K2999">
        <v>10035</v>
      </c>
      <c r="L2999" t="s">
        <v>26</v>
      </c>
      <c r="M2999" t="s">
        <v>1348</v>
      </c>
      <c r="N2999" t="s">
        <v>46</v>
      </c>
      <c r="O2999" t="s">
        <v>54</v>
      </c>
      <c r="P2999" t="s">
        <v>1349</v>
      </c>
      <c r="Q2999">
        <v>31.92</v>
      </c>
      <c r="R2999">
        <v>4</v>
      </c>
      <c r="S2999">
        <v>0</v>
      </c>
      <c r="T2999">
        <v>8.2992000000000008</v>
      </c>
    </row>
    <row r="3000" spans="1:20" x14ac:dyDescent="0.3">
      <c r="A3000" s="1">
        <v>44173</v>
      </c>
      <c r="B3000" s="1" t="str">
        <f t="shared" si="46"/>
        <v>Dec</v>
      </c>
      <c r="C3000">
        <v>3431</v>
      </c>
      <c r="D3000" t="s">
        <v>5566</v>
      </c>
      <c r="E3000" t="s">
        <v>39</v>
      </c>
      <c r="F3000" t="s">
        <v>704</v>
      </c>
      <c r="G3000" t="s">
        <v>22</v>
      </c>
      <c r="H3000" t="s">
        <v>23</v>
      </c>
      <c r="I3000" t="s">
        <v>3761</v>
      </c>
      <c r="J3000" t="s">
        <v>34</v>
      </c>
      <c r="K3000">
        <v>90301</v>
      </c>
      <c r="L3000" t="s">
        <v>35</v>
      </c>
      <c r="M3000" t="s">
        <v>5567</v>
      </c>
      <c r="N3000" t="s">
        <v>46</v>
      </c>
      <c r="O3000" t="s">
        <v>54</v>
      </c>
      <c r="P3000" t="s">
        <v>5568</v>
      </c>
      <c r="Q3000">
        <v>29.79</v>
      </c>
      <c r="R3000">
        <v>3</v>
      </c>
      <c r="S3000">
        <v>0</v>
      </c>
      <c r="T3000">
        <v>8.6390999999999991</v>
      </c>
    </row>
    <row r="3001" spans="1:20" x14ac:dyDescent="0.3">
      <c r="A3001" s="1">
        <v>44173</v>
      </c>
      <c r="B3001" s="1" t="str">
        <f t="shared" si="46"/>
        <v>Dec</v>
      </c>
      <c r="C3001">
        <v>3432</v>
      </c>
      <c r="D3001" t="s">
        <v>5566</v>
      </c>
      <c r="E3001" t="s">
        <v>39</v>
      </c>
      <c r="F3001" t="s">
        <v>704</v>
      </c>
      <c r="G3001" t="s">
        <v>22</v>
      </c>
      <c r="H3001" t="s">
        <v>23</v>
      </c>
      <c r="I3001" t="s">
        <v>3761</v>
      </c>
      <c r="J3001" t="s">
        <v>34</v>
      </c>
      <c r="K3001">
        <v>90301</v>
      </c>
      <c r="L3001" t="s">
        <v>35</v>
      </c>
      <c r="M3001" t="s">
        <v>5569</v>
      </c>
      <c r="N3001" t="s">
        <v>28</v>
      </c>
      <c r="O3001" t="s">
        <v>29</v>
      </c>
      <c r="P3001" t="s">
        <v>5570</v>
      </c>
      <c r="Q3001">
        <v>128.9</v>
      </c>
      <c r="R3001">
        <v>2</v>
      </c>
      <c r="S3001">
        <v>0</v>
      </c>
      <c r="T3001">
        <v>15.468</v>
      </c>
    </row>
    <row r="3002" spans="1:20" x14ac:dyDescent="0.3">
      <c r="A3002" s="1">
        <v>44173</v>
      </c>
      <c r="B3002" s="1" t="str">
        <f t="shared" si="46"/>
        <v>Dec</v>
      </c>
      <c r="C3002">
        <v>3433</v>
      </c>
      <c r="D3002" t="s">
        <v>5566</v>
      </c>
      <c r="E3002" t="s">
        <v>39</v>
      </c>
      <c r="F3002" t="s">
        <v>704</v>
      </c>
      <c r="G3002" t="s">
        <v>22</v>
      </c>
      <c r="H3002" t="s">
        <v>23</v>
      </c>
      <c r="I3002" t="s">
        <v>3761</v>
      </c>
      <c r="J3002" t="s">
        <v>34</v>
      </c>
      <c r="K3002">
        <v>90301</v>
      </c>
      <c r="L3002" t="s">
        <v>35</v>
      </c>
      <c r="M3002" t="s">
        <v>1445</v>
      </c>
      <c r="N3002" t="s">
        <v>46</v>
      </c>
      <c r="O3002" t="s">
        <v>107</v>
      </c>
      <c r="P3002" t="s">
        <v>1446</v>
      </c>
      <c r="Q3002">
        <v>60.12</v>
      </c>
      <c r="R3002">
        <v>9</v>
      </c>
      <c r="S3002">
        <v>0</v>
      </c>
      <c r="T3002">
        <v>28.857600000000001</v>
      </c>
    </row>
    <row r="3003" spans="1:20" x14ac:dyDescent="0.3">
      <c r="A3003" s="1">
        <v>44173</v>
      </c>
      <c r="B3003" s="1" t="str">
        <f t="shared" si="46"/>
        <v>Dec</v>
      </c>
      <c r="C3003">
        <v>4953</v>
      </c>
      <c r="D3003" t="s">
        <v>5571</v>
      </c>
      <c r="E3003" t="s">
        <v>86</v>
      </c>
      <c r="F3003" t="s">
        <v>4219</v>
      </c>
      <c r="G3003" t="s">
        <v>73</v>
      </c>
      <c r="H3003" t="s">
        <v>23</v>
      </c>
      <c r="I3003" t="s">
        <v>111</v>
      </c>
      <c r="J3003" t="s">
        <v>34</v>
      </c>
      <c r="K3003">
        <v>94109</v>
      </c>
      <c r="L3003" t="s">
        <v>35</v>
      </c>
      <c r="M3003" t="s">
        <v>2472</v>
      </c>
      <c r="N3003" t="s">
        <v>46</v>
      </c>
      <c r="O3003" t="s">
        <v>69</v>
      </c>
      <c r="P3003" t="s">
        <v>2473</v>
      </c>
      <c r="Q3003">
        <v>69.48</v>
      </c>
      <c r="R3003">
        <v>1</v>
      </c>
      <c r="S3003">
        <v>0</v>
      </c>
      <c r="T3003">
        <v>20.844000000000001</v>
      </c>
    </row>
    <row r="3004" spans="1:20" x14ac:dyDescent="0.3">
      <c r="A3004" s="1">
        <v>44173</v>
      </c>
      <c r="B3004" s="1" t="str">
        <f t="shared" si="46"/>
        <v>Dec</v>
      </c>
      <c r="C3004">
        <v>5408</v>
      </c>
      <c r="D3004" t="s">
        <v>5572</v>
      </c>
      <c r="E3004" t="s">
        <v>20</v>
      </c>
      <c r="F3004" t="s">
        <v>1600</v>
      </c>
      <c r="G3004" t="s">
        <v>73</v>
      </c>
      <c r="H3004" t="s">
        <v>23</v>
      </c>
      <c r="I3004" t="s">
        <v>111</v>
      </c>
      <c r="J3004" t="s">
        <v>34</v>
      </c>
      <c r="K3004">
        <v>94109</v>
      </c>
      <c r="L3004" t="s">
        <v>35</v>
      </c>
      <c r="M3004" t="s">
        <v>2814</v>
      </c>
      <c r="N3004" t="s">
        <v>46</v>
      </c>
      <c r="O3004" t="s">
        <v>107</v>
      </c>
      <c r="P3004" t="s">
        <v>5573</v>
      </c>
      <c r="Q3004">
        <v>87.92</v>
      </c>
      <c r="R3004">
        <v>4</v>
      </c>
      <c r="S3004">
        <v>0</v>
      </c>
      <c r="T3004">
        <v>40.443199999999997</v>
      </c>
    </row>
    <row r="3005" spans="1:20" x14ac:dyDescent="0.3">
      <c r="A3005" s="1">
        <v>44173</v>
      </c>
      <c r="B3005" s="1" t="str">
        <f t="shared" si="46"/>
        <v>Dec</v>
      </c>
      <c r="C3005">
        <v>5409</v>
      </c>
      <c r="D3005" t="s">
        <v>5572</v>
      </c>
      <c r="E3005" t="s">
        <v>20</v>
      </c>
      <c r="F3005" t="s">
        <v>1600</v>
      </c>
      <c r="G3005" t="s">
        <v>73</v>
      </c>
      <c r="H3005" t="s">
        <v>23</v>
      </c>
      <c r="I3005" t="s">
        <v>111</v>
      </c>
      <c r="J3005" t="s">
        <v>34</v>
      </c>
      <c r="K3005">
        <v>94109</v>
      </c>
      <c r="L3005" t="s">
        <v>35</v>
      </c>
      <c r="M3005" t="s">
        <v>4505</v>
      </c>
      <c r="N3005" t="s">
        <v>46</v>
      </c>
      <c r="O3005" t="s">
        <v>47</v>
      </c>
      <c r="P3005" t="s">
        <v>4506</v>
      </c>
      <c r="Q3005">
        <v>22.423999999999999</v>
      </c>
      <c r="R3005">
        <v>1</v>
      </c>
      <c r="S3005">
        <v>0.2</v>
      </c>
      <c r="T3005">
        <v>8.4090000000000007</v>
      </c>
    </row>
    <row r="3006" spans="1:20" x14ac:dyDescent="0.3">
      <c r="A3006" s="1">
        <v>44173</v>
      </c>
      <c r="B3006" s="1" t="str">
        <f t="shared" si="46"/>
        <v>Dec</v>
      </c>
      <c r="C3006">
        <v>5410</v>
      </c>
      <c r="D3006" t="s">
        <v>5572</v>
      </c>
      <c r="E3006" t="s">
        <v>20</v>
      </c>
      <c r="F3006" t="s">
        <v>1600</v>
      </c>
      <c r="G3006" t="s">
        <v>73</v>
      </c>
      <c r="H3006" t="s">
        <v>23</v>
      </c>
      <c r="I3006" t="s">
        <v>111</v>
      </c>
      <c r="J3006" t="s">
        <v>34</v>
      </c>
      <c r="K3006">
        <v>94109</v>
      </c>
      <c r="L3006" t="s">
        <v>35</v>
      </c>
      <c r="M3006" t="s">
        <v>3344</v>
      </c>
      <c r="N3006" t="s">
        <v>46</v>
      </c>
      <c r="O3006" t="s">
        <v>47</v>
      </c>
      <c r="P3006" t="s">
        <v>3345</v>
      </c>
      <c r="Q3006">
        <v>90.48</v>
      </c>
      <c r="R3006">
        <v>3</v>
      </c>
      <c r="S3006">
        <v>0.2</v>
      </c>
      <c r="T3006">
        <v>33.93</v>
      </c>
    </row>
    <row r="3007" spans="1:20" x14ac:dyDescent="0.3">
      <c r="A3007" s="1">
        <v>44173</v>
      </c>
      <c r="B3007" s="1" t="str">
        <f t="shared" si="46"/>
        <v>Dec</v>
      </c>
      <c r="C3007">
        <v>5411</v>
      </c>
      <c r="D3007" t="s">
        <v>5572</v>
      </c>
      <c r="E3007" t="s">
        <v>20</v>
      </c>
      <c r="F3007" t="s">
        <v>1600</v>
      </c>
      <c r="G3007" t="s">
        <v>73</v>
      </c>
      <c r="H3007" t="s">
        <v>23</v>
      </c>
      <c r="I3007" t="s">
        <v>111</v>
      </c>
      <c r="J3007" t="s">
        <v>34</v>
      </c>
      <c r="K3007">
        <v>94109</v>
      </c>
      <c r="L3007" t="s">
        <v>35</v>
      </c>
      <c r="M3007" t="s">
        <v>3251</v>
      </c>
      <c r="N3007" t="s">
        <v>46</v>
      </c>
      <c r="O3007" t="s">
        <v>54</v>
      </c>
      <c r="P3007" t="s">
        <v>3252</v>
      </c>
      <c r="Q3007">
        <v>42.76</v>
      </c>
      <c r="R3007">
        <v>1</v>
      </c>
      <c r="S3007">
        <v>0</v>
      </c>
      <c r="T3007">
        <v>11.117599999999999</v>
      </c>
    </row>
    <row r="3008" spans="1:20" x14ac:dyDescent="0.3">
      <c r="A3008" s="1">
        <v>44173</v>
      </c>
      <c r="B3008" s="1" t="str">
        <f t="shared" si="46"/>
        <v>Dec</v>
      </c>
      <c r="C3008">
        <v>5728</v>
      </c>
      <c r="D3008" t="s">
        <v>5574</v>
      </c>
      <c r="E3008" t="s">
        <v>20</v>
      </c>
      <c r="F3008" t="s">
        <v>5575</v>
      </c>
      <c r="G3008" t="s">
        <v>22</v>
      </c>
      <c r="H3008" t="s">
        <v>23</v>
      </c>
      <c r="I3008" t="s">
        <v>5576</v>
      </c>
      <c r="J3008" t="s">
        <v>43</v>
      </c>
      <c r="K3008">
        <v>53711</v>
      </c>
      <c r="L3008" t="s">
        <v>44</v>
      </c>
      <c r="M3008" t="s">
        <v>4057</v>
      </c>
      <c r="N3008" t="s">
        <v>78</v>
      </c>
      <c r="O3008" t="s">
        <v>101</v>
      </c>
      <c r="P3008" t="s">
        <v>4058</v>
      </c>
      <c r="Q3008">
        <v>178.11</v>
      </c>
      <c r="R3008">
        <v>3</v>
      </c>
      <c r="S3008">
        <v>0</v>
      </c>
      <c r="T3008">
        <v>32.059800000000003</v>
      </c>
    </row>
    <row r="3009" spans="1:20" x14ac:dyDescent="0.3">
      <c r="A3009" s="1">
        <v>44173</v>
      </c>
      <c r="B3009" s="1" t="str">
        <f t="shared" si="46"/>
        <v>Dec</v>
      </c>
      <c r="C3009">
        <v>5729</v>
      </c>
      <c r="D3009" t="s">
        <v>5574</v>
      </c>
      <c r="E3009" t="s">
        <v>20</v>
      </c>
      <c r="F3009" t="s">
        <v>5575</v>
      </c>
      <c r="G3009" t="s">
        <v>22</v>
      </c>
      <c r="H3009" t="s">
        <v>23</v>
      </c>
      <c r="I3009" t="s">
        <v>5576</v>
      </c>
      <c r="J3009" t="s">
        <v>43</v>
      </c>
      <c r="K3009">
        <v>53711</v>
      </c>
      <c r="L3009" t="s">
        <v>44</v>
      </c>
      <c r="M3009" t="s">
        <v>5577</v>
      </c>
      <c r="N3009" t="s">
        <v>46</v>
      </c>
      <c r="O3009" t="s">
        <v>69</v>
      </c>
      <c r="P3009" t="s">
        <v>5578</v>
      </c>
      <c r="Q3009">
        <v>1089.75</v>
      </c>
      <c r="R3009">
        <v>3</v>
      </c>
      <c r="S3009">
        <v>0</v>
      </c>
      <c r="T3009">
        <v>305.13</v>
      </c>
    </row>
    <row r="3010" spans="1:20" x14ac:dyDescent="0.3">
      <c r="A3010" s="1">
        <v>44173</v>
      </c>
      <c r="B3010" s="1" t="str">
        <f t="shared" si="46"/>
        <v>Dec</v>
      </c>
      <c r="C3010">
        <v>5730</v>
      </c>
      <c r="D3010" t="s">
        <v>5574</v>
      </c>
      <c r="E3010" t="s">
        <v>20</v>
      </c>
      <c r="F3010" t="s">
        <v>5575</v>
      </c>
      <c r="G3010" t="s">
        <v>22</v>
      </c>
      <c r="H3010" t="s">
        <v>23</v>
      </c>
      <c r="I3010" t="s">
        <v>5576</v>
      </c>
      <c r="J3010" t="s">
        <v>43</v>
      </c>
      <c r="K3010">
        <v>53711</v>
      </c>
      <c r="L3010" t="s">
        <v>44</v>
      </c>
      <c r="M3010" t="s">
        <v>1011</v>
      </c>
      <c r="N3010" t="s">
        <v>46</v>
      </c>
      <c r="O3010" t="s">
        <v>288</v>
      </c>
      <c r="P3010" t="s">
        <v>1012</v>
      </c>
      <c r="Q3010">
        <v>61.06</v>
      </c>
      <c r="R3010">
        <v>2</v>
      </c>
      <c r="S3010">
        <v>0</v>
      </c>
      <c r="T3010">
        <v>28.087599999999998</v>
      </c>
    </row>
    <row r="3011" spans="1:20" x14ac:dyDescent="0.3">
      <c r="A3011" s="1">
        <v>44173</v>
      </c>
      <c r="B3011" s="1" t="str">
        <f t="shared" ref="B3011:B3074" si="47">TEXT(A3011,"mmm")</f>
        <v>Dec</v>
      </c>
      <c r="C3011">
        <v>5731</v>
      </c>
      <c r="D3011" t="s">
        <v>5574</v>
      </c>
      <c r="E3011" t="s">
        <v>20</v>
      </c>
      <c r="F3011" t="s">
        <v>5575</v>
      </c>
      <c r="G3011" t="s">
        <v>22</v>
      </c>
      <c r="H3011" t="s">
        <v>23</v>
      </c>
      <c r="I3011" t="s">
        <v>5576</v>
      </c>
      <c r="J3011" t="s">
        <v>43</v>
      </c>
      <c r="K3011">
        <v>53711</v>
      </c>
      <c r="L3011" t="s">
        <v>44</v>
      </c>
      <c r="M3011" t="s">
        <v>5276</v>
      </c>
      <c r="N3011" t="s">
        <v>28</v>
      </c>
      <c r="O3011" t="s">
        <v>186</v>
      </c>
      <c r="P3011" t="s">
        <v>5277</v>
      </c>
      <c r="Q3011">
        <v>459.92</v>
      </c>
      <c r="R3011">
        <v>4</v>
      </c>
      <c r="S3011">
        <v>0</v>
      </c>
      <c r="T3011">
        <v>41.392800000000001</v>
      </c>
    </row>
    <row r="3012" spans="1:20" x14ac:dyDescent="0.3">
      <c r="A3012" s="1">
        <v>44173</v>
      </c>
      <c r="B3012" s="1" t="str">
        <f t="shared" si="47"/>
        <v>Dec</v>
      </c>
      <c r="C3012">
        <v>5732</v>
      </c>
      <c r="D3012" t="s">
        <v>5574</v>
      </c>
      <c r="E3012" t="s">
        <v>20</v>
      </c>
      <c r="F3012" t="s">
        <v>5575</v>
      </c>
      <c r="G3012" t="s">
        <v>22</v>
      </c>
      <c r="H3012" t="s">
        <v>23</v>
      </c>
      <c r="I3012" t="s">
        <v>5576</v>
      </c>
      <c r="J3012" t="s">
        <v>43</v>
      </c>
      <c r="K3012">
        <v>53711</v>
      </c>
      <c r="L3012" t="s">
        <v>44</v>
      </c>
      <c r="M3012" t="s">
        <v>2044</v>
      </c>
      <c r="N3012" t="s">
        <v>46</v>
      </c>
      <c r="O3012" t="s">
        <v>107</v>
      </c>
      <c r="P3012" t="s">
        <v>2045</v>
      </c>
      <c r="Q3012">
        <v>27.52</v>
      </c>
      <c r="R3012">
        <v>4</v>
      </c>
      <c r="S3012">
        <v>0</v>
      </c>
      <c r="T3012">
        <v>12.6592</v>
      </c>
    </row>
    <row r="3013" spans="1:20" x14ac:dyDescent="0.3">
      <c r="A3013" s="1">
        <v>44173</v>
      </c>
      <c r="B3013" s="1" t="str">
        <f t="shared" si="47"/>
        <v>Dec</v>
      </c>
      <c r="C3013">
        <v>7821</v>
      </c>
      <c r="D3013" t="s">
        <v>5579</v>
      </c>
      <c r="E3013" t="s">
        <v>86</v>
      </c>
      <c r="F3013" t="s">
        <v>2237</v>
      </c>
      <c r="G3013" t="s">
        <v>41</v>
      </c>
      <c r="H3013" t="s">
        <v>23</v>
      </c>
      <c r="I3013" t="s">
        <v>2979</v>
      </c>
      <c r="J3013" t="s">
        <v>1696</v>
      </c>
      <c r="K3013">
        <v>2920</v>
      </c>
      <c r="L3013" t="s">
        <v>26</v>
      </c>
      <c r="M3013" t="s">
        <v>3714</v>
      </c>
      <c r="N3013" t="s">
        <v>46</v>
      </c>
      <c r="O3013" t="s">
        <v>54</v>
      </c>
      <c r="P3013" t="s">
        <v>3715</v>
      </c>
      <c r="Q3013">
        <v>592.74</v>
      </c>
      <c r="R3013">
        <v>6</v>
      </c>
      <c r="S3013">
        <v>0</v>
      </c>
      <c r="T3013">
        <v>160.03980000000001</v>
      </c>
    </row>
    <row r="3014" spans="1:20" x14ac:dyDescent="0.3">
      <c r="A3014" s="1">
        <v>44173</v>
      </c>
      <c r="B3014" s="1" t="str">
        <f t="shared" si="47"/>
        <v>Dec</v>
      </c>
      <c r="C3014">
        <v>8109</v>
      </c>
      <c r="D3014" t="s">
        <v>5580</v>
      </c>
      <c r="E3014" t="s">
        <v>20</v>
      </c>
      <c r="F3014" t="s">
        <v>1492</v>
      </c>
      <c r="G3014" t="s">
        <v>22</v>
      </c>
      <c r="H3014" t="s">
        <v>23</v>
      </c>
      <c r="I3014" t="s">
        <v>154</v>
      </c>
      <c r="J3014" t="s">
        <v>155</v>
      </c>
      <c r="K3014">
        <v>19140</v>
      </c>
      <c r="L3014" t="s">
        <v>26</v>
      </c>
      <c r="M3014" t="s">
        <v>316</v>
      </c>
      <c r="N3014" t="s">
        <v>28</v>
      </c>
      <c r="O3014" t="s">
        <v>59</v>
      </c>
      <c r="P3014" t="s">
        <v>317</v>
      </c>
      <c r="Q3014">
        <v>215.54400000000001</v>
      </c>
      <c r="R3014">
        <v>4</v>
      </c>
      <c r="S3014">
        <v>0.3</v>
      </c>
      <c r="T3014">
        <v>-58.504800000000003</v>
      </c>
    </row>
    <row r="3015" spans="1:20" x14ac:dyDescent="0.3">
      <c r="A3015" s="1">
        <v>44173</v>
      </c>
      <c r="B3015" s="1" t="str">
        <f t="shared" si="47"/>
        <v>Dec</v>
      </c>
      <c r="C3015">
        <v>8739</v>
      </c>
      <c r="D3015" t="s">
        <v>5581</v>
      </c>
      <c r="E3015" t="s">
        <v>39</v>
      </c>
      <c r="F3015" t="s">
        <v>1063</v>
      </c>
      <c r="G3015" t="s">
        <v>22</v>
      </c>
      <c r="H3015" t="s">
        <v>23</v>
      </c>
      <c r="I3015" t="s">
        <v>154</v>
      </c>
      <c r="J3015" t="s">
        <v>155</v>
      </c>
      <c r="K3015">
        <v>19140</v>
      </c>
      <c r="L3015" t="s">
        <v>26</v>
      </c>
      <c r="M3015" t="s">
        <v>4187</v>
      </c>
      <c r="N3015" t="s">
        <v>46</v>
      </c>
      <c r="O3015" t="s">
        <v>62</v>
      </c>
      <c r="P3015" t="s">
        <v>4188</v>
      </c>
      <c r="Q3015">
        <v>13.247999999999999</v>
      </c>
      <c r="R3015">
        <v>4</v>
      </c>
      <c r="S3015">
        <v>0.2</v>
      </c>
      <c r="T3015">
        <v>3.6432000000000002</v>
      </c>
    </row>
    <row r="3016" spans="1:20" x14ac:dyDescent="0.3">
      <c r="A3016" s="1">
        <v>44173</v>
      </c>
      <c r="B3016" s="1" t="str">
        <f t="shared" si="47"/>
        <v>Dec</v>
      </c>
      <c r="C3016">
        <v>8740</v>
      </c>
      <c r="D3016" t="s">
        <v>5581</v>
      </c>
      <c r="E3016" t="s">
        <v>39</v>
      </c>
      <c r="F3016" t="s">
        <v>1063</v>
      </c>
      <c r="G3016" t="s">
        <v>22</v>
      </c>
      <c r="H3016" t="s">
        <v>23</v>
      </c>
      <c r="I3016" t="s">
        <v>154</v>
      </c>
      <c r="J3016" t="s">
        <v>155</v>
      </c>
      <c r="K3016">
        <v>19140</v>
      </c>
      <c r="L3016" t="s">
        <v>26</v>
      </c>
      <c r="M3016" t="s">
        <v>211</v>
      </c>
      <c r="N3016" t="s">
        <v>78</v>
      </c>
      <c r="O3016" t="s">
        <v>193</v>
      </c>
      <c r="P3016" t="s">
        <v>212</v>
      </c>
      <c r="Q3016">
        <v>83.988</v>
      </c>
      <c r="R3016">
        <v>2</v>
      </c>
      <c r="S3016">
        <v>0.4</v>
      </c>
      <c r="T3016">
        <v>-20.997</v>
      </c>
    </row>
    <row r="3017" spans="1:20" x14ac:dyDescent="0.3">
      <c r="A3017" s="1">
        <v>44174</v>
      </c>
      <c r="B3017" s="1" t="str">
        <f t="shared" si="47"/>
        <v>Dec</v>
      </c>
      <c r="C3017">
        <v>76</v>
      </c>
      <c r="D3017" t="s">
        <v>5582</v>
      </c>
      <c r="E3017" t="s">
        <v>39</v>
      </c>
      <c r="F3017" t="s">
        <v>5122</v>
      </c>
      <c r="G3017" t="s">
        <v>73</v>
      </c>
      <c r="H3017" t="s">
        <v>23</v>
      </c>
      <c r="I3017" t="s">
        <v>441</v>
      </c>
      <c r="J3017" t="s">
        <v>52</v>
      </c>
      <c r="K3017">
        <v>77041</v>
      </c>
      <c r="L3017" t="s">
        <v>44</v>
      </c>
      <c r="M3017" t="s">
        <v>985</v>
      </c>
      <c r="N3017" t="s">
        <v>46</v>
      </c>
      <c r="O3017" t="s">
        <v>47</v>
      </c>
      <c r="P3017" t="s">
        <v>986</v>
      </c>
      <c r="Q3017">
        <v>1.248</v>
      </c>
      <c r="R3017">
        <v>3</v>
      </c>
      <c r="S3017">
        <v>0.8</v>
      </c>
      <c r="T3017">
        <v>-1.9343999999999999</v>
      </c>
    </row>
    <row r="3018" spans="1:20" x14ac:dyDescent="0.3">
      <c r="A3018" s="1">
        <v>44174</v>
      </c>
      <c r="B3018" s="1" t="str">
        <f t="shared" si="47"/>
        <v>Dec</v>
      </c>
      <c r="C3018">
        <v>77</v>
      </c>
      <c r="D3018" t="s">
        <v>5582</v>
      </c>
      <c r="E3018" t="s">
        <v>39</v>
      </c>
      <c r="F3018" t="s">
        <v>5122</v>
      </c>
      <c r="G3018" t="s">
        <v>73</v>
      </c>
      <c r="H3018" t="s">
        <v>23</v>
      </c>
      <c r="I3018" t="s">
        <v>441</v>
      </c>
      <c r="J3018" t="s">
        <v>52</v>
      </c>
      <c r="K3018">
        <v>77041</v>
      </c>
      <c r="L3018" t="s">
        <v>44</v>
      </c>
      <c r="M3018" t="s">
        <v>4099</v>
      </c>
      <c r="N3018" t="s">
        <v>28</v>
      </c>
      <c r="O3018" t="s">
        <v>29</v>
      </c>
      <c r="P3018" t="s">
        <v>4100</v>
      </c>
      <c r="Q3018">
        <v>9.7080000000000002</v>
      </c>
      <c r="R3018">
        <v>3</v>
      </c>
      <c r="S3018">
        <v>0.6</v>
      </c>
      <c r="T3018">
        <v>-5.8247999999999998</v>
      </c>
    </row>
    <row r="3019" spans="1:20" x14ac:dyDescent="0.3">
      <c r="A3019" s="1">
        <v>44174</v>
      </c>
      <c r="B3019" s="1" t="str">
        <f t="shared" si="47"/>
        <v>Dec</v>
      </c>
      <c r="C3019">
        <v>78</v>
      </c>
      <c r="D3019" t="s">
        <v>5582</v>
      </c>
      <c r="E3019" t="s">
        <v>39</v>
      </c>
      <c r="F3019" t="s">
        <v>5122</v>
      </c>
      <c r="G3019" t="s">
        <v>73</v>
      </c>
      <c r="H3019" t="s">
        <v>23</v>
      </c>
      <c r="I3019" t="s">
        <v>441</v>
      </c>
      <c r="J3019" t="s">
        <v>52</v>
      </c>
      <c r="K3019">
        <v>77041</v>
      </c>
      <c r="L3019" t="s">
        <v>44</v>
      </c>
      <c r="M3019" t="s">
        <v>442</v>
      </c>
      <c r="N3019" t="s">
        <v>46</v>
      </c>
      <c r="O3019" t="s">
        <v>54</v>
      </c>
      <c r="P3019" t="s">
        <v>443</v>
      </c>
      <c r="Q3019">
        <v>27.24</v>
      </c>
      <c r="R3019">
        <v>3</v>
      </c>
      <c r="S3019">
        <v>0.2</v>
      </c>
      <c r="T3019">
        <v>2.7240000000000002</v>
      </c>
    </row>
    <row r="3020" spans="1:20" x14ac:dyDescent="0.3">
      <c r="A3020" s="1">
        <v>44174</v>
      </c>
      <c r="B3020" s="1" t="str">
        <f t="shared" si="47"/>
        <v>Dec</v>
      </c>
      <c r="C3020">
        <v>206</v>
      </c>
      <c r="D3020" t="s">
        <v>5583</v>
      </c>
      <c r="E3020" t="s">
        <v>20</v>
      </c>
      <c r="F3020" t="s">
        <v>2431</v>
      </c>
      <c r="G3020" t="s">
        <v>22</v>
      </c>
      <c r="H3020" t="s">
        <v>23</v>
      </c>
      <c r="I3020" t="s">
        <v>5584</v>
      </c>
      <c r="J3020" t="s">
        <v>34</v>
      </c>
      <c r="K3020">
        <v>90604</v>
      </c>
      <c r="L3020" t="s">
        <v>35</v>
      </c>
      <c r="M3020" t="s">
        <v>5585</v>
      </c>
      <c r="N3020" t="s">
        <v>78</v>
      </c>
      <c r="O3020" t="s">
        <v>193</v>
      </c>
      <c r="P3020" t="s">
        <v>5586</v>
      </c>
      <c r="Q3020">
        <v>444.76799999999997</v>
      </c>
      <c r="R3020">
        <v>4</v>
      </c>
      <c r="S3020">
        <v>0.2</v>
      </c>
      <c r="T3020">
        <v>44.476799999999997</v>
      </c>
    </row>
    <row r="3021" spans="1:20" x14ac:dyDescent="0.3">
      <c r="A3021" s="1">
        <v>44174</v>
      </c>
      <c r="B3021" s="1" t="str">
        <f t="shared" si="47"/>
        <v>Dec</v>
      </c>
      <c r="C3021">
        <v>269</v>
      </c>
      <c r="D3021" t="s">
        <v>5587</v>
      </c>
      <c r="E3021" t="s">
        <v>20</v>
      </c>
      <c r="F3021" t="s">
        <v>5588</v>
      </c>
      <c r="G3021" t="s">
        <v>73</v>
      </c>
      <c r="H3021" t="s">
        <v>23</v>
      </c>
      <c r="I3021" t="s">
        <v>582</v>
      </c>
      <c r="J3021" t="s">
        <v>25</v>
      </c>
      <c r="K3021">
        <v>45231</v>
      </c>
      <c r="L3021" t="s">
        <v>26</v>
      </c>
      <c r="M3021" t="s">
        <v>1149</v>
      </c>
      <c r="N3021" t="s">
        <v>46</v>
      </c>
      <c r="O3021" t="s">
        <v>54</v>
      </c>
      <c r="P3021" t="s">
        <v>1150</v>
      </c>
      <c r="Q3021">
        <v>37.207999999999998</v>
      </c>
      <c r="R3021">
        <v>1</v>
      </c>
      <c r="S3021">
        <v>0.2</v>
      </c>
      <c r="T3021">
        <v>-7.4416000000000002</v>
      </c>
    </row>
    <row r="3022" spans="1:20" x14ac:dyDescent="0.3">
      <c r="A3022" s="1">
        <v>44174</v>
      </c>
      <c r="B3022" s="1" t="str">
        <f t="shared" si="47"/>
        <v>Dec</v>
      </c>
      <c r="C3022">
        <v>270</v>
      </c>
      <c r="D3022" t="s">
        <v>5587</v>
      </c>
      <c r="E3022" t="s">
        <v>20</v>
      </c>
      <c r="F3022" t="s">
        <v>5588</v>
      </c>
      <c r="G3022" t="s">
        <v>73</v>
      </c>
      <c r="H3022" t="s">
        <v>23</v>
      </c>
      <c r="I3022" t="s">
        <v>582</v>
      </c>
      <c r="J3022" t="s">
        <v>25</v>
      </c>
      <c r="K3022">
        <v>45231</v>
      </c>
      <c r="L3022" t="s">
        <v>26</v>
      </c>
      <c r="M3022" t="s">
        <v>4814</v>
      </c>
      <c r="N3022" t="s">
        <v>46</v>
      </c>
      <c r="O3022" t="s">
        <v>168</v>
      </c>
      <c r="P3022" t="s">
        <v>4815</v>
      </c>
      <c r="Q3022">
        <v>57.576000000000001</v>
      </c>
      <c r="R3022">
        <v>3</v>
      </c>
      <c r="S3022">
        <v>0.2</v>
      </c>
      <c r="T3022">
        <v>21.591000000000001</v>
      </c>
    </row>
    <row r="3023" spans="1:20" x14ac:dyDescent="0.3">
      <c r="A3023" s="1">
        <v>44174</v>
      </c>
      <c r="B3023" s="1" t="str">
        <f t="shared" si="47"/>
        <v>Dec</v>
      </c>
      <c r="C3023">
        <v>1469</v>
      </c>
      <c r="D3023" t="s">
        <v>5589</v>
      </c>
      <c r="E3023" t="s">
        <v>20</v>
      </c>
      <c r="F3023" t="s">
        <v>1902</v>
      </c>
      <c r="G3023" t="s">
        <v>73</v>
      </c>
      <c r="H3023" t="s">
        <v>23</v>
      </c>
      <c r="I3023" t="s">
        <v>123</v>
      </c>
      <c r="J3023" t="s">
        <v>124</v>
      </c>
      <c r="K3023">
        <v>48234</v>
      </c>
      <c r="L3023" t="s">
        <v>44</v>
      </c>
      <c r="M3023" t="s">
        <v>2832</v>
      </c>
      <c r="N3023" t="s">
        <v>28</v>
      </c>
      <c r="O3023" t="s">
        <v>59</v>
      </c>
      <c r="P3023" t="s">
        <v>2833</v>
      </c>
      <c r="Q3023">
        <v>872.94</v>
      </c>
      <c r="R3023">
        <v>3</v>
      </c>
      <c r="S3023">
        <v>0</v>
      </c>
      <c r="T3023">
        <v>226.96440000000001</v>
      </c>
    </row>
    <row r="3024" spans="1:20" x14ac:dyDescent="0.3">
      <c r="A3024" s="1">
        <v>44174</v>
      </c>
      <c r="B3024" s="1" t="str">
        <f t="shared" si="47"/>
        <v>Dec</v>
      </c>
      <c r="C3024">
        <v>1470</v>
      </c>
      <c r="D3024" t="s">
        <v>5589</v>
      </c>
      <c r="E3024" t="s">
        <v>20</v>
      </c>
      <c r="F3024" t="s">
        <v>1902</v>
      </c>
      <c r="G3024" t="s">
        <v>73</v>
      </c>
      <c r="H3024" t="s">
        <v>23</v>
      </c>
      <c r="I3024" t="s">
        <v>123</v>
      </c>
      <c r="J3024" t="s">
        <v>124</v>
      </c>
      <c r="K3024">
        <v>48234</v>
      </c>
      <c r="L3024" t="s">
        <v>44</v>
      </c>
      <c r="M3024" t="s">
        <v>346</v>
      </c>
      <c r="N3024" t="s">
        <v>46</v>
      </c>
      <c r="O3024" t="s">
        <v>47</v>
      </c>
      <c r="P3024" t="s">
        <v>347</v>
      </c>
      <c r="Q3024">
        <v>41.54</v>
      </c>
      <c r="R3024">
        <v>2</v>
      </c>
      <c r="S3024">
        <v>0</v>
      </c>
      <c r="T3024">
        <v>19.523800000000001</v>
      </c>
    </row>
    <row r="3025" spans="1:20" x14ac:dyDescent="0.3">
      <c r="A3025" s="1">
        <v>44174</v>
      </c>
      <c r="B3025" s="1" t="str">
        <f t="shared" si="47"/>
        <v>Dec</v>
      </c>
      <c r="C3025">
        <v>1471</v>
      </c>
      <c r="D3025" t="s">
        <v>5589</v>
      </c>
      <c r="E3025" t="s">
        <v>20</v>
      </c>
      <c r="F3025" t="s">
        <v>1902</v>
      </c>
      <c r="G3025" t="s">
        <v>73</v>
      </c>
      <c r="H3025" t="s">
        <v>23</v>
      </c>
      <c r="I3025" t="s">
        <v>123</v>
      </c>
      <c r="J3025" t="s">
        <v>124</v>
      </c>
      <c r="K3025">
        <v>48234</v>
      </c>
      <c r="L3025" t="s">
        <v>44</v>
      </c>
      <c r="M3025" t="s">
        <v>5590</v>
      </c>
      <c r="N3025" t="s">
        <v>46</v>
      </c>
      <c r="O3025" t="s">
        <v>107</v>
      </c>
      <c r="P3025" t="s">
        <v>5591</v>
      </c>
      <c r="Q3025">
        <v>12.96</v>
      </c>
      <c r="R3025">
        <v>2</v>
      </c>
      <c r="S3025">
        <v>0</v>
      </c>
      <c r="T3025">
        <v>6.2207999999999997</v>
      </c>
    </row>
    <row r="3026" spans="1:20" x14ac:dyDescent="0.3">
      <c r="A3026" s="1">
        <v>44174</v>
      </c>
      <c r="B3026" s="1" t="str">
        <f t="shared" si="47"/>
        <v>Dec</v>
      </c>
      <c r="C3026">
        <v>1691</v>
      </c>
      <c r="D3026" t="s">
        <v>5592</v>
      </c>
      <c r="E3026" t="s">
        <v>20</v>
      </c>
      <c r="F3026" t="s">
        <v>5593</v>
      </c>
      <c r="G3026" t="s">
        <v>22</v>
      </c>
      <c r="H3026" t="s">
        <v>23</v>
      </c>
      <c r="I3026" t="s">
        <v>2591</v>
      </c>
      <c r="J3026" t="s">
        <v>224</v>
      </c>
      <c r="K3026">
        <v>46203</v>
      </c>
      <c r="L3026" t="s">
        <v>44</v>
      </c>
      <c r="M3026" t="s">
        <v>3028</v>
      </c>
      <c r="N3026" t="s">
        <v>46</v>
      </c>
      <c r="O3026" t="s">
        <v>107</v>
      </c>
      <c r="P3026" t="s">
        <v>3029</v>
      </c>
      <c r="Q3026">
        <v>33.450000000000003</v>
      </c>
      <c r="R3026">
        <v>5</v>
      </c>
      <c r="S3026">
        <v>0</v>
      </c>
      <c r="T3026">
        <v>15.387</v>
      </c>
    </row>
    <row r="3027" spans="1:20" x14ac:dyDescent="0.3">
      <c r="A3027" s="1">
        <v>44174</v>
      </c>
      <c r="B3027" s="1" t="str">
        <f t="shared" si="47"/>
        <v>Dec</v>
      </c>
      <c r="C3027">
        <v>1692</v>
      </c>
      <c r="D3027" t="s">
        <v>5592</v>
      </c>
      <c r="E3027" t="s">
        <v>20</v>
      </c>
      <c r="F3027" t="s">
        <v>5593</v>
      </c>
      <c r="G3027" t="s">
        <v>22</v>
      </c>
      <c r="H3027" t="s">
        <v>23</v>
      </c>
      <c r="I3027" t="s">
        <v>2591</v>
      </c>
      <c r="J3027" t="s">
        <v>224</v>
      </c>
      <c r="K3027">
        <v>46203</v>
      </c>
      <c r="L3027" t="s">
        <v>44</v>
      </c>
      <c r="M3027" t="s">
        <v>985</v>
      </c>
      <c r="N3027" t="s">
        <v>46</v>
      </c>
      <c r="O3027" t="s">
        <v>47</v>
      </c>
      <c r="P3027" t="s">
        <v>986</v>
      </c>
      <c r="Q3027">
        <v>10.4</v>
      </c>
      <c r="R3027">
        <v>5</v>
      </c>
      <c r="S3027">
        <v>0</v>
      </c>
      <c r="T3027">
        <v>5.0960000000000001</v>
      </c>
    </row>
    <row r="3028" spans="1:20" x14ac:dyDescent="0.3">
      <c r="A3028" s="1">
        <v>44174</v>
      </c>
      <c r="B3028" s="1" t="str">
        <f t="shared" si="47"/>
        <v>Dec</v>
      </c>
      <c r="C3028">
        <v>3596</v>
      </c>
      <c r="D3028" t="s">
        <v>5594</v>
      </c>
      <c r="E3028" t="s">
        <v>20</v>
      </c>
      <c r="F3028" t="s">
        <v>4853</v>
      </c>
      <c r="G3028" t="s">
        <v>73</v>
      </c>
      <c r="H3028" t="s">
        <v>23</v>
      </c>
      <c r="I3028" t="s">
        <v>154</v>
      </c>
      <c r="J3028" t="s">
        <v>155</v>
      </c>
      <c r="K3028">
        <v>19143</v>
      </c>
      <c r="L3028" t="s">
        <v>26</v>
      </c>
      <c r="M3028" t="s">
        <v>3184</v>
      </c>
      <c r="N3028" t="s">
        <v>46</v>
      </c>
      <c r="O3028" t="s">
        <v>62</v>
      </c>
      <c r="P3028" t="s">
        <v>3185</v>
      </c>
      <c r="Q3028">
        <v>2.6240000000000001</v>
      </c>
      <c r="R3028">
        <v>1</v>
      </c>
      <c r="S3028">
        <v>0.2</v>
      </c>
      <c r="T3028">
        <v>0.4264</v>
      </c>
    </row>
    <row r="3029" spans="1:20" x14ac:dyDescent="0.3">
      <c r="A3029" s="1">
        <v>44174</v>
      </c>
      <c r="B3029" s="1" t="str">
        <f t="shared" si="47"/>
        <v>Dec</v>
      </c>
      <c r="C3029">
        <v>3651</v>
      </c>
      <c r="D3029" t="s">
        <v>5595</v>
      </c>
      <c r="E3029" t="s">
        <v>86</v>
      </c>
      <c r="F3029" t="s">
        <v>4585</v>
      </c>
      <c r="G3029" t="s">
        <v>22</v>
      </c>
      <c r="H3029" t="s">
        <v>23</v>
      </c>
      <c r="I3029" t="s">
        <v>123</v>
      </c>
      <c r="J3029" t="s">
        <v>124</v>
      </c>
      <c r="K3029">
        <v>48234</v>
      </c>
      <c r="L3029" t="s">
        <v>44</v>
      </c>
      <c r="M3029" t="s">
        <v>2223</v>
      </c>
      <c r="N3029" t="s">
        <v>78</v>
      </c>
      <c r="O3029" t="s">
        <v>101</v>
      </c>
      <c r="P3029" t="s">
        <v>2224</v>
      </c>
      <c r="Q3029">
        <v>104.88</v>
      </c>
      <c r="R3029">
        <v>6</v>
      </c>
      <c r="S3029">
        <v>0</v>
      </c>
      <c r="T3029">
        <v>41.951999999999998</v>
      </c>
    </row>
    <row r="3030" spans="1:20" x14ac:dyDescent="0.3">
      <c r="A3030" s="1">
        <v>44174</v>
      </c>
      <c r="B3030" s="1" t="str">
        <f t="shared" si="47"/>
        <v>Dec</v>
      </c>
      <c r="C3030">
        <v>3652</v>
      </c>
      <c r="D3030" t="s">
        <v>5595</v>
      </c>
      <c r="E3030" t="s">
        <v>86</v>
      </c>
      <c r="F3030" t="s">
        <v>4585</v>
      </c>
      <c r="G3030" t="s">
        <v>22</v>
      </c>
      <c r="H3030" t="s">
        <v>23</v>
      </c>
      <c r="I3030" t="s">
        <v>123</v>
      </c>
      <c r="J3030" t="s">
        <v>124</v>
      </c>
      <c r="K3030">
        <v>48234</v>
      </c>
      <c r="L3030" t="s">
        <v>44</v>
      </c>
      <c r="M3030" t="s">
        <v>5209</v>
      </c>
      <c r="N3030" t="s">
        <v>46</v>
      </c>
      <c r="O3030" t="s">
        <v>62</v>
      </c>
      <c r="P3030" t="s">
        <v>5210</v>
      </c>
      <c r="Q3030">
        <v>34.700000000000003</v>
      </c>
      <c r="R3030">
        <v>5</v>
      </c>
      <c r="S3030">
        <v>0</v>
      </c>
      <c r="T3030">
        <v>12.492000000000001</v>
      </c>
    </row>
    <row r="3031" spans="1:20" x14ac:dyDescent="0.3">
      <c r="A3031" s="1">
        <v>44174</v>
      </c>
      <c r="B3031" s="1" t="str">
        <f t="shared" si="47"/>
        <v>Dec</v>
      </c>
      <c r="C3031">
        <v>3653</v>
      </c>
      <c r="D3031" t="s">
        <v>5595</v>
      </c>
      <c r="E3031" t="s">
        <v>86</v>
      </c>
      <c r="F3031" t="s">
        <v>4585</v>
      </c>
      <c r="G3031" t="s">
        <v>22</v>
      </c>
      <c r="H3031" t="s">
        <v>23</v>
      </c>
      <c r="I3031" t="s">
        <v>123</v>
      </c>
      <c r="J3031" t="s">
        <v>124</v>
      </c>
      <c r="K3031">
        <v>48234</v>
      </c>
      <c r="L3031" t="s">
        <v>44</v>
      </c>
      <c r="M3031" t="s">
        <v>3644</v>
      </c>
      <c r="N3031" t="s">
        <v>46</v>
      </c>
      <c r="O3031" t="s">
        <v>47</v>
      </c>
      <c r="P3031" t="s">
        <v>3645</v>
      </c>
      <c r="Q3031">
        <v>33.72</v>
      </c>
      <c r="R3031">
        <v>4</v>
      </c>
      <c r="S3031">
        <v>0</v>
      </c>
      <c r="T3031">
        <v>15.511200000000001</v>
      </c>
    </row>
    <row r="3032" spans="1:20" x14ac:dyDescent="0.3">
      <c r="A3032" s="1">
        <v>44174</v>
      </c>
      <c r="B3032" s="1" t="str">
        <f t="shared" si="47"/>
        <v>Dec</v>
      </c>
      <c r="C3032">
        <v>3654</v>
      </c>
      <c r="D3032" t="s">
        <v>5595</v>
      </c>
      <c r="E3032" t="s">
        <v>86</v>
      </c>
      <c r="F3032" t="s">
        <v>4585</v>
      </c>
      <c r="G3032" t="s">
        <v>22</v>
      </c>
      <c r="H3032" t="s">
        <v>23</v>
      </c>
      <c r="I3032" t="s">
        <v>123</v>
      </c>
      <c r="J3032" t="s">
        <v>124</v>
      </c>
      <c r="K3032">
        <v>48234</v>
      </c>
      <c r="L3032" t="s">
        <v>44</v>
      </c>
      <c r="M3032" t="s">
        <v>5596</v>
      </c>
      <c r="N3032" t="s">
        <v>46</v>
      </c>
      <c r="O3032" t="s">
        <v>107</v>
      </c>
      <c r="P3032" t="s">
        <v>897</v>
      </c>
      <c r="Q3032">
        <v>14.94</v>
      </c>
      <c r="R3032">
        <v>3</v>
      </c>
      <c r="S3032">
        <v>0</v>
      </c>
      <c r="T3032">
        <v>7.0217999999999998</v>
      </c>
    </row>
    <row r="3033" spans="1:20" x14ac:dyDescent="0.3">
      <c r="A3033" s="1">
        <v>44174</v>
      </c>
      <c r="B3033" s="1" t="str">
        <f t="shared" si="47"/>
        <v>Dec</v>
      </c>
      <c r="C3033">
        <v>4211</v>
      </c>
      <c r="D3033" t="s">
        <v>5597</v>
      </c>
      <c r="E3033" t="s">
        <v>20</v>
      </c>
      <c r="F3033" t="s">
        <v>3141</v>
      </c>
      <c r="G3033" t="s">
        <v>22</v>
      </c>
      <c r="H3033" t="s">
        <v>23</v>
      </c>
      <c r="I3033" t="s">
        <v>336</v>
      </c>
      <c r="J3033" t="s">
        <v>337</v>
      </c>
      <c r="K3033">
        <v>60623</v>
      </c>
      <c r="L3033" t="s">
        <v>44</v>
      </c>
      <c r="M3033" t="s">
        <v>5598</v>
      </c>
      <c r="N3033" t="s">
        <v>46</v>
      </c>
      <c r="O3033" t="s">
        <v>107</v>
      </c>
      <c r="P3033" t="s">
        <v>5599</v>
      </c>
      <c r="Q3033">
        <v>15.984</v>
      </c>
      <c r="R3033">
        <v>2</v>
      </c>
      <c r="S3033">
        <v>0.2</v>
      </c>
      <c r="T3033">
        <v>4.9950000000000001</v>
      </c>
    </row>
    <row r="3034" spans="1:20" x14ac:dyDescent="0.3">
      <c r="A3034" s="1">
        <v>44174</v>
      </c>
      <c r="B3034" s="1" t="str">
        <f t="shared" si="47"/>
        <v>Dec</v>
      </c>
      <c r="C3034">
        <v>4291</v>
      </c>
      <c r="D3034" t="s">
        <v>5600</v>
      </c>
      <c r="E3034" t="s">
        <v>86</v>
      </c>
      <c r="F3034" t="s">
        <v>1550</v>
      </c>
      <c r="G3034" t="s">
        <v>41</v>
      </c>
      <c r="H3034" t="s">
        <v>23</v>
      </c>
      <c r="I3034" t="s">
        <v>33</v>
      </c>
      <c r="J3034" t="s">
        <v>34</v>
      </c>
      <c r="K3034">
        <v>90004</v>
      </c>
      <c r="L3034" t="s">
        <v>35</v>
      </c>
      <c r="M3034" t="s">
        <v>2364</v>
      </c>
      <c r="N3034" t="s">
        <v>46</v>
      </c>
      <c r="O3034" t="s">
        <v>62</v>
      </c>
      <c r="P3034" t="s">
        <v>2365</v>
      </c>
      <c r="Q3034">
        <v>11.16</v>
      </c>
      <c r="R3034">
        <v>2</v>
      </c>
      <c r="S3034">
        <v>0</v>
      </c>
      <c r="T3034">
        <v>2.79</v>
      </c>
    </row>
    <row r="3035" spans="1:20" x14ac:dyDescent="0.3">
      <c r="A3035" s="1">
        <v>44174</v>
      </c>
      <c r="B3035" s="1" t="str">
        <f t="shared" si="47"/>
        <v>Dec</v>
      </c>
      <c r="C3035">
        <v>4292</v>
      </c>
      <c r="D3035" t="s">
        <v>5600</v>
      </c>
      <c r="E3035" t="s">
        <v>86</v>
      </c>
      <c r="F3035" t="s">
        <v>1550</v>
      </c>
      <c r="G3035" t="s">
        <v>41</v>
      </c>
      <c r="H3035" t="s">
        <v>23</v>
      </c>
      <c r="I3035" t="s">
        <v>33</v>
      </c>
      <c r="J3035" t="s">
        <v>34</v>
      </c>
      <c r="K3035">
        <v>90004</v>
      </c>
      <c r="L3035" t="s">
        <v>35</v>
      </c>
      <c r="M3035" t="s">
        <v>2057</v>
      </c>
      <c r="N3035" t="s">
        <v>28</v>
      </c>
      <c r="O3035" t="s">
        <v>94</v>
      </c>
      <c r="P3035" t="s">
        <v>2058</v>
      </c>
      <c r="Q3035">
        <v>896.32799999999997</v>
      </c>
      <c r="R3035">
        <v>9</v>
      </c>
      <c r="S3035">
        <v>0.2</v>
      </c>
      <c r="T3035">
        <v>22.408200000000001</v>
      </c>
    </row>
    <row r="3036" spans="1:20" x14ac:dyDescent="0.3">
      <c r="A3036" s="1">
        <v>44174</v>
      </c>
      <c r="B3036" s="1" t="str">
        <f t="shared" si="47"/>
        <v>Dec</v>
      </c>
      <c r="C3036">
        <v>4293</v>
      </c>
      <c r="D3036" t="s">
        <v>5600</v>
      </c>
      <c r="E3036" t="s">
        <v>86</v>
      </c>
      <c r="F3036" t="s">
        <v>1550</v>
      </c>
      <c r="G3036" t="s">
        <v>41</v>
      </c>
      <c r="H3036" t="s">
        <v>23</v>
      </c>
      <c r="I3036" t="s">
        <v>33</v>
      </c>
      <c r="J3036" t="s">
        <v>34</v>
      </c>
      <c r="K3036">
        <v>90004</v>
      </c>
      <c r="L3036" t="s">
        <v>35</v>
      </c>
      <c r="M3036" t="s">
        <v>5601</v>
      </c>
      <c r="N3036" t="s">
        <v>46</v>
      </c>
      <c r="O3036" t="s">
        <v>69</v>
      </c>
      <c r="P3036" t="s">
        <v>5602</v>
      </c>
      <c r="Q3036">
        <v>189</v>
      </c>
      <c r="R3036">
        <v>1</v>
      </c>
      <c r="S3036">
        <v>0</v>
      </c>
      <c r="T3036">
        <v>68.040000000000006</v>
      </c>
    </row>
    <row r="3037" spans="1:20" x14ac:dyDescent="0.3">
      <c r="A3037" s="1">
        <v>44174</v>
      </c>
      <c r="B3037" s="1" t="str">
        <f t="shared" si="47"/>
        <v>Dec</v>
      </c>
      <c r="C3037">
        <v>5351</v>
      </c>
      <c r="D3037" t="s">
        <v>5603</v>
      </c>
      <c r="E3037" t="s">
        <v>20</v>
      </c>
      <c r="F3037" t="s">
        <v>3384</v>
      </c>
      <c r="G3037" t="s">
        <v>22</v>
      </c>
      <c r="H3037" t="s">
        <v>23</v>
      </c>
      <c r="I3037" t="s">
        <v>5604</v>
      </c>
      <c r="J3037" t="s">
        <v>337</v>
      </c>
      <c r="K3037">
        <v>60068</v>
      </c>
      <c r="L3037" t="s">
        <v>44</v>
      </c>
      <c r="M3037" t="s">
        <v>4718</v>
      </c>
      <c r="N3037" t="s">
        <v>46</v>
      </c>
      <c r="O3037" t="s">
        <v>107</v>
      </c>
      <c r="P3037" t="s">
        <v>4719</v>
      </c>
      <c r="Q3037">
        <v>143.85599999999999</v>
      </c>
      <c r="R3037">
        <v>9</v>
      </c>
      <c r="S3037">
        <v>0.2</v>
      </c>
      <c r="T3037">
        <v>48.551400000000001</v>
      </c>
    </row>
    <row r="3038" spans="1:20" x14ac:dyDescent="0.3">
      <c r="A3038" s="1">
        <v>44174</v>
      </c>
      <c r="B3038" s="1" t="str">
        <f t="shared" si="47"/>
        <v>Dec</v>
      </c>
      <c r="C3038">
        <v>6771</v>
      </c>
      <c r="D3038" t="s">
        <v>5605</v>
      </c>
      <c r="E3038" t="s">
        <v>20</v>
      </c>
      <c r="F3038" t="s">
        <v>1518</v>
      </c>
      <c r="G3038" t="s">
        <v>73</v>
      </c>
      <c r="H3038" t="s">
        <v>23</v>
      </c>
      <c r="I3038" t="s">
        <v>2192</v>
      </c>
      <c r="J3038" t="s">
        <v>412</v>
      </c>
      <c r="K3038">
        <v>85023</v>
      </c>
      <c r="L3038" t="s">
        <v>35</v>
      </c>
      <c r="M3038" t="s">
        <v>1097</v>
      </c>
      <c r="N3038" t="s">
        <v>46</v>
      </c>
      <c r="O3038" t="s">
        <v>107</v>
      </c>
      <c r="P3038" t="s">
        <v>1098</v>
      </c>
      <c r="Q3038">
        <v>419.4</v>
      </c>
      <c r="R3038">
        <v>5</v>
      </c>
      <c r="S3038">
        <v>0.2</v>
      </c>
      <c r="T3038">
        <v>146.79</v>
      </c>
    </row>
    <row r="3039" spans="1:20" x14ac:dyDescent="0.3">
      <c r="A3039" s="1">
        <v>44174</v>
      </c>
      <c r="B3039" s="1" t="str">
        <f t="shared" si="47"/>
        <v>Dec</v>
      </c>
      <c r="C3039">
        <v>6772</v>
      </c>
      <c r="D3039" t="s">
        <v>5605</v>
      </c>
      <c r="E3039" t="s">
        <v>20</v>
      </c>
      <c r="F3039" t="s">
        <v>1518</v>
      </c>
      <c r="G3039" t="s">
        <v>73</v>
      </c>
      <c r="H3039" t="s">
        <v>23</v>
      </c>
      <c r="I3039" t="s">
        <v>2192</v>
      </c>
      <c r="J3039" t="s">
        <v>412</v>
      </c>
      <c r="K3039">
        <v>85023</v>
      </c>
      <c r="L3039" t="s">
        <v>35</v>
      </c>
      <c r="M3039" t="s">
        <v>631</v>
      </c>
      <c r="N3039" t="s">
        <v>46</v>
      </c>
      <c r="O3039" t="s">
        <v>47</v>
      </c>
      <c r="P3039" t="s">
        <v>632</v>
      </c>
      <c r="Q3039">
        <v>13.005000000000001</v>
      </c>
      <c r="R3039">
        <v>3</v>
      </c>
      <c r="S3039">
        <v>0.7</v>
      </c>
      <c r="T3039">
        <v>-9.9704999999999995</v>
      </c>
    </row>
    <row r="3040" spans="1:20" x14ac:dyDescent="0.3">
      <c r="A3040" s="1">
        <v>44174</v>
      </c>
      <c r="B3040" s="1" t="str">
        <f t="shared" si="47"/>
        <v>Dec</v>
      </c>
      <c r="C3040">
        <v>7014</v>
      </c>
      <c r="D3040" t="s">
        <v>5606</v>
      </c>
      <c r="E3040" t="s">
        <v>86</v>
      </c>
      <c r="F3040" t="s">
        <v>1487</v>
      </c>
      <c r="G3040" t="s">
        <v>41</v>
      </c>
      <c r="H3040" t="s">
        <v>23</v>
      </c>
      <c r="I3040" t="s">
        <v>3496</v>
      </c>
      <c r="J3040" t="s">
        <v>34</v>
      </c>
      <c r="K3040">
        <v>93905</v>
      </c>
      <c r="L3040" t="s">
        <v>35</v>
      </c>
      <c r="M3040" t="s">
        <v>2758</v>
      </c>
      <c r="N3040" t="s">
        <v>28</v>
      </c>
      <c r="O3040" t="s">
        <v>186</v>
      </c>
      <c r="P3040" t="s">
        <v>2759</v>
      </c>
      <c r="Q3040">
        <v>148.25700000000001</v>
      </c>
      <c r="R3040">
        <v>3</v>
      </c>
      <c r="S3040">
        <v>0.15</v>
      </c>
      <c r="T3040">
        <v>15.697800000000001</v>
      </c>
    </row>
    <row r="3041" spans="1:20" x14ac:dyDescent="0.3">
      <c r="A3041" s="1">
        <v>44174</v>
      </c>
      <c r="B3041" s="1" t="str">
        <f t="shared" si="47"/>
        <v>Dec</v>
      </c>
      <c r="C3041">
        <v>7515</v>
      </c>
      <c r="D3041" t="s">
        <v>5607</v>
      </c>
      <c r="E3041" t="s">
        <v>86</v>
      </c>
      <c r="F3041" t="s">
        <v>564</v>
      </c>
      <c r="G3041" t="s">
        <v>22</v>
      </c>
      <c r="H3041" t="s">
        <v>23</v>
      </c>
      <c r="I3041" t="s">
        <v>223</v>
      </c>
      <c r="J3041" t="s">
        <v>913</v>
      </c>
      <c r="K3041">
        <v>40475</v>
      </c>
      <c r="L3041" t="s">
        <v>76</v>
      </c>
      <c r="M3041" t="s">
        <v>1165</v>
      </c>
      <c r="N3041" t="s">
        <v>46</v>
      </c>
      <c r="O3041" t="s">
        <v>47</v>
      </c>
      <c r="P3041" t="s">
        <v>1166</v>
      </c>
      <c r="Q3041">
        <v>29.36</v>
      </c>
      <c r="R3041">
        <v>2</v>
      </c>
      <c r="S3041">
        <v>0</v>
      </c>
      <c r="T3041">
        <v>13.505599999999999</v>
      </c>
    </row>
    <row r="3042" spans="1:20" x14ac:dyDescent="0.3">
      <c r="A3042" s="1">
        <v>44174</v>
      </c>
      <c r="B3042" s="1" t="str">
        <f t="shared" si="47"/>
        <v>Dec</v>
      </c>
      <c r="C3042">
        <v>7516</v>
      </c>
      <c r="D3042" t="s">
        <v>5607</v>
      </c>
      <c r="E3042" t="s">
        <v>86</v>
      </c>
      <c r="F3042" t="s">
        <v>564</v>
      </c>
      <c r="G3042" t="s">
        <v>22</v>
      </c>
      <c r="H3042" t="s">
        <v>23</v>
      </c>
      <c r="I3042" t="s">
        <v>223</v>
      </c>
      <c r="J3042" t="s">
        <v>913</v>
      </c>
      <c r="K3042">
        <v>40475</v>
      </c>
      <c r="L3042" t="s">
        <v>76</v>
      </c>
      <c r="M3042" t="s">
        <v>243</v>
      </c>
      <c r="N3042" t="s">
        <v>46</v>
      </c>
      <c r="O3042" t="s">
        <v>69</v>
      </c>
      <c r="P3042" t="s">
        <v>244</v>
      </c>
      <c r="Q3042">
        <v>214.9</v>
      </c>
      <c r="R3042">
        <v>5</v>
      </c>
      <c r="S3042">
        <v>0</v>
      </c>
      <c r="T3042">
        <v>62.320999999999998</v>
      </c>
    </row>
    <row r="3043" spans="1:20" x14ac:dyDescent="0.3">
      <c r="A3043" s="1">
        <v>44174</v>
      </c>
      <c r="B3043" s="1" t="str">
        <f t="shared" si="47"/>
        <v>Dec</v>
      </c>
      <c r="C3043">
        <v>7517</v>
      </c>
      <c r="D3043" t="s">
        <v>5607</v>
      </c>
      <c r="E3043" t="s">
        <v>86</v>
      </c>
      <c r="F3043" t="s">
        <v>564</v>
      </c>
      <c r="G3043" t="s">
        <v>22</v>
      </c>
      <c r="H3043" t="s">
        <v>23</v>
      </c>
      <c r="I3043" t="s">
        <v>223</v>
      </c>
      <c r="J3043" t="s">
        <v>913</v>
      </c>
      <c r="K3043">
        <v>40475</v>
      </c>
      <c r="L3043" t="s">
        <v>76</v>
      </c>
      <c r="M3043" t="s">
        <v>2092</v>
      </c>
      <c r="N3043" t="s">
        <v>46</v>
      </c>
      <c r="O3043" t="s">
        <v>47</v>
      </c>
      <c r="P3043" t="s">
        <v>2093</v>
      </c>
      <c r="Q3043">
        <v>15.92</v>
      </c>
      <c r="R3043">
        <v>4</v>
      </c>
      <c r="S3043">
        <v>0</v>
      </c>
      <c r="T3043">
        <v>7.4824000000000002</v>
      </c>
    </row>
    <row r="3044" spans="1:20" x14ac:dyDescent="0.3">
      <c r="A3044" s="1">
        <v>44174</v>
      </c>
      <c r="B3044" s="1" t="str">
        <f t="shared" si="47"/>
        <v>Dec</v>
      </c>
      <c r="C3044">
        <v>7518</v>
      </c>
      <c r="D3044" t="s">
        <v>5607</v>
      </c>
      <c r="E3044" t="s">
        <v>86</v>
      </c>
      <c r="F3044" t="s">
        <v>564</v>
      </c>
      <c r="G3044" t="s">
        <v>22</v>
      </c>
      <c r="H3044" t="s">
        <v>23</v>
      </c>
      <c r="I3044" t="s">
        <v>223</v>
      </c>
      <c r="J3044" t="s">
        <v>913</v>
      </c>
      <c r="K3044">
        <v>40475</v>
      </c>
      <c r="L3044" t="s">
        <v>76</v>
      </c>
      <c r="M3044" t="s">
        <v>5530</v>
      </c>
      <c r="N3044" t="s">
        <v>78</v>
      </c>
      <c r="O3044" t="s">
        <v>101</v>
      </c>
      <c r="P3044" t="s">
        <v>5531</v>
      </c>
      <c r="Q3044">
        <v>146.44999999999999</v>
      </c>
      <c r="R3044">
        <v>5</v>
      </c>
      <c r="S3044">
        <v>0</v>
      </c>
      <c r="T3044">
        <v>48.328499999999998</v>
      </c>
    </row>
    <row r="3045" spans="1:20" x14ac:dyDescent="0.3">
      <c r="A3045" s="1">
        <v>44174</v>
      </c>
      <c r="B3045" s="1" t="str">
        <f t="shared" si="47"/>
        <v>Dec</v>
      </c>
      <c r="C3045">
        <v>7519</v>
      </c>
      <c r="D3045" t="s">
        <v>5607</v>
      </c>
      <c r="E3045" t="s">
        <v>86</v>
      </c>
      <c r="F3045" t="s">
        <v>564</v>
      </c>
      <c r="G3045" t="s">
        <v>22</v>
      </c>
      <c r="H3045" t="s">
        <v>23</v>
      </c>
      <c r="I3045" t="s">
        <v>223</v>
      </c>
      <c r="J3045" t="s">
        <v>913</v>
      </c>
      <c r="K3045">
        <v>40475</v>
      </c>
      <c r="L3045" t="s">
        <v>76</v>
      </c>
      <c r="M3045" t="s">
        <v>2633</v>
      </c>
      <c r="N3045" t="s">
        <v>46</v>
      </c>
      <c r="O3045" t="s">
        <v>54</v>
      </c>
      <c r="P3045" t="s">
        <v>2634</v>
      </c>
      <c r="Q3045">
        <v>15.14</v>
      </c>
      <c r="R3045">
        <v>1</v>
      </c>
      <c r="S3045">
        <v>0</v>
      </c>
      <c r="T3045">
        <v>0.60560000000000003</v>
      </c>
    </row>
    <row r="3046" spans="1:20" x14ac:dyDescent="0.3">
      <c r="A3046" s="1">
        <v>44174</v>
      </c>
      <c r="B3046" s="1" t="str">
        <f t="shared" si="47"/>
        <v>Dec</v>
      </c>
      <c r="C3046">
        <v>7520</v>
      </c>
      <c r="D3046" t="s">
        <v>5607</v>
      </c>
      <c r="E3046" t="s">
        <v>86</v>
      </c>
      <c r="F3046" t="s">
        <v>564</v>
      </c>
      <c r="G3046" t="s">
        <v>22</v>
      </c>
      <c r="H3046" t="s">
        <v>23</v>
      </c>
      <c r="I3046" t="s">
        <v>223</v>
      </c>
      <c r="J3046" t="s">
        <v>913</v>
      </c>
      <c r="K3046">
        <v>40475</v>
      </c>
      <c r="L3046" t="s">
        <v>76</v>
      </c>
      <c r="M3046" t="s">
        <v>2032</v>
      </c>
      <c r="N3046" t="s">
        <v>46</v>
      </c>
      <c r="O3046" t="s">
        <v>288</v>
      </c>
      <c r="P3046" t="s">
        <v>2033</v>
      </c>
      <c r="Q3046">
        <v>5.76</v>
      </c>
      <c r="R3046">
        <v>2</v>
      </c>
      <c r="S3046">
        <v>0</v>
      </c>
      <c r="T3046">
        <v>2.6496</v>
      </c>
    </row>
    <row r="3047" spans="1:20" x14ac:dyDescent="0.3">
      <c r="A3047" s="1">
        <v>44174</v>
      </c>
      <c r="B3047" s="1" t="str">
        <f t="shared" si="47"/>
        <v>Dec</v>
      </c>
      <c r="C3047">
        <v>7521</v>
      </c>
      <c r="D3047" t="s">
        <v>5607</v>
      </c>
      <c r="E3047" t="s">
        <v>86</v>
      </c>
      <c r="F3047" t="s">
        <v>564</v>
      </c>
      <c r="G3047" t="s">
        <v>22</v>
      </c>
      <c r="H3047" t="s">
        <v>23</v>
      </c>
      <c r="I3047" t="s">
        <v>223</v>
      </c>
      <c r="J3047" t="s">
        <v>913</v>
      </c>
      <c r="K3047">
        <v>40475</v>
      </c>
      <c r="L3047" t="s">
        <v>76</v>
      </c>
      <c r="M3047" t="s">
        <v>2152</v>
      </c>
      <c r="N3047" t="s">
        <v>78</v>
      </c>
      <c r="O3047" t="s">
        <v>382</v>
      </c>
      <c r="P3047" t="s">
        <v>2153</v>
      </c>
      <c r="Q3047">
        <v>1399.98</v>
      </c>
      <c r="R3047">
        <v>2</v>
      </c>
      <c r="S3047">
        <v>0</v>
      </c>
      <c r="T3047">
        <v>629.99099999999999</v>
      </c>
    </row>
    <row r="3048" spans="1:20" x14ac:dyDescent="0.3">
      <c r="A3048" s="1">
        <v>44174</v>
      </c>
      <c r="B3048" s="1" t="str">
        <f t="shared" si="47"/>
        <v>Dec</v>
      </c>
      <c r="C3048">
        <v>8586</v>
      </c>
      <c r="D3048" t="s">
        <v>5608</v>
      </c>
      <c r="E3048" t="s">
        <v>20</v>
      </c>
      <c r="F3048" t="s">
        <v>1265</v>
      </c>
      <c r="G3048" t="s">
        <v>22</v>
      </c>
      <c r="H3048" t="s">
        <v>23</v>
      </c>
      <c r="I3048" t="s">
        <v>154</v>
      </c>
      <c r="J3048" t="s">
        <v>155</v>
      </c>
      <c r="K3048">
        <v>19134</v>
      </c>
      <c r="L3048" t="s">
        <v>26</v>
      </c>
      <c r="M3048" t="s">
        <v>3375</v>
      </c>
      <c r="N3048" t="s">
        <v>46</v>
      </c>
      <c r="O3048" t="s">
        <v>47</v>
      </c>
      <c r="P3048" t="s">
        <v>3376</v>
      </c>
      <c r="Q3048">
        <v>11.087999999999999</v>
      </c>
      <c r="R3048">
        <v>7</v>
      </c>
      <c r="S3048">
        <v>0.7</v>
      </c>
      <c r="T3048">
        <v>-8.1311999999999998</v>
      </c>
    </row>
    <row r="3049" spans="1:20" x14ac:dyDescent="0.3">
      <c r="A3049" s="1">
        <v>44174</v>
      </c>
      <c r="B3049" s="1" t="str">
        <f t="shared" si="47"/>
        <v>Dec</v>
      </c>
      <c r="C3049">
        <v>9768</v>
      </c>
      <c r="D3049" t="s">
        <v>5609</v>
      </c>
      <c r="E3049" t="s">
        <v>20</v>
      </c>
      <c r="F3049" t="s">
        <v>1670</v>
      </c>
      <c r="G3049" t="s">
        <v>22</v>
      </c>
      <c r="H3049" t="s">
        <v>23</v>
      </c>
      <c r="I3049" t="s">
        <v>5610</v>
      </c>
      <c r="J3049" t="s">
        <v>124</v>
      </c>
      <c r="K3049">
        <v>49505</v>
      </c>
      <c r="L3049" t="s">
        <v>44</v>
      </c>
      <c r="M3049" t="s">
        <v>5033</v>
      </c>
      <c r="N3049" t="s">
        <v>46</v>
      </c>
      <c r="O3049" t="s">
        <v>47</v>
      </c>
      <c r="P3049" t="s">
        <v>5034</v>
      </c>
      <c r="Q3049">
        <v>54.9</v>
      </c>
      <c r="R3049">
        <v>5</v>
      </c>
      <c r="S3049">
        <v>0</v>
      </c>
      <c r="T3049">
        <v>26.901</v>
      </c>
    </row>
    <row r="3050" spans="1:20" x14ac:dyDescent="0.3">
      <c r="A3050" s="1">
        <v>44175</v>
      </c>
      <c r="B3050" s="1" t="str">
        <f t="shared" si="47"/>
        <v>Dec</v>
      </c>
      <c r="C3050">
        <v>1058</v>
      </c>
      <c r="D3050" t="s">
        <v>5611</v>
      </c>
      <c r="E3050" t="s">
        <v>20</v>
      </c>
      <c r="F3050" t="s">
        <v>3776</v>
      </c>
      <c r="G3050" t="s">
        <v>73</v>
      </c>
      <c r="H3050" t="s">
        <v>23</v>
      </c>
      <c r="I3050" t="s">
        <v>573</v>
      </c>
      <c r="J3050" t="s">
        <v>34</v>
      </c>
      <c r="K3050">
        <v>92037</v>
      </c>
      <c r="L3050" t="s">
        <v>35</v>
      </c>
      <c r="M3050" t="s">
        <v>963</v>
      </c>
      <c r="N3050" t="s">
        <v>46</v>
      </c>
      <c r="O3050" t="s">
        <v>47</v>
      </c>
      <c r="P3050" t="s">
        <v>964</v>
      </c>
      <c r="Q3050">
        <v>19.936</v>
      </c>
      <c r="R3050">
        <v>4</v>
      </c>
      <c r="S3050">
        <v>0.2</v>
      </c>
      <c r="T3050">
        <v>7.2267999999999999</v>
      </c>
    </row>
    <row r="3051" spans="1:20" x14ac:dyDescent="0.3">
      <c r="A3051" s="1">
        <v>44175</v>
      </c>
      <c r="B3051" s="1" t="str">
        <f t="shared" si="47"/>
        <v>Dec</v>
      </c>
      <c r="C3051">
        <v>1059</v>
      </c>
      <c r="D3051" t="s">
        <v>5611</v>
      </c>
      <c r="E3051" t="s">
        <v>20</v>
      </c>
      <c r="F3051" t="s">
        <v>3776</v>
      </c>
      <c r="G3051" t="s">
        <v>73</v>
      </c>
      <c r="H3051" t="s">
        <v>23</v>
      </c>
      <c r="I3051" t="s">
        <v>573</v>
      </c>
      <c r="J3051" t="s">
        <v>34</v>
      </c>
      <c r="K3051">
        <v>92037</v>
      </c>
      <c r="L3051" t="s">
        <v>35</v>
      </c>
      <c r="M3051" t="s">
        <v>260</v>
      </c>
      <c r="N3051" t="s">
        <v>46</v>
      </c>
      <c r="O3051" t="s">
        <v>47</v>
      </c>
      <c r="P3051" t="s">
        <v>261</v>
      </c>
      <c r="Q3051">
        <v>65.567999999999998</v>
      </c>
      <c r="R3051">
        <v>2</v>
      </c>
      <c r="S3051">
        <v>0.2</v>
      </c>
      <c r="T3051">
        <v>22.948799999999999</v>
      </c>
    </row>
    <row r="3052" spans="1:20" x14ac:dyDescent="0.3">
      <c r="A3052" s="1">
        <v>44175</v>
      </c>
      <c r="B3052" s="1" t="str">
        <f t="shared" si="47"/>
        <v>Dec</v>
      </c>
      <c r="C3052">
        <v>1318</v>
      </c>
      <c r="D3052" t="s">
        <v>5612</v>
      </c>
      <c r="E3052" t="s">
        <v>20</v>
      </c>
      <c r="F3052" t="s">
        <v>4097</v>
      </c>
      <c r="G3052" t="s">
        <v>22</v>
      </c>
      <c r="H3052" t="s">
        <v>23</v>
      </c>
      <c r="I3052" t="s">
        <v>154</v>
      </c>
      <c r="J3052" t="s">
        <v>155</v>
      </c>
      <c r="K3052">
        <v>19120</v>
      </c>
      <c r="L3052" t="s">
        <v>26</v>
      </c>
      <c r="M3052" t="s">
        <v>1391</v>
      </c>
      <c r="N3052" t="s">
        <v>78</v>
      </c>
      <c r="O3052" t="s">
        <v>101</v>
      </c>
      <c r="P3052" t="s">
        <v>1392</v>
      </c>
      <c r="Q3052">
        <v>14.2</v>
      </c>
      <c r="R3052">
        <v>1</v>
      </c>
      <c r="S3052">
        <v>0.2</v>
      </c>
      <c r="T3052">
        <v>3.3725000000000001</v>
      </c>
    </row>
    <row r="3053" spans="1:20" x14ac:dyDescent="0.3">
      <c r="A3053" s="1">
        <v>44175</v>
      </c>
      <c r="B3053" s="1" t="str">
        <f t="shared" si="47"/>
        <v>Dec</v>
      </c>
      <c r="C3053">
        <v>1509</v>
      </c>
      <c r="D3053" t="s">
        <v>5613</v>
      </c>
      <c r="E3053" t="s">
        <v>269</v>
      </c>
      <c r="F3053" t="s">
        <v>5086</v>
      </c>
      <c r="G3053" t="s">
        <v>41</v>
      </c>
      <c r="H3053" t="s">
        <v>23</v>
      </c>
      <c r="I3053" t="s">
        <v>2542</v>
      </c>
      <c r="J3053" t="s">
        <v>2543</v>
      </c>
      <c r="K3053">
        <v>68104</v>
      </c>
      <c r="L3053" t="s">
        <v>44</v>
      </c>
      <c r="M3053" t="s">
        <v>2097</v>
      </c>
      <c r="N3053" t="s">
        <v>46</v>
      </c>
      <c r="O3053" t="s">
        <v>47</v>
      </c>
      <c r="P3053" t="s">
        <v>2098</v>
      </c>
      <c r="Q3053">
        <v>34.5</v>
      </c>
      <c r="R3053">
        <v>3</v>
      </c>
      <c r="S3053">
        <v>0</v>
      </c>
      <c r="T3053">
        <v>15.525</v>
      </c>
    </row>
    <row r="3054" spans="1:20" x14ac:dyDescent="0.3">
      <c r="A3054" s="1">
        <v>44175</v>
      </c>
      <c r="B3054" s="1" t="str">
        <f t="shared" si="47"/>
        <v>Dec</v>
      </c>
      <c r="C3054">
        <v>1517</v>
      </c>
      <c r="D3054" t="s">
        <v>5614</v>
      </c>
      <c r="E3054" t="s">
        <v>86</v>
      </c>
      <c r="F3054" t="s">
        <v>5044</v>
      </c>
      <c r="G3054" t="s">
        <v>22</v>
      </c>
      <c r="H3054" t="s">
        <v>23</v>
      </c>
      <c r="I3054" t="s">
        <v>5615</v>
      </c>
      <c r="J3054" t="s">
        <v>1742</v>
      </c>
      <c r="K3054">
        <v>89031</v>
      </c>
      <c r="L3054" t="s">
        <v>35</v>
      </c>
      <c r="M3054" t="s">
        <v>5616</v>
      </c>
      <c r="N3054" t="s">
        <v>28</v>
      </c>
      <c r="O3054" t="s">
        <v>94</v>
      </c>
      <c r="P3054" t="s">
        <v>5617</v>
      </c>
      <c r="Q3054">
        <v>1669.6</v>
      </c>
      <c r="R3054">
        <v>4</v>
      </c>
      <c r="S3054">
        <v>0</v>
      </c>
      <c r="T3054">
        <v>116.872</v>
      </c>
    </row>
    <row r="3055" spans="1:20" x14ac:dyDescent="0.3">
      <c r="A3055" s="1">
        <v>44175</v>
      </c>
      <c r="B3055" s="1" t="str">
        <f t="shared" si="47"/>
        <v>Dec</v>
      </c>
      <c r="C3055">
        <v>1688</v>
      </c>
      <c r="D3055" t="s">
        <v>5618</v>
      </c>
      <c r="E3055" t="s">
        <v>39</v>
      </c>
      <c r="F3055" t="s">
        <v>3856</v>
      </c>
      <c r="G3055" t="s">
        <v>22</v>
      </c>
      <c r="H3055" t="s">
        <v>23</v>
      </c>
      <c r="I3055" t="s">
        <v>154</v>
      </c>
      <c r="J3055" t="s">
        <v>155</v>
      </c>
      <c r="K3055">
        <v>19140</v>
      </c>
      <c r="L3055" t="s">
        <v>26</v>
      </c>
      <c r="M3055" t="s">
        <v>5379</v>
      </c>
      <c r="N3055" t="s">
        <v>46</v>
      </c>
      <c r="O3055" t="s">
        <v>107</v>
      </c>
      <c r="P3055" t="s">
        <v>5380</v>
      </c>
      <c r="Q3055">
        <v>10.368</v>
      </c>
      <c r="R3055">
        <v>2</v>
      </c>
      <c r="S3055">
        <v>0.2</v>
      </c>
      <c r="T3055">
        <v>3.6288</v>
      </c>
    </row>
    <row r="3056" spans="1:20" x14ac:dyDescent="0.3">
      <c r="A3056" s="1">
        <v>44175</v>
      </c>
      <c r="B3056" s="1" t="str">
        <f t="shared" si="47"/>
        <v>Dec</v>
      </c>
      <c r="C3056">
        <v>1689</v>
      </c>
      <c r="D3056" t="s">
        <v>5618</v>
      </c>
      <c r="E3056" t="s">
        <v>39</v>
      </c>
      <c r="F3056" t="s">
        <v>3856</v>
      </c>
      <c r="G3056" t="s">
        <v>22</v>
      </c>
      <c r="H3056" t="s">
        <v>23</v>
      </c>
      <c r="I3056" t="s">
        <v>154</v>
      </c>
      <c r="J3056" t="s">
        <v>155</v>
      </c>
      <c r="K3056">
        <v>19140</v>
      </c>
      <c r="L3056" t="s">
        <v>26</v>
      </c>
      <c r="M3056" t="s">
        <v>5619</v>
      </c>
      <c r="N3056" t="s">
        <v>28</v>
      </c>
      <c r="O3056" t="s">
        <v>29</v>
      </c>
      <c r="P3056" t="s">
        <v>5620</v>
      </c>
      <c r="Q3056">
        <v>310.88</v>
      </c>
      <c r="R3056">
        <v>2</v>
      </c>
      <c r="S3056">
        <v>0.2</v>
      </c>
      <c r="T3056">
        <v>23.315999999999999</v>
      </c>
    </row>
    <row r="3057" spans="1:20" x14ac:dyDescent="0.3">
      <c r="A3057" s="1">
        <v>44175</v>
      </c>
      <c r="B3057" s="1" t="str">
        <f t="shared" si="47"/>
        <v>Dec</v>
      </c>
      <c r="C3057">
        <v>2336</v>
      </c>
      <c r="D3057" t="s">
        <v>5621</v>
      </c>
      <c r="E3057" t="s">
        <v>269</v>
      </c>
      <c r="F3057" t="s">
        <v>2082</v>
      </c>
      <c r="G3057" t="s">
        <v>22</v>
      </c>
      <c r="H3057" t="s">
        <v>23</v>
      </c>
      <c r="I3057" t="s">
        <v>709</v>
      </c>
      <c r="J3057" t="s">
        <v>331</v>
      </c>
      <c r="K3057">
        <v>6824</v>
      </c>
      <c r="L3057" t="s">
        <v>26</v>
      </c>
      <c r="M3057" t="s">
        <v>3758</v>
      </c>
      <c r="N3057" t="s">
        <v>46</v>
      </c>
      <c r="O3057" t="s">
        <v>168</v>
      </c>
      <c r="P3057" t="s">
        <v>3759</v>
      </c>
      <c r="Q3057">
        <v>10.86</v>
      </c>
      <c r="R3057">
        <v>3</v>
      </c>
      <c r="S3057">
        <v>0</v>
      </c>
      <c r="T3057">
        <v>5.1041999999999996</v>
      </c>
    </row>
    <row r="3058" spans="1:20" x14ac:dyDescent="0.3">
      <c r="A3058" s="1">
        <v>44175</v>
      </c>
      <c r="B3058" s="1" t="str">
        <f t="shared" si="47"/>
        <v>Dec</v>
      </c>
      <c r="C3058">
        <v>2337</v>
      </c>
      <c r="D3058" t="s">
        <v>5621</v>
      </c>
      <c r="E3058" t="s">
        <v>269</v>
      </c>
      <c r="F3058" t="s">
        <v>2082</v>
      </c>
      <c r="G3058" t="s">
        <v>22</v>
      </c>
      <c r="H3058" t="s">
        <v>23</v>
      </c>
      <c r="I3058" t="s">
        <v>709</v>
      </c>
      <c r="J3058" t="s">
        <v>331</v>
      </c>
      <c r="K3058">
        <v>6824</v>
      </c>
      <c r="L3058" t="s">
        <v>26</v>
      </c>
      <c r="M3058" t="s">
        <v>1667</v>
      </c>
      <c r="N3058" t="s">
        <v>46</v>
      </c>
      <c r="O3058" t="s">
        <v>69</v>
      </c>
      <c r="P3058" t="s">
        <v>1668</v>
      </c>
      <c r="Q3058">
        <v>426.79</v>
      </c>
      <c r="R3058">
        <v>7</v>
      </c>
      <c r="S3058">
        <v>0</v>
      </c>
      <c r="T3058">
        <v>123.76909999999999</v>
      </c>
    </row>
    <row r="3059" spans="1:20" x14ac:dyDescent="0.3">
      <c r="A3059" s="1">
        <v>44175</v>
      </c>
      <c r="B3059" s="1" t="str">
        <f t="shared" si="47"/>
        <v>Dec</v>
      </c>
      <c r="C3059">
        <v>2773</v>
      </c>
      <c r="D3059" t="s">
        <v>5622</v>
      </c>
      <c r="E3059" t="s">
        <v>39</v>
      </c>
      <c r="F3059" t="s">
        <v>5265</v>
      </c>
      <c r="G3059" t="s">
        <v>22</v>
      </c>
      <c r="H3059" t="s">
        <v>23</v>
      </c>
      <c r="I3059" t="s">
        <v>3472</v>
      </c>
      <c r="J3059" t="s">
        <v>130</v>
      </c>
      <c r="K3059">
        <v>33311</v>
      </c>
      <c r="L3059" t="s">
        <v>76</v>
      </c>
      <c r="M3059" t="s">
        <v>1560</v>
      </c>
      <c r="N3059" t="s">
        <v>28</v>
      </c>
      <c r="O3059" t="s">
        <v>29</v>
      </c>
      <c r="P3059" t="s">
        <v>1561</v>
      </c>
      <c r="Q3059">
        <v>19.103999999999999</v>
      </c>
      <c r="R3059">
        <v>3</v>
      </c>
      <c r="S3059">
        <v>0.2</v>
      </c>
      <c r="T3059">
        <v>5.7312000000000003</v>
      </c>
    </row>
    <row r="3060" spans="1:20" x14ac:dyDescent="0.3">
      <c r="A3060" s="1">
        <v>44175</v>
      </c>
      <c r="B3060" s="1" t="str">
        <f t="shared" si="47"/>
        <v>Dec</v>
      </c>
      <c r="C3060">
        <v>3246</v>
      </c>
      <c r="D3060" t="s">
        <v>5623</v>
      </c>
      <c r="E3060" t="s">
        <v>86</v>
      </c>
      <c r="F3060" t="s">
        <v>3776</v>
      </c>
      <c r="G3060" t="s">
        <v>73</v>
      </c>
      <c r="H3060" t="s">
        <v>23</v>
      </c>
      <c r="I3060" t="s">
        <v>148</v>
      </c>
      <c r="J3060" t="s">
        <v>149</v>
      </c>
      <c r="K3060">
        <v>98103</v>
      </c>
      <c r="L3060" t="s">
        <v>35</v>
      </c>
      <c r="M3060" t="s">
        <v>1005</v>
      </c>
      <c r="N3060" t="s">
        <v>78</v>
      </c>
      <c r="O3060" t="s">
        <v>101</v>
      </c>
      <c r="P3060" t="s">
        <v>1006</v>
      </c>
      <c r="Q3060">
        <v>49.08</v>
      </c>
      <c r="R3060">
        <v>3</v>
      </c>
      <c r="S3060">
        <v>0</v>
      </c>
      <c r="T3060">
        <v>4.9080000000000004</v>
      </c>
    </row>
    <row r="3061" spans="1:20" x14ac:dyDescent="0.3">
      <c r="A3061" s="1">
        <v>44175</v>
      </c>
      <c r="B3061" s="1" t="str">
        <f t="shared" si="47"/>
        <v>Dec</v>
      </c>
      <c r="C3061">
        <v>3247</v>
      </c>
      <c r="D3061" t="s">
        <v>5623</v>
      </c>
      <c r="E3061" t="s">
        <v>86</v>
      </c>
      <c r="F3061" t="s">
        <v>3776</v>
      </c>
      <c r="G3061" t="s">
        <v>73</v>
      </c>
      <c r="H3061" t="s">
        <v>23</v>
      </c>
      <c r="I3061" t="s">
        <v>148</v>
      </c>
      <c r="J3061" t="s">
        <v>149</v>
      </c>
      <c r="K3061">
        <v>98103</v>
      </c>
      <c r="L3061" t="s">
        <v>35</v>
      </c>
      <c r="M3061" t="s">
        <v>3413</v>
      </c>
      <c r="N3061" t="s">
        <v>46</v>
      </c>
      <c r="O3061" t="s">
        <v>54</v>
      </c>
      <c r="P3061" t="s">
        <v>3414</v>
      </c>
      <c r="Q3061">
        <v>324.89999999999998</v>
      </c>
      <c r="R3061">
        <v>5</v>
      </c>
      <c r="S3061">
        <v>0</v>
      </c>
      <c r="T3061">
        <v>38.988</v>
      </c>
    </row>
    <row r="3062" spans="1:20" x14ac:dyDescent="0.3">
      <c r="A3062" s="1">
        <v>44175</v>
      </c>
      <c r="B3062" s="1" t="str">
        <f t="shared" si="47"/>
        <v>Dec</v>
      </c>
      <c r="C3062">
        <v>3248</v>
      </c>
      <c r="D3062" t="s">
        <v>5623</v>
      </c>
      <c r="E3062" t="s">
        <v>86</v>
      </c>
      <c r="F3062" t="s">
        <v>3776</v>
      </c>
      <c r="G3062" t="s">
        <v>73</v>
      </c>
      <c r="H3062" t="s">
        <v>23</v>
      </c>
      <c r="I3062" t="s">
        <v>148</v>
      </c>
      <c r="J3062" t="s">
        <v>149</v>
      </c>
      <c r="K3062">
        <v>98103</v>
      </c>
      <c r="L3062" t="s">
        <v>35</v>
      </c>
      <c r="M3062" t="s">
        <v>1116</v>
      </c>
      <c r="N3062" t="s">
        <v>46</v>
      </c>
      <c r="O3062" t="s">
        <v>62</v>
      </c>
      <c r="P3062" t="s">
        <v>1117</v>
      </c>
      <c r="Q3062">
        <v>18.239999999999998</v>
      </c>
      <c r="R3062">
        <v>3</v>
      </c>
      <c r="S3062">
        <v>0</v>
      </c>
      <c r="T3062">
        <v>5.2896000000000001</v>
      </c>
    </row>
    <row r="3063" spans="1:20" x14ac:dyDescent="0.3">
      <c r="A3063" s="1">
        <v>44175</v>
      </c>
      <c r="B3063" s="1" t="str">
        <f t="shared" si="47"/>
        <v>Dec</v>
      </c>
      <c r="C3063">
        <v>3526</v>
      </c>
      <c r="D3063" t="s">
        <v>5624</v>
      </c>
      <c r="E3063" t="s">
        <v>86</v>
      </c>
      <c r="F3063" t="s">
        <v>1115</v>
      </c>
      <c r="G3063" t="s">
        <v>41</v>
      </c>
      <c r="H3063" t="s">
        <v>23</v>
      </c>
      <c r="I3063" t="s">
        <v>277</v>
      </c>
      <c r="J3063" t="s">
        <v>968</v>
      </c>
      <c r="K3063">
        <v>39212</v>
      </c>
      <c r="L3063" t="s">
        <v>76</v>
      </c>
      <c r="M3063" t="s">
        <v>682</v>
      </c>
      <c r="N3063" t="s">
        <v>78</v>
      </c>
      <c r="O3063" t="s">
        <v>101</v>
      </c>
      <c r="P3063" t="s">
        <v>683</v>
      </c>
      <c r="Q3063">
        <v>599.97</v>
      </c>
      <c r="R3063">
        <v>3</v>
      </c>
      <c r="S3063">
        <v>0</v>
      </c>
      <c r="T3063">
        <v>257.9871</v>
      </c>
    </row>
    <row r="3064" spans="1:20" x14ac:dyDescent="0.3">
      <c r="A3064" s="1">
        <v>44175</v>
      </c>
      <c r="B3064" s="1" t="str">
        <f t="shared" si="47"/>
        <v>Dec</v>
      </c>
      <c r="C3064">
        <v>3527</v>
      </c>
      <c r="D3064" t="s">
        <v>5624</v>
      </c>
      <c r="E3064" t="s">
        <v>86</v>
      </c>
      <c r="F3064" t="s">
        <v>1115</v>
      </c>
      <c r="G3064" t="s">
        <v>41</v>
      </c>
      <c r="H3064" t="s">
        <v>23</v>
      </c>
      <c r="I3064" t="s">
        <v>277</v>
      </c>
      <c r="J3064" t="s">
        <v>968</v>
      </c>
      <c r="K3064">
        <v>39212</v>
      </c>
      <c r="L3064" t="s">
        <v>76</v>
      </c>
      <c r="M3064" t="s">
        <v>5540</v>
      </c>
      <c r="N3064" t="s">
        <v>78</v>
      </c>
      <c r="O3064" t="s">
        <v>193</v>
      </c>
      <c r="P3064" t="s">
        <v>5541</v>
      </c>
      <c r="Q3064">
        <v>38.97</v>
      </c>
      <c r="R3064">
        <v>3</v>
      </c>
      <c r="S3064">
        <v>0</v>
      </c>
      <c r="T3064">
        <v>0.77939999999999998</v>
      </c>
    </row>
    <row r="3065" spans="1:20" x14ac:dyDescent="0.3">
      <c r="A3065" s="1">
        <v>44175</v>
      </c>
      <c r="B3065" s="1" t="str">
        <f t="shared" si="47"/>
        <v>Dec</v>
      </c>
      <c r="C3065">
        <v>3528</v>
      </c>
      <c r="D3065" t="s">
        <v>5624</v>
      </c>
      <c r="E3065" t="s">
        <v>86</v>
      </c>
      <c r="F3065" t="s">
        <v>1115</v>
      </c>
      <c r="G3065" t="s">
        <v>41</v>
      </c>
      <c r="H3065" t="s">
        <v>23</v>
      </c>
      <c r="I3065" t="s">
        <v>277</v>
      </c>
      <c r="J3065" t="s">
        <v>968</v>
      </c>
      <c r="K3065">
        <v>39212</v>
      </c>
      <c r="L3065" t="s">
        <v>76</v>
      </c>
      <c r="M3065" t="s">
        <v>3710</v>
      </c>
      <c r="N3065" t="s">
        <v>46</v>
      </c>
      <c r="O3065" t="s">
        <v>47</v>
      </c>
      <c r="P3065" t="s">
        <v>3711</v>
      </c>
      <c r="Q3065">
        <v>45.84</v>
      </c>
      <c r="R3065">
        <v>8</v>
      </c>
      <c r="S3065">
        <v>0</v>
      </c>
      <c r="T3065">
        <v>22.0032</v>
      </c>
    </row>
    <row r="3066" spans="1:20" x14ac:dyDescent="0.3">
      <c r="A3066" s="1">
        <v>44175</v>
      </c>
      <c r="B3066" s="1" t="str">
        <f t="shared" si="47"/>
        <v>Dec</v>
      </c>
      <c r="C3066">
        <v>4353</v>
      </c>
      <c r="D3066" t="s">
        <v>5625</v>
      </c>
      <c r="E3066" t="s">
        <v>86</v>
      </c>
      <c r="F3066" t="s">
        <v>5626</v>
      </c>
      <c r="G3066" t="s">
        <v>22</v>
      </c>
      <c r="H3066" t="s">
        <v>23</v>
      </c>
      <c r="I3066" t="s">
        <v>5440</v>
      </c>
      <c r="J3066" t="s">
        <v>34</v>
      </c>
      <c r="K3066">
        <v>95207</v>
      </c>
      <c r="L3066" t="s">
        <v>35</v>
      </c>
      <c r="M3066" t="s">
        <v>4801</v>
      </c>
      <c r="N3066" t="s">
        <v>78</v>
      </c>
      <c r="O3066" t="s">
        <v>193</v>
      </c>
      <c r="P3066" t="s">
        <v>4802</v>
      </c>
      <c r="Q3066">
        <v>95.84</v>
      </c>
      <c r="R3066">
        <v>4</v>
      </c>
      <c r="S3066">
        <v>0.2</v>
      </c>
      <c r="T3066">
        <v>34.741999999999997</v>
      </c>
    </row>
    <row r="3067" spans="1:20" x14ac:dyDescent="0.3">
      <c r="A3067" s="1">
        <v>44175</v>
      </c>
      <c r="B3067" s="1" t="str">
        <f t="shared" si="47"/>
        <v>Dec</v>
      </c>
      <c r="C3067">
        <v>4354</v>
      </c>
      <c r="D3067" t="s">
        <v>5625</v>
      </c>
      <c r="E3067" t="s">
        <v>86</v>
      </c>
      <c r="F3067" t="s">
        <v>5626</v>
      </c>
      <c r="G3067" t="s">
        <v>22</v>
      </c>
      <c r="H3067" t="s">
        <v>23</v>
      </c>
      <c r="I3067" t="s">
        <v>5440</v>
      </c>
      <c r="J3067" t="s">
        <v>34</v>
      </c>
      <c r="K3067">
        <v>95207</v>
      </c>
      <c r="L3067" t="s">
        <v>35</v>
      </c>
      <c r="M3067" t="s">
        <v>1786</v>
      </c>
      <c r="N3067" t="s">
        <v>46</v>
      </c>
      <c r="O3067" t="s">
        <v>107</v>
      </c>
      <c r="P3067" t="s">
        <v>1787</v>
      </c>
      <c r="Q3067">
        <v>12.96</v>
      </c>
      <c r="R3067">
        <v>2</v>
      </c>
      <c r="S3067">
        <v>0</v>
      </c>
      <c r="T3067">
        <v>6.2207999999999997</v>
      </c>
    </row>
    <row r="3068" spans="1:20" x14ac:dyDescent="0.3">
      <c r="A3068" s="1">
        <v>44175</v>
      </c>
      <c r="B3068" s="1" t="str">
        <f t="shared" si="47"/>
        <v>Dec</v>
      </c>
      <c r="C3068">
        <v>6909</v>
      </c>
      <c r="D3068" t="s">
        <v>5627</v>
      </c>
      <c r="E3068" t="s">
        <v>20</v>
      </c>
      <c r="F3068" t="s">
        <v>4721</v>
      </c>
      <c r="G3068" t="s">
        <v>73</v>
      </c>
      <c r="H3068" t="s">
        <v>23</v>
      </c>
      <c r="I3068" t="s">
        <v>5628</v>
      </c>
      <c r="J3068" t="s">
        <v>1539</v>
      </c>
      <c r="K3068">
        <v>29406</v>
      </c>
      <c r="L3068" t="s">
        <v>76</v>
      </c>
      <c r="M3068" t="s">
        <v>1301</v>
      </c>
      <c r="N3068" t="s">
        <v>28</v>
      </c>
      <c r="O3068" t="s">
        <v>29</v>
      </c>
      <c r="P3068" t="s">
        <v>1302</v>
      </c>
      <c r="Q3068">
        <v>14.76</v>
      </c>
      <c r="R3068">
        <v>2</v>
      </c>
      <c r="S3068">
        <v>0</v>
      </c>
      <c r="T3068">
        <v>4.2804000000000002</v>
      </c>
    </row>
    <row r="3069" spans="1:20" x14ac:dyDescent="0.3">
      <c r="A3069" s="1">
        <v>44175</v>
      </c>
      <c r="B3069" s="1" t="str">
        <f t="shared" si="47"/>
        <v>Dec</v>
      </c>
      <c r="C3069">
        <v>9410</v>
      </c>
      <c r="D3069" t="s">
        <v>5629</v>
      </c>
      <c r="E3069" t="s">
        <v>39</v>
      </c>
      <c r="F3069" t="s">
        <v>3045</v>
      </c>
      <c r="G3069" t="s">
        <v>22</v>
      </c>
      <c r="H3069" t="s">
        <v>23</v>
      </c>
      <c r="I3069" t="s">
        <v>154</v>
      </c>
      <c r="J3069" t="s">
        <v>155</v>
      </c>
      <c r="K3069">
        <v>19143</v>
      </c>
      <c r="L3069" t="s">
        <v>26</v>
      </c>
      <c r="M3069" t="s">
        <v>1052</v>
      </c>
      <c r="N3069" t="s">
        <v>46</v>
      </c>
      <c r="O3069" t="s">
        <v>47</v>
      </c>
      <c r="P3069" t="s">
        <v>1053</v>
      </c>
      <c r="Q3069">
        <v>3.2730000000000001</v>
      </c>
      <c r="R3069">
        <v>1</v>
      </c>
      <c r="S3069">
        <v>0.7</v>
      </c>
      <c r="T3069">
        <v>-2.5093000000000001</v>
      </c>
    </row>
    <row r="3070" spans="1:20" x14ac:dyDescent="0.3">
      <c r="A3070" s="1">
        <v>44175</v>
      </c>
      <c r="B3070" s="1" t="str">
        <f t="shared" si="47"/>
        <v>Dec</v>
      </c>
      <c r="C3070">
        <v>9411</v>
      </c>
      <c r="D3070" t="s">
        <v>5629</v>
      </c>
      <c r="E3070" t="s">
        <v>39</v>
      </c>
      <c r="F3070" t="s">
        <v>3045</v>
      </c>
      <c r="G3070" t="s">
        <v>22</v>
      </c>
      <c r="H3070" t="s">
        <v>23</v>
      </c>
      <c r="I3070" t="s">
        <v>154</v>
      </c>
      <c r="J3070" t="s">
        <v>155</v>
      </c>
      <c r="K3070">
        <v>19143</v>
      </c>
      <c r="L3070" t="s">
        <v>26</v>
      </c>
      <c r="M3070" t="s">
        <v>3316</v>
      </c>
      <c r="N3070" t="s">
        <v>28</v>
      </c>
      <c r="O3070" t="s">
        <v>29</v>
      </c>
      <c r="P3070" t="s">
        <v>3317</v>
      </c>
      <c r="Q3070">
        <v>87.92</v>
      </c>
      <c r="R3070">
        <v>5</v>
      </c>
      <c r="S3070">
        <v>0.2</v>
      </c>
      <c r="T3070">
        <v>15.385999999999999</v>
      </c>
    </row>
    <row r="3071" spans="1:20" x14ac:dyDescent="0.3">
      <c r="A3071" s="1">
        <v>44176</v>
      </c>
      <c r="B3071" s="1" t="str">
        <f t="shared" si="47"/>
        <v>Dec</v>
      </c>
      <c r="C3071">
        <v>390</v>
      </c>
      <c r="D3071" t="s">
        <v>5630</v>
      </c>
      <c r="E3071" t="s">
        <v>20</v>
      </c>
      <c r="F3071" t="s">
        <v>5631</v>
      </c>
      <c r="G3071" t="s">
        <v>22</v>
      </c>
      <c r="H3071" t="s">
        <v>23</v>
      </c>
      <c r="I3071" t="s">
        <v>314</v>
      </c>
      <c r="J3071" t="s">
        <v>315</v>
      </c>
      <c r="K3071">
        <v>10009</v>
      </c>
      <c r="L3071" t="s">
        <v>26</v>
      </c>
      <c r="M3071" t="s">
        <v>5203</v>
      </c>
      <c r="N3071" t="s">
        <v>46</v>
      </c>
      <c r="O3071" t="s">
        <v>47</v>
      </c>
      <c r="P3071" t="s">
        <v>5204</v>
      </c>
      <c r="Q3071">
        <v>23.36</v>
      </c>
      <c r="R3071">
        <v>4</v>
      </c>
      <c r="S3071">
        <v>0.2</v>
      </c>
      <c r="T3071">
        <v>7.8840000000000003</v>
      </c>
    </row>
    <row r="3072" spans="1:20" x14ac:dyDescent="0.3">
      <c r="A3072" s="1">
        <v>44176</v>
      </c>
      <c r="B3072" s="1" t="str">
        <f t="shared" si="47"/>
        <v>Dec</v>
      </c>
      <c r="C3072">
        <v>391</v>
      </c>
      <c r="D3072" t="s">
        <v>5630</v>
      </c>
      <c r="E3072" t="s">
        <v>20</v>
      </c>
      <c r="F3072" t="s">
        <v>5631</v>
      </c>
      <c r="G3072" t="s">
        <v>22</v>
      </c>
      <c r="H3072" t="s">
        <v>23</v>
      </c>
      <c r="I3072" t="s">
        <v>314</v>
      </c>
      <c r="J3072" t="s">
        <v>315</v>
      </c>
      <c r="K3072">
        <v>10009</v>
      </c>
      <c r="L3072" t="s">
        <v>26</v>
      </c>
      <c r="M3072" t="s">
        <v>1852</v>
      </c>
      <c r="N3072" t="s">
        <v>78</v>
      </c>
      <c r="O3072" t="s">
        <v>101</v>
      </c>
      <c r="P3072" t="s">
        <v>1853</v>
      </c>
      <c r="Q3072">
        <v>39.979999999999997</v>
      </c>
      <c r="R3072">
        <v>2</v>
      </c>
      <c r="S3072">
        <v>0</v>
      </c>
      <c r="T3072">
        <v>13.5932</v>
      </c>
    </row>
    <row r="3073" spans="1:20" x14ac:dyDescent="0.3">
      <c r="A3073" s="1">
        <v>44176</v>
      </c>
      <c r="B3073" s="1" t="str">
        <f t="shared" si="47"/>
        <v>Dec</v>
      </c>
      <c r="C3073">
        <v>1516</v>
      </c>
      <c r="D3073" t="s">
        <v>5632</v>
      </c>
      <c r="E3073" t="s">
        <v>20</v>
      </c>
      <c r="F3073" t="s">
        <v>2100</v>
      </c>
      <c r="G3073" t="s">
        <v>22</v>
      </c>
      <c r="H3073" t="s">
        <v>23</v>
      </c>
      <c r="I3073" t="s">
        <v>154</v>
      </c>
      <c r="J3073" t="s">
        <v>155</v>
      </c>
      <c r="K3073">
        <v>19120</v>
      </c>
      <c r="L3073" t="s">
        <v>26</v>
      </c>
      <c r="M3073" t="s">
        <v>4174</v>
      </c>
      <c r="N3073" t="s">
        <v>28</v>
      </c>
      <c r="O3073" t="s">
        <v>59</v>
      </c>
      <c r="P3073" t="s">
        <v>4175</v>
      </c>
      <c r="Q3073">
        <v>63.686</v>
      </c>
      <c r="R3073">
        <v>1</v>
      </c>
      <c r="S3073">
        <v>0.3</v>
      </c>
      <c r="T3073">
        <v>-9.0980000000000008</v>
      </c>
    </row>
    <row r="3074" spans="1:20" x14ac:dyDescent="0.3">
      <c r="A3074" s="1">
        <v>44176</v>
      </c>
      <c r="B3074" s="1" t="str">
        <f t="shared" si="47"/>
        <v>Dec</v>
      </c>
      <c r="C3074">
        <v>4358</v>
      </c>
      <c r="D3074" t="s">
        <v>5633</v>
      </c>
      <c r="E3074" t="s">
        <v>269</v>
      </c>
      <c r="F3074" t="s">
        <v>5634</v>
      </c>
      <c r="G3074" t="s">
        <v>22</v>
      </c>
      <c r="H3074" t="s">
        <v>23</v>
      </c>
      <c r="I3074" t="s">
        <v>197</v>
      </c>
      <c r="J3074" t="s">
        <v>337</v>
      </c>
      <c r="K3074">
        <v>60505</v>
      </c>
      <c r="L3074" t="s">
        <v>44</v>
      </c>
      <c r="M3074" t="s">
        <v>4818</v>
      </c>
      <c r="N3074" t="s">
        <v>46</v>
      </c>
      <c r="O3074" t="s">
        <v>107</v>
      </c>
      <c r="P3074" t="s">
        <v>4819</v>
      </c>
      <c r="Q3074">
        <v>10.368</v>
      </c>
      <c r="R3074">
        <v>2</v>
      </c>
      <c r="S3074">
        <v>0.2</v>
      </c>
      <c r="T3074">
        <v>3.6288</v>
      </c>
    </row>
    <row r="3075" spans="1:20" x14ac:dyDescent="0.3">
      <c r="A3075" s="1">
        <v>44176</v>
      </c>
      <c r="B3075" s="1" t="str">
        <f t="shared" ref="B3075:B3138" si="48">TEXT(A3075,"mmm")</f>
        <v>Dec</v>
      </c>
      <c r="C3075">
        <v>4359</v>
      </c>
      <c r="D3075" t="s">
        <v>5633</v>
      </c>
      <c r="E3075" t="s">
        <v>269</v>
      </c>
      <c r="F3075" t="s">
        <v>5634</v>
      </c>
      <c r="G3075" t="s">
        <v>22</v>
      </c>
      <c r="H3075" t="s">
        <v>23</v>
      </c>
      <c r="I3075" t="s">
        <v>197</v>
      </c>
      <c r="J3075" t="s">
        <v>337</v>
      </c>
      <c r="K3075">
        <v>60505</v>
      </c>
      <c r="L3075" t="s">
        <v>44</v>
      </c>
      <c r="M3075" t="s">
        <v>5619</v>
      </c>
      <c r="N3075" t="s">
        <v>28</v>
      </c>
      <c r="O3075" t="s">
        <v>29</v>
      </c>
      <c r="P3075" t="s">
        <v>5620</v>
      </c>
      <c r="Q3075">
        <v>77.72</v>
      </c>
      <c r="R3075">
        <v>1</v>
      </c>
      <c r="S3075">
        <v>0.6</v>
      </c>
      <c r="T3075">
        <v>-66.061999999999998</v>
      </c>
    </row>
    <row r="3076" spans="1:20" x14ac:dyDescent="0.3">
      <c r="A3076" s="1">
        <v>44176</v>
      </c>
      <c r="B3076" s="1" t="str">
        <f t="shared" si="48"/>
        <v>Dec</v>
      </c>
      <c r="C3076">
        <v>4360</v>
      </c>
      <c r="D3076" t="s">
        <v>5633</v>
      </c>
      <c r="E3076" t="s">
        <v>269</v>
      </c>
      <c r="F3076" t="s">
        <v>5634</v>
      </c>
      <c r="G3076" t="s">
        <v>22</v>
      </c>
      <c r="H3076" t="s">
        <v>23</v>
      </c>
      <c r="I3076" t="s">
        <v>197</v>
      </c>
      <c r="J3076" t="s">
        <v>337</v>
      </c>
      <c r="K3076">
        <v>60505</v>
      </c>
      <c r="L3076" t="s">
        <v>44</v>
      </c>
      <c r="M3076" t="s">
        <v>856</v>
      </c>
      <c r="N3076" t="s">
        <v>28</v>
      </c>
      <c r="O3076" t="s">
        <v>59</v>
      </c>
      <c r="P3076" t="s">
        <v>857</v>
      </c>
      <c r="Q3076">
        <v>520.46400000000006</v>
      </c>
      <c r="R3076">
        <v>2</v>
      </c>
      <c r="S3076">
        <v>0.3</v>
      </c>
      <c r="T3076">
        <v>-14.8704</v>
      </c>
    </row>
    <row r="3077" spans="1:20" x14ac:dyDescent="0.3">
      <c r="A3077" s="1">
        <v>44176</v>
      </c>
      <c r="B3077" s="1" t="str">
        <f t="shared" si="48"/>
        <v>Dec</v>
      </c>
      <c r="C3077">
        <v>6007</v>
      </c>
      <c r="D3077" t="s">
        <v>5635</v>
      </c>
      <c r="E3077" t="s">
        <v>20</v>
      </c>
      <c r="F3077" t="s">
        <v>1851</v>
      </c>
      <c r="G3077" t="s">
        <v>73</v>
      </c>
      <c r="H3077" t="s">
        <v>23</v>
      </c>
      <c r="I3077" t="s">
        <v>3662</v>
      </c>
      <c r="J3077" t="s">
        <v>250</v>
      </c>
      <c r="K3077">
        <v>2740</v>
      </c>
      <c r="L3077" t="s">
        <v>26</v>
      </c>
      <c r="M3077" t="s">
        <v>1126</v>
      </c>
      <c r="N3077" t="s">
        <v>78</v>
      </c>
      <c r="O3077" t="s">
        <v>193</v>
      </c>
      <c r="P3077" t="s">
        <v>1127</v>
      </c>
      <c r="Q3077">
        <v>128.85</v>
      </c>
      <c r="R3077">
        <v>3</v>
      </c>
      <c r="S3077">
        <v>0</v>
      </c>
      <c r="T3077">
        <v>3.8654999999999999</v>
      </c>
    </row>
    <row r="3078" spans="1:20" x14ac:dyDescent="0.3">
      <c r="A3078" s="1">
        <v>44176</v>
      </c>
      <c r="B3078" s="1" t="str">
        <f t="shared" si="48"/>
        <v>Dec</v>
      </c>
      <c r="C3078">
        <v>6273</v>
      </c>
      <c r="D3078" t="s">
        <v>5636</v>
      </c>
      <c r="E3078" t="s">
        <v>39</v>
      </c>
      <c r="F3078" t="s">
        <v>5637</v>
      </c>
      <c r="G3078" t="s">
        <v>73</v>
      </c>
      <c r="H3078" t="s">
        <v>23</v>
      </c>
      <c r="I3078" t="s">
        <v>5638</v>
      </c>
      <c r="J3078" t="s">
        <v>337</v>
      </c>
      <c r="K3078">
        <v>60067</v>
      </c>
      <c r="L3078" t="s">
        <v>44</v>
      </c>
      <c r="M3078" t="s">
        <v>3050</v>
      </c>
      <c r="N3078" t="s">
        <v>78</v>
      </c>
      <c r="O3078" t="s">
        <v>101</v>
      </c>
      <c r="P3078" t="s">
        <v>3051</v>
      </c>
      <c r="Q3078">
        <v>116.312</v>
      </c>
      <c r="R3078">
        <v>7</v>
      </c>
      <c r="S3078">
        <v>0.2</v>
      </c>
      <c r="T3078">
        <v>23.2624</v>
      </c>
    </row>
    <row r="3079" spans="1:20" x14ac:dyDescent="0.3">
      <c r="A3079" s="1">
        <v>44176</v>
      </c>
      <c r="B3079" s="1" t="str">
        <f t="shared" si="48"/>
        <v>Dec</v>
      </c>
      <c r="C3079">
        <v>6748</v>
      </c>
      <c r="D3079" t="s">
        <v>5639</v>
      </c>
      <c r="E3079" t="s">
        <v>20</v>
      </c>
      <c r="F3079" t="s">
        <v>3999</v>
      </c>
      <c r="G3079" t="s">
        <v>22</v>
      </c>
      <c r="H3079" t="s">
        <v>23</v>
      </c>
      <c r="I3079" t="s">
        <v>314</v>
      </c>
      <c r="J3079" t="s">
        <v>315</v>
      </c>
      <c r="K3079">
        <v>10035</v>
      </c>
      <c r="L3079" t="s">
        <v>26</v>
      </c>
      <c r="M3079" t="s">
        <v>493</v>
      </c>
      <c r="N3079" t="s">
        <v>46</v>
      </c>
      <c r="O3079" t="s">
        <v>47</v>
      </c>
      <c r="P3079" t="s">
        <v>494</v>
      </c>
      <c r="Q3079">
        <v>14.952</v>
      </c>
      <c r="R3079">
        <v>1</v>
      </c>
      <c r="S3079">
        <v>0.2</v>
      </c>
      <c r="T3079">
        <v>5.0462999999999996</v>
      </c>
    </row>
    <row r="3080" spans="1:20" x14ac:dyDescent="0.3">
      <c r="A3080" s="1">
        <v>44176</v>
      </c>
      <c r="B3080" s="1" t="str">
        <f t="shared" si="48"/>
        <v>Dec</v>
      </c>
      <c r="C3080">
        <v>6749</v>
      </c>
      <c r="D3080" t="s">
        <v>5639</v>
      </c>
      <c r="E3080" t="s">
        <v>20</v>
      </c>
      <c r="F3080" t="s">
        <v>3999</v>
      </c>
      <c r="G3080" t="s">
        <v>22</v>
      </c>
      <c r="H3080" t="s">
        <v>23</v>
      </c>
      <c r="I3080" t="s">
        <v>314</v>
      </c>
      <c r="J3080" t="s">
        <v>315</v>
      </c>
      <c r="K3080">
        <v>10035</v>
      </c>
      <c r="L3080" t="s">
        <v>26</v>
      </c>
      <c r="M3080" t="s">
        <v>4421</v>
      </c>
      <c r="N3080" t="s">
        <v>46</v>
      </c>
      <c r="O3080" t="s">
        <v>107</v>
      </c>
      <c r="P3080" t="s">
        <v>4422</v>
      </c>
      <c r="Q3080">
        <v>17.940000000000001</v>
      </c>
      <c r="R3080">
        <v>3</v>
      </c>
      <c r="S3080">
        <v>0</v>
      </c>
      <c r="T3080">
        <v>8.0730000000000004</v>
      </c>
    </row>
    <row r="3081" spans="1:20" x14ac:dyDescent="0.3">
      <c r="A3081" s="1">
        <v>44176</v>
      </c>
      <c r="B3081" s="1" t="str">
        <f t="shared" si="48"/>
        <v>Dec</v>
      </c>
      <c r="C3081">
        <v>6750</v>
      </c>
      <c r="D3081" t="s">
        <v>5639</v>
      </c>
      <c r="E3081" t="s">
        <v>20</v>
      </c>
      <c r="F3081" t="s">
        <v>3999</v>
      </c>
      <c r="G3081" t="s">
        <v>22</v>
      </c>
      <c r="H3081" t="s">
        <v>23</v>
      </c>
      <c r="I3081" t="s">
        <v>314</v>
      </c>
      <c r="J3081" t="s">
        <v>315</v>
      </c>
      <c r="K3081">
        <v>10035</v>
      </c>
      <c r="L3081" t="s">
        <v>26</v>
      </c>
      <c r="M3081" t="s">
        <v>3348</v>
      </c>
      <c r="N3081" t="s">
        <v>78</v>
      </c>
      <c r="O3081" t="s">
        <v>193</v>
      </c>
      <c r="P3081" t="s">
        <v>3349</v>
      </c>
      <c r="Q3081">
        <v>116.98</v>
      </c>
      <c r="R3081">
        <v>2</v>
      </c>
      <c r="S3081">
        <v>0</v>
      </c>
      <c r="T3081">
        <v>29.245000000000001</v>
      </c>
    </row>
    <row r="3082" spans="1:20" x14ac:dyDescent="0.3">
      <c r="A3082" s="1">
        <v>44176</v>
      </c>
      <c r="B3082" s="1" t="str">
        <f t="shared" si="48"/>
        <v>Dec</v>
      </c>
      <c r="C3082">
        <v>6990</v>
      </c>
      <c r="D3082" t="s">
        <v>5640</v>
      </c>
      <c r="E3082" t="s">
        <v>39</v>
      </c>
      <c r="F3082" t="s">
        <v>3428</v>
      </c>
      <c r="G3082" t="s">
        <v>22</v>
      </c>
      <c r="H3082" t="s">
        <v>23</v>
      </c>
      <c r="I3082" t="s">
        <v>5641</v>
      </c>
      <c r="J3082" t="s">
        <v>52</v>
      </c>
      <c r="K3082">
        <v>79605</v>
      </c>
      <c r="L3082" t="s">
        <v>44</v>
      </c>
      <c r="M3082" t="s">
        <v>5642</v>
      </c>
      <c r="N3082" t="s">
        <v>46</v>
      </c>
      <c r="O3082" t="s">
        <v>69</v>
      </c>
      <c r="P3082" t="s">
        <v>5643</v>
      </c>
      <c r="Q3082">
        <v>1.3919999999999999</v>
      </c>
      <c r="R3082">
        <v>2</v>
      </c>
      <c r="S3082">
        <v>0.8</v>
      </c>
      <c r="T3082">
        <v>-3.7584</v>
      </c>
    </row>
    <row r="3083" spans="1:20" x14ac:dyDescent="0.3">
      <c r="A3083" s="1">
        <v>44176</v>
      </c>
      <c r="B3083" s="1" t="str">
        <f t="shared" si="48"/>
        <v>Dec</v>
      </c>
      <c r="C3083">
        <v>7345</v>
      </c>
      <c r="D3083" t="s">
        <v>5644</v>
      </c>
      <c r="E3083" t="s">
        <v>20</v>
      </c>
      <c r="F3083" t="s">
        <v>3083</v>
      </c>
      <c r="G3083" t="s">
        <v>73</v>
      </c>
      <c r="H3083" t="s">
        <v>23</v>
      </c>
      <c r="I3083" t="s">
        <v>74</v>
      </c>
      <c r="J3083" t="s">
        <v>130</v>
      </c>
      <c r="K3083">
        <v>32216</v>
      </c>
      <c r="L3083" t="s">
        <v>76</v>
      </c>
      <c r="M3083" t="s">
        <v>4003</v>
      </c>
      <c r="N3083" t="s">
        <v>28</v>
      </c>
      <c r="O3083" t="s">
        <v>94</v>
      </c>
      <c r="P3083" t="s">
        <v>4004</v>
      </c>
      <c r="Q3083">
        <v>721.875</v>
      </c>
      <c r="R3083">
        <v>6</v>
      </c>
      <c r="S3083">
        <v>0.45</v>
      </c>
      <c r="T3083">
        <v>-420</v>
      </c>
    </row>
    <row r="3084" spans="1:20" x14ac:dyDescent="0.3">
      <c r="A3084" s="1">
        <v>44176</v>
      </c>
      <c r="B3084" s="1" t="str">
        <f t="shared" si="48"/>
        <v>Dec</v>
      </c>
      <c r="C3084">
        <v>7346</v>
      </c>
      <c r="D3084" t="s">
        <v>5644</v>
      </c>
      <c r="E3084" t="s">
        <v>20</v>
      </c>
      <c r="F3084" t="s">
        <v>3083</v>
      </c>
      <c r="G3084" t="s">
        <v>73</v>
      </c>
      <c r="H3084" t="s">
        <v>23</v>
      </c>
      <c r="I3084" t="s">
        <v>74</v>
      </c>
      <c r="J3084" t="s">
        <v>130</v>
      </c>
      <c r="K3084">
        <v>32216</v>
      </c>
      <c r="L3084" t="s">
        <v>76</v>
      </c>
      <c r="M3084" t="s">
        <v>2336</v>
      </c>
      <c r="N3084" t="s">
        <v>78</v>
      </c>
      <c r="O3084" t="s">
        <v>193</v>
      </c>
      <c r="P3084" t="s">
        <v>2337</v>
      </c>
      <c r="Q3084">
        <v>73.567999999999998</v>
      </c>
      <c r="R3084">
        <v>4</v>
      </c>
      <c r="S3084">
        <v>0.2</v>
      </c>
      <c r="T3084">
        <v>-16.552800000000001</v>
      </c>
    </row>
    <row r="3085" spans="1:20" x14ac:dyDescent="0.3">
      <c r="A3085" s="1">
        <v>44176</v>
      </c>
      <c r="B3085" s="1" t="str">
        <f t="shared" si="48"/>
        <v>Dec</v>
      </c>
      <c r="C3085">
        <v>7347</v>
      </c>
      <c r="D3085" t="s">
        <v>5644</v>
      </c>
      <c r="E3085" t="s">
        <v>20</v>
      </c>
      <c r="F3085" t="s">
        <v>3083</v>
      </c>
      <c r="G3085" t="s">
        <v>73</v>
      </c>
      <c r="H3085" t="s">
        <v>23</v>
      </c>
      <c r="I3085" t="s">
        <v>74</v>
      </c>
      <c r="J3085" t="s">
        <v>130</v>
      </c>
      <c r="K3085">
        <v>32216</v>
      </c>
      <c r="L3085" t="s">
        <v>76</v>
      </c>
      <c r="M3085" t="s">
        <v>1930</v>
      </c>
      <c r="N3085" t="s">
        <v>46</v>
      </c>
      <c r="O3085" t="s">
        <v>62</v>
      </c>
      <c r="P3085" t="s">
        <v>1931</v>
      </c>
      <c r="Q3085">
        <v>13.584</v>
      </c>
      <c r="R3085">
        <v>1</v>
      </c>
      <c r="S3085">
        <v>0.2</v>
      </c>
      <c r="T3085">
        <v>1.3584000000000001</v>
      </c>
    </row>
    <row r="3086" spans="1:20" x14ac:dyDescent="0.3">
      <c r="A3086" s="1">
        <v>44176</v>
      </c>
      <c r="B3086" s="1" t="str">
        <f t="shared" si="48"/>
        <v>Dec</v>
      </c>
      <c r="C3086">
        <v>7348</v>
      </c>
      <c r="D3086" t="s">
        <v>5644</v>
      </c>
      <c r="E3086" t="s">
        <v>20</v>
      </c>
      <c r="F3086" t="s">
        <v>3083</v>
      </c>
      <c r="G3086" t="s">
        <v>73</v>
      </c>
      <c r="H3086" t="s">
        <v>23</v>
      </c>
      <c r="I3086" t="s">
        <v>74</v>
      </c>
      <c r="J3086" t="s">
        <v>130</v>
      </c>
      <c r="K3086">
        <v>32216</v>
      </c>
      <c r="L3086" t="s">
        <v>76</v>
      </c>
      <c r="M3086" t="s">
        <v>2405</v>
      </c>
      <c r="N3086" t="s">
        <v>28</v>
      </c>
      <c r="O3086" t="s">
        <v>59</v>
      </c>
      <c r="P3086" t="s">
        <v>2406</v>
      </c>
      <c r="Q3086">
        <v>64.784000000000006</v>
      </c>
      <c r="R3086">
        <v>1</v>
      </c>
      <c r="S3086">
        <v>0.2</v>
      </c>
      <c r="T3086">
        <v>-12.147</v>
      </c>
    </row>
    <row r="3087" spans="1:20" x14ac:dyDescent="0.3">
      <c r="A3087" s="1">
        <v>44176</v>
      </c>
      <c r="B3087" s="1" t="str">
        <f t="shared" si="48"/>
        <v>Dec</v>
      </c>
      <c r="C3087">
        <v>9210</v>
      </c>
      <c r="D3087" t="s">
        <v>5645</v>
      </c>
      <c r="E3087" t="s">
        <v>86</v>
      </c>
      <c r="F3087" t="s">
        <v>5646</v>
      </c>
      <c r="G3087" t="s">
        <v>41</v>
      </c>
      <c r="H3087" t="s">
        <v>23</v>
      </c>
      <c r="I3087" t="s">
        <v>302</v>
      </c>
      <c r="J3087" t="s">
        <v>505</v>
      </c>
      <c r="K3087">
        <v>52601</v>
      </c>
      <c r="L3087" t="s">
        <v>44</v>
      </c>
      <c r="M3087" t="s">
        <v>5647</v>
      </c>
      <c r="N3087" t="s">
        <v>46</v>
      </c>
      <c r="O3087" t="s">
        <v>168</v>
      </c>
      <c r="P3087" t="s">
        <v>5648</v>
      </c>
      <c r="Q3087">
        <v>7.28</v>
      </c>
      <c r="R3087">
        <v>1</v>
      </c>
      <c r="S3087">
        <v>0</v>
      </c>
      <c r="T3087">
        <v>3.4944000000000002</v>
      </c>
    </row>
    <row r="3088" spans="1:20" x14ac:dyDescent="0.3">
      <c r="A3088" s="1">
        <v>44176</v>
      </c>
      <c r="B3088" s="1" t="str">
        <f t="shared" si="48"/>
        <v>Dec</v>
      </c>
      <c r="C3088">
        <v>9211</v>
      </c>
      <c r="D3088" t="s">
        <v>5645</v>
      </c>
      <c r="E3088" t="s">
        <v>86</v>
      </c>
      <c r="F3088" t="s">
        <v>5646</v>
      </c>
      <c r="G3088" t="s">
        <v>41</v>
      </c>
      <c r="H3088" t="s">
        <v>23</v>
      </c>
      <c r="I3088" t="s">
        <v>302</v>
      </c>
      <c r="J3088" t="s">
        <v>505</v>
      </c>
      <c r="K3088">
        <v>52601</v>
      </c>
      <c r="L3088" t="s">
        <v>44</v>
      </c>
      <c r="M3088" t="s">
        <v>45</v>
      </c>
      <c r="N3088" t="s">
        <v>46</v>
      </c>
      <c r="O3088" t="s">
        <v>47</v>
      </c>
      <c r="P3088" t="s">
        <v>48</v>
      </c>
      <c r="Q3088">
        <v>5.4</v>
      </c>
      <c r="R3088">
        <v>3</v>
      </c>
      <c r="S3088">
        <v>0</v>
      </c>
      <c r="T3088">
        <v>2.5920000000000001</v>
      </c>
    </row>
    <row r="3089" spans="1:20" x14ac:dyDescent="0.3">
      <c r="A3089" s="1">
        <v>44176</v>
      </c>
      <c r="B3089" s="1" t="str">
        <f t="shared" si="48"/>
        <v>Dec</v>
      </c>
      <c r="C3089">
        <v>9488</v>
      </c>
      <c r="D3089" t="s">
        <v>5649</v>
      </c>
      <c r="E3089" t="s">
        <v>39</v>
      </c>
      <c r="F3089" t="s">
        <v>4810</v>
      </c>
      <c r="G3089" t="s">
        <v>73</v>
      </c>
      <c r="H3089" t="s">
        <v>23</v>
      </c>
      <c r="I3089" t="s">
        <v>5520</v>
      </c>
      <c r="J3089" t="s">
        <v>740</v>
      </c>
      <c r="K3089">
        <v>7501</v>
      </c>
      <c r="L3089" t="s">
        <v>26</v>
      </c>
      <c r="M3089" t="s">
        <v>1796</v>
      </c>
      <c r="N3089" t="s">
        <v>46</v>
      </c>
      <c r="O3089" t="s">
        <v>144</v>
      </c>
      <c r="P3089" t="s">
        <v>1797</v>
      </c>
      <c r="Q3089">
        <v>6.54</v>
      </c>
      <c r="R3089">
        <v>3</v>
      </c>
      <c r="S3089">
        <v>0</v>
      </c>
      <c r="T3089">
        <v>2.1581999999999999</v>
      </c>
    </row>
    <row r="3090" spans="1:20" x14ac:dyDescent="0.3">
      <c r="A3090" s="1">
        <v>44176</v>
      </c>
      <c r="B3090" s="1" t="str">
        <f t="shared" si="48"/>
        <v>Dec</v>
      </c>
      <c r="C3090">
        <v>9968</v>
      </c>
      <c r="D3090" t="s">
        <v>5650</v>
      </c>
      <c r="E3090" t="s">
        <v>20</v>
      </c>
      <c r="F3090" t="s">
        <v>5257</v>
      </c>
      <c r="G3090" t="s">
        <v>22</v>
      </c>
      <c r="H3090" t="s">
        <v>23</v>
      </c>
      <c r="I3090" t="s">
        <v>1604</v>
      </c>
      <c r="J3090" t="s">
        <v>740</v>
      </c>
      <c r="K3090">
        <v>7060</v>
      </c>
      <c r="L3090" t="s">
        <v>26</v>
      </c>
      <c r="M3090" t="s">
        <v>2505</v>
      </c>
      <c r="N3090" t="s">
        <v>46</v>
      </c>
      <c r="O3090" t="s">
        <v>47</v>
      </c>
      <c r="P3090" t="s">
        <v>2506</v>
      </c>
      <c r="Q3090">
        <v>40.200000000000003</v>
      </c>
      <c r="R3090">
        <v>5</v>
      </c>
      <c r="S3090">
        <v>0</v>
      </c>
      <c r="T3090">
        <v>18.09</v>
      </c>
    </row>
    <row r="3091" spans="1:20" x14ac:dyDescent="0.3">
      <c r="A3091" s="1">
        <v>44176</v>
      </c>
      <c r="B3091" s="1" t="str">
        <f t="shared" si="48"/>
        <v>Dec</v>
      </c>
      <c r="C3091">
        <v>9969</v>
      </c>
      <c r="D3091" t="s">
        <v>5650</v>
      </c>
      <c r="E3091" t="s">
        <v>20</v>
      </c>
      <c r="F3091" t="s">
        <v>5257</v>
      </c>
      <c r="G3091" t="s">
        <v>22</v>
      </c>
      <c r="H3091" t="s">
        <v>23</v>
      </c>
      <c r="I3091" t="s">
        <v>1604</v>
      </c>
      <c r="J3091" t="s">
        <v>740</v>
      </c>
      <c r="K3091">
        <v>7060</v>
      </c>
      <c r="L3091" t="s">
        <v>26</v>
      </c>
      <c r="M3091" t="s">
        <v>3330</v>
      </c>
      <c r="N3091" t="s">
        <v>46</v>
      </c>
      <c r="O3091" t="s">
        <v>47</v>
      </c>
      <c r="P3091" t="s">
        <v>3331</v>
      </c>
      <c r="Q3091">
        <v>735.98</v>
      </c>
      <c r="R3091">
        <v>2</v>
      </c>
      <c r="S3091">
        <v>0</v>
      </c>
      <c r="T3091">
        <v>331.19099999999997</v>
      </c>
    </row>
    <row r="3092" spans="1:20" x14ac:dyDescent="0.3">
      <c r="A3092" s="1">
        <v>44176</v>
      </c>
      <c r="B3092" s="1" t="str">
        <f t="shared" si="48"/>
        <v>Dec</v>
      </c>
      <c r="C3092">
        <v>9970</v>
      </c>
      <c r="D3092" t="s">
        <v>5650</v>
      </c>
      <c r="E3092" t="s">
        <v>20</v>
      </c>
      <c r="F3092" t="s">
        <v>5257</v>
      </c>
      <c r="G3092" t="s">
        <v>22</v>
      </c>
      <c r="H3092" t="s">
        <v>23</v>
      </c>
      <c r="I3092" t="s">
        <v>1604</v>
      </c>
      <c r="J3092" t="s">
        <v>740</v>
      </c>
      <c r="K3092">
        <v>7060</v>
      </c>
      <c r="L3092" t="s">
        <v>26</v>
      </c>
      <c r="M3092" t="s">
        <v>2620</v>
      </c>
      <c r="N3092" t="s">
        <v>46</v>
      </c>
      <c r="O3092" t="s">
        <v>69</v>
      </c>
      <c r="P3092" t="s">
        <v>2621</v>
      </c>
      <c r="Q3092">
        <v>22.75</v>
      </c>
      <c r="R3092">
        <v>7</v>
      </c>
      <c r="S3092">
        <v>0</v>
      </c>
      <c r="T3092">
        <v>6.5975000000000001</v>
      </c>
    </row>
    <row r="3093" spans="1:20" x14ac:dyDescent="0.3">
      <c r="A3093" s="1">
        <v>44178</v>
      </c>
      <c r="B3093" s="1" t="str">
        <f t="shared" si="48"/>
        <v>Dec</v>
      </c>
      <c r="C3093">
        <v>6192</v>
      </c>
      <c r="D3093" t="s">
        <v>5651</v>
      </c>
      <c r="E3093" t="s">
        <v>269</v>
      </c>
      <c r="F3093" t="s">
        <v>5652</v>
      </c>
      <c r="G3093" t="s">
        <v>22</v>
      </c>
      <c r="H3093" t="s">
        <v>23</v>
      </c>
      <c r="I3093" t="s">
        <v>148</v>
      </c>
      <c r="J3093" t="s">
        <v>149</v>
      </c>
      <c r="K3093">
        <v>98103</v>
      </c>
      <c r="L3093" t="s">
        <v>35</v>
      </c>
      <c r="M3093" t="s">
        <v>1683</v>
      </c>
      <c r="N3093" t="s">
        <v>46</v>
      </c>
      <c r="O3093" t="s">
        <v>54</v>
      </c>
      <c r="P3093" t="s">
        <v>1684</v>
      </c>
      <c r="Q3093">
        <v>31.44</v>
      </c>
      <c r="R3093">
        <v>3</v>
      </c>
      <c r="S3093">
        <v>0</v>
      </c>
      <c r="T3093">
        <v>8.4887999999999995</v>
      </c>
    </row>
    <row r="3094" spans="1:20" x14ac:dyDescent="0.3">
      <c r="A3094" s="1">
        <v>44178</v>
      </c>
      <c r="B3094" s="1" t="str">
        <f t="shared" si="48"/>
        <v>Dec</v>
      </c>
      <c r="C3094">
        <v>8779</v>
      </c>
      <c r="D3094" t="s">
        <v>5653</v>
      </c>
      <c r="E3094" t="s">
        <v>20</v>
      </c>
      <c r="F3094" t="s">
        <v>799</v>
      </c>
      <c r="G3094" t="s">
        <v>73</v>
      </c>
      <c r="H3094" t="s">
        <v>23</v>
      </c>
      <c r="I3094" t="s">
        <v>314</v>
      </c>
      <c r="J3094" t="s">
        <v>315</v>
      </c>
      <c r="K3094">
        <v>10024</v>
      </c>
      <c r="L3094" t="s">
        <v>26</v>
      </c>
      <c r="M3094" t="s">
        <v>622</v>
      </c>
      <c r="N3094" t="s">
        <v>28</v>
      </c>
      <c r="O3094" t="s">
        <v>186</v>
      </c>
      <c r="P3094" t="s">
        <v>623</v>
      </c>
      <c r="Q3094">
        <v>287.976</v>
      </c>
      <c r="R3094">
        <v>3</v>
      </c>
      <c r="S3094">
        <v>0.2</v>
      </c>
      <c r="T3094">
        <v>7.1993999999999998</v>
      </c>
    </row>
    <row r="3095" spans="1:20" x14ac:dyDescent="0.3">
      <c r="A3095" s="1">
        <v>44178</v>
      </c>
      <c r="B3095" s="1" t="str">
        <f t="shared" si="48"/>
        <v>Dec</v>
      </c>
      <c r="C3095">
        <v>9682</v>
      </c>
      <c r="D3095" t="s">
        <v>5654</v>
      </c>
      <c r="E3095" t="s">
        <v>20</v>
      </c>
      <c r="F3095" t="s">
        <v>921</v>
      </c>
      <c r="G3095" t="s">
        <v>22</v>
      </c>
      <c r="H3095" t="s">
        <v>23</v>
      </c>
      <c r="I3095" t="s">
        <v>111</v>
      </c>
      <c r="J3095" t="s">
        <v>34</v>
      </c>
      <c r="K3095">
        <v>94122</v>
      </c>
      <c r="L3095" t="s">
        <v>35</v>
      </c>
      <c r="M3095" t="s">
        <v>993</v>
      </c>
      <c r="N3095" t="s">
        <v>46</v>
      </c>
      <c r="O3095" t="s">
        <v>288</v>
      </c>
      <c r="P3095" t="s">
        <v>994</v>
      </c>
      <c r="Q3095">
        <v>8.64</v>
      </c>
      <c r="R3095">
        <v>3</v>
      </c>
      <c r="S3095">
        <v>0</v>
      </c>
      <c r="T3095">
        <v>4.2336</v>
      </c>
    </row>
    <row r="3096" spans="1:20" x14ac:dyDescent="0.3">
      <c r="A3096" s="1">
        <v>44178</v>
      </c>
      <c r="B3096" s="1" t="str">
        <f t="shared" si="48"/>
        <v>Dec</v>
      </c>
      <c r="C3096">
        <v>9683</v>
      </c>
      <c r="D3096" t="s">
        <v>5654</v>
      </c>
      <c r="E3096" t="s">
        <v>20</v>
      </c>
      <c r="F3096" t="s">
        <v>921</v>
      </c>
      <c r="G3096" t="s">
        <v>22</v>
      </c>
      <c r="H3096" t="s">
        <v>23</v>
      </c>
      <c r="I3096" t="s">
        <v>111</v>
      </c>
      <c r="J3096" t="s">
        <v>34</v>
      </c>
      <c r="K3096">
        <v>94122</v>
      </c>
      <c r="L3096" t="s">
        <v>35</v>
      </c>
      <c r="M3096" t="s">
        <v>4090</v>
      </c>
      <c r="N3096" t="s">
        <v>46</v>
      </c>
      <c r="O3096" t="s">
        <v>107</v>
      </c>
      <c r="P3096" t="s">
        <v>4091</v>
      </c>
      <c r="Q3096">
        <v>38.880000000000003</v>
      </c>
      <c r="R3096">
        <v>6</v>
      </c>
      <c r="S3096">
        <v>0</v>
      </c>
      <c r="T3096">
        <v>18.662400000000002</v>
      </c>
    </row>
    <row r="3097" spans="1:20" x14ac:dyDescent="0.3">
      <c r="A3097" s="1">
        <v>44178</v>
      </c>
      <c r="B3097" s="1" t="str">
        <f t="shared" si="48"/>
        <v>Dec</v>
      </c>
      <c r="C3097">
        <v>9684</v>
      </c>
      <c r="D3097" t="s">
        <v>5654</v>
      </c>
      <c r="E3097" t="s">
        <v>20</v>
      </c>
      <c r="F3097" t="s">
        <v>921</v>
      </c>
      <c r="G3097" t="s">
        <v>22</v>
      </c>
      <c r="H3097" t="s">
        <v>23</v>
      </c>
      <c r="I3097" t="s">
        <v>111</v>
      </c>
      <c r="J3097" t="s">
        <v>34</v>
      </c>
      <c r="K3097">
        <v>94122</v>
      </c>
      <c r="L3097" t="s">
        <v>35</v>
      </c>
      <c r="M3097" t="s">
        <v>1790</v>
      </c>
      <c r="N3097" t="s">
        <v>28</v>
      </c>
      <c r="O3097" t="s">
        <v>29</v>
      </c>
      <c r="P3097" t="s">
        <v>1791</v>
      </c>
      <c r="Q3097">
        <v>201.04</v>
      </c>
      <c r="R3097">
        <v>8</v>
      </c>
      <c r="S3097">
        <v>0</v>
      </c>
      <c r="T3097">
        <v>54.280799999999999</v>
      </c>
    </row>
    <row r="3098" spans="1:20" x14ac:dyDescent="0.3">
      <c r="A3098" s="1">
        <v>44178</v>
      </c>
      <c r="B3098" s="1" t="str">
        <f t="shared" si="48"/>
        <v>Dec</v>
      </c>
      <c r="C3098">
        <v>9685</v>
      </c>
      <c r="D3098" t="s">
        <v>5654</v>
      </c>
      <c r="E3098" t="s">
        <v>20</v>
      </c>
      <c r="F3098" t="s">
        <v>921</v>
      </c>
      <c r="G3098" t="s">
        <v>22</v>
      </c>
      <c r="H3098" t="s">
        <v>23</v>
      </c>
      <c r="I3098" t="s">
        <v>111</v>
      </c>
      <c r="J3098" t="s">
        <v>34</v>
      </c>
      <c r="K3098">
        <v>94122</v>
      </c>
      <c r="L3098" t="s">
        <v>35</v>
      </c>
      <c r="M3098" t="s">
        <v>1439</v>
      </c>
      <c r="N3098" t="s">
        <v>46</v>
      </c>
      <c r="O3098" t="s">
        <v>107</v>
      </c>
      <c r="P3098" t="s">
        <v>1440</v>
      </c>
      <c r="Q3098">
        <v>12.96</v>
      </c>
      <c r="R3098">
        <v>2</v>
      </c>
      <c r="S3098">
        <v>0</v>
      </c>
      <c r="T3098">
        <v>6.3503999999999996</v>
      </c>
    </row>
    <row r="3099" spans="1:20" x14ac:dyDescent="0.3">
      <c r="A3099" s="1">
        <v>44179</v>
      </c>
      <c r="B3099" s="1" t="str">
        <f t="shared" si="48"/>
        <v>Dec</v>
      </c>
      <c r="C3099">
        <v>2947</v>
      </c>
      <c r="D3099" t="s">
        <v>5655</v>
      </c>
      <c r="E3099" t="s">
        <v>20</v>
      </c>
      <c r="F3099" t="s">
        <v>654</v>
      </c>
      <c r="G3099" t="s">
        <v>41</v>
      </c>
      <c r="H3099" t="s">
        <v>23</v>
      </c>
      <c r="I3099" t="s">
        <v>573</v>
      </c>
      <c r="J3099" t="s">
        <v>34</v>
      </c>
      <c r="K3099">
        <v>92024</v>
      </c>
      <c r="L3099" t="s">
        <v>35</v>
      </c>
      <c r="M3099" t="s">
        <v>2495</v>
      </c>
      <c r="N3099" t="s">
        <v>28</v>
      </c>
      <c r="O3099" t="s">
        <v>29</v>
      </c>
      <c r="P3099" t="s">
        <v>2496</v>
      </c>
      <c r="Q3099">
        <v>26.25</v>
      </c>
      <c r="R3099">
        <v>3</v>
      </c>
      <c r="S3099">
        <v>0</v>
      </c>
      <c r="T3099">
        <v>11.025</v>
      </c>
    </row>
    <row r="3100" spans="1:20" x14ac:dyDescent="0.3">
      <c r="A3100" s="1">
        <v>44179</v>
      </c>
      <c r="B3100" s="1" t="str">
        <f t="shared" si="48"/>
        <v>Dec</v>
      </c>
      <c r="C3100">
        <v>2948</v>
      </c>
      <c r="D3100" t="s">
        <v>5655</v>
      </c>
      <c r="E3100" t="s">
        <v>20</v>
      </c>
      <c r="F3100" t="s">
        <v>654</v>
      </c>
      <c r="G3100" t="s">
        <v>41</v>
      </c>
      <c r="H3100" t="s">
        <v>23</v>
      </c>
      <c r="I3100" t="s">
        <v>573</v>
      </c>
      <c r="J3100" t="s">
        <v>34</v>
      </c>
      <c r="K3100">
        <v>92024</v>
      </c>
      <c r="L3100" t="s">
        <v>35</v>
      </c>
      <c r="M3100" t="s">
        <v>1828</v>
      </c>
      <c r="N3100" t="s">
        <v>46</v>
      </c>
      <c r="O3100" t="s">
        <v>47</v>
      </c>
      <c r="P3100" t="s">
        <v>1829</v>
      </c>
      <c r="Q3100">
        <v>64.959999999999994</v>
      </c>
      <c r="R3100">
        <v>14</v>
      </c>
      <c r="S3100">
        <v>0.2</v>
      </c>
      <c r="T3100">
        <v>22.736000000000001</v>
      </c>
    </row>
    <row r="3101" spans="1:20" x14ac:dyDescent="0.3">
      <c r="A3101" s="1">
        <v>44179</v>
      </c>
      <c r="B3101" s="1" t="str">
        <f t="shared" si="48"/>
        <v>Dec</v>
      </c>
      <c r="C3101">
        <v>2949</v>
      </c>
      <c r="D3101" t="s">
        <v>5655</v>
      </c>
      <c r="E3101" t="s">
        <v>20</v>
      </c>
      <c r="F3101" t="s">
        <v>654</v>
      </c>
      <c r="G3101" t="s">
        <v>41</v>
      </c>
      <c r="H3101" t="s">
        <v>23</v>
      </c>
      <c r="I3101" t="s">
        <v>573</v>
      </c>
      <c r="J3101" t="s">
        <v>34</v>
      </c>
      <c r="K3101">
        <v>92024</v>
      </c>
      <c r="L3101" t="s">
        <v>35</v>
      </c>
      <c r="M3101" t="s">
        <v>4036</v>
      </c>
      <c r="N3101" t="s">
        <v>46</v>
      </c>
      <c r="O3101" t="s">
        <v>168</v>
      </c>
      <c r="P3101" t="s">
        <v>4037</v>
      </c>
      <c r="Q3101">
        <v>43.7</v>
      </c>
      <c r="R3101">
        <v>5</v>
      </c>
      <c r="S3101">
        <v>0</v>
      </c>
      <c r="T3101">
        <v>20.539000000000001</v>
      </c>
    </row>
    <row r="3102" spans="1:20" x14ac:dyDescent="0.3">
      <c r="A3102" s="1">
        <v>44179</v>
      </c>
      <c r="B3102" s="1" t="str">
        <f t="shared" si="48"/>
        <v>Dec</v>
      </c>
      <c r="C3102">
        <v>3332</v>
      </c>
      <c r="D3102" t="s">
        <v>5656</v>
      </c>
      <c r="E3102" t="s">
        <v>20</v>
      </c>
      <c r="F3102" t="s">
        <v>3532</v>
      </c>
      <c r="G3102" t="s">
        <v>41</v>
      </c>
      <c r="H3102" t="s">
        <v>23</v>
      </c>
      <c r="I3102" t="s">
        <v>336</v>
      </c>
      <c r="J3102" t="s">
        <v>337</v>
      </c>
      <c r="K3102">
        <v>60653</v>
      </c>
      <c r="L3102" t="s">
        <v>44</v>
      </c>
      <c r="M3102" t="s">
        <v>3888</v>
      </c>
      <c r="N3102" t="s">
        <v>78</v>
      </c>
      <c r="O3102" t="s">
        <v>101</v>
      </c>
      <c r="P3102" t="s">
        <v>3889</v>
      </c>
      <c r="Q3102">
        <v>227.976</v>
      </c>
      <c r="R3102">
        <v>3</v>
      </c>
      <c r="S3102">
        <v>0.2</v>
      </c>
      <c r="T3102">
        <v>28.497</v>
      </c>
    </row>
    <row r="3103" spans="1:20" x14ac:dyDescent="0.3">
      <c r="A3103" s="1">
        <v>44179</v>
      </c>
      <c r="B3103" s="1" t="str">
        <f t="shared" si="48"/>
        <v>Dec</v>
      </c>
      <c r="C3103">
        <v>3333</v>
      </c>
      <c r="D3103" t="s">
        <v>5656</v>
      </c>
      <c r="E3103" t="s">
        <v>20</v>
      </c>
      <c r="F3103" t="s">
        <v>3532</v>
      </c>
      <c r="G3103" t="s">
        <v>41</v>
      </c>
      <c r="H3103" t="s">
        <v>23</v>
      </c>
      <c r="I3103" t="s">
        <v>336</v>
      </c>
      <c r="J3103" t="s">
        <v>337</v>
      </c>
      <c r="K3103">
        <v>60653</v>
      </c>
      <c r="L3103" t="s">
        <v>44</v>
      </c>
      <c r="M3103" t="s">
        <v>4543</v>
      </c>
      <c r="N3103" t="s">
        <v>78</v>
      </c>
      <c r="O3103" t="s">
        <v>193</v>
      </c>
      <c r="P3103" t="s">
        <v>4544</v>
      </c>
      <c r="Q3103">
        <v>52.68</v>
      </c>
      <c r="R3103">
        <v>3</v>
      </c>
      <c r="S3103">
        <v>0.2</v>
      </c>
      <c r="T3103">
        <v>19.754999999999999</v>
      </c>
    </row>
    <row r="3104" spans="1:20" x14ac:dyDescent="0.3">
      <c r="A3104" s="1">
        <v>44179</v>
      </c>
      <c r="B3104" s="1" t="str">
        <f t="shared" si="48"/>
        <v>Dec</v>
      </c>
      <c r="C3104">
        <v>3334</v>
      </c>
      <c r="D3104" t="s">
        <v>5656</v>
      </c>
      <c r="E3104" t="s">
        <v>20</v>
      </c>
      <c r="F3104" t="s">
        <v>3532</v>
      </c>
      <c r="G3104" t="s">
        <v>41</v>
      </c>
      <c r="H3104" t="s">
        <v>23</v>
      </c>
      <c r="I3104" t="s">
        <v>336</v>
      </c>
      <c r="J3104" t="s">
        <v>337</v>
      </c>
      <c r="K3104">
        <v>60653</v>
      </c>
      <c r="L3104" t="s">
        <v>44</v>
      </c>
      <c r="M3104" t="s">
        <v>4259</v>
      </c>
      <c r="N3104" t="s">
        <v>28</v>
      </c>
      <c r="O3104" t="s">
        <v>29</v>
      </c>
      <c r="P3104" t="s">
        <v>4260</v>
      </c>
      <c r="Q3104">
        <v>2.032</v>
      </c>
      <c r="R3104">
        <v>1</v>
      </c>
      <c r="S3104">
        <v>0.6</v>
      </c>
      <c r="T3104">
        <v>-1.3208</v>
      </c>
    </row>
    <row r="3105" spans="1:20" x14ac:dyDescent="0.3">
      <c r="A3105" s="1">
        <v>44179</v>
      </c>
      <c r="B3105" s="1" t="str">
        <f t="shared" si="48"/>
        <v>Dec</v>
      </c>
      <c r="C3105">
        <v>5276</v>
      </c>
      <c r="D3105" t="s">
        <v>5657</v>
      </c>
      <c r="E3105" t="s">
        <v>20</v>
      </c>
      <c r="F3105" t="s">
        <v>3372</v>
      </c>
      <c r="G3105" t="s">
        <v>73</v>
      </c>
      <c r="H3105" t="s">
        <v>23</v>
      </c>
      <c r="I3105" t="s">
        <v>1726</v>
      </c>
      <c r="J3105" t="s">
        <v>1091</v>
      </c>
      <c r="K3105">
        <v>72701</v>
      </c>
      <c r="L3105" t="s">
        <v>76</v>
      </c>
      <c r="M3105" t="s">
        <v>237</v>
      </c>
      <c r="N3105" t="s">
        <v>78</v>
      </c>
      <c r="O3105" t="s">
        <v>101</v>
      </c>
      <c r="P3105" t="s">
        <v>238</v>
      </c>
      <c r="Q3105">
        <v>159.80000000000001</v>
      </c>
      <c r="R3105">
        <v>4</v>
      </c>
      <c r="S3105">
        <v>0</v>
      </c>
      <c r="T3105">
        <v>70.311999999999998</v>
      </c>
    </row>
    <row r="3106" spans="1:20" x14ac:dyDescent="0.3">
      <c r="A3106" s="1">
        <v>44179</v>
      </c>
      <c r="B3106" s="1" t="str">
        <f t="shared" si="48"/>
        <v>Dec</v>
      </c>
      <c r="C3106">
        <v>5277</v>
      </c>
      <c r="D3106" t="s">
        <v>5657</v>
      </c>
      <c r="E3106" t="s">
        <v>20</v>
      </c>
      <c r="F3106" t="s">
        <v>3372</v>
      </c>
      <c r="G3106" t="s">
        <v>73</v>
      </c>
      <c r="H3106" t="s">
        <v>23</v>
      </c>
      <c r="I3106" t="s">
        <v>1726</v>
      </c>
      <c r="J3106" t="s">
        <v>1091</v>
      </c>
      <c r="K3106">
        <v>72701</v>
      </c>
      <c r="L3106" t="s">
        <v>76</v>
      </c>
      <c r="M3106" t="s">
        <v>1180</v>
      </c>
      <c r="N3106" t="s">
        <v>78</v>
      </c>
      <c r="O3106" t="s">
        <v>101</v>
      </c>
      <c r="P3106" t="s">
        <v>1181</v>
      </c>
      <c r="Q3106">
        <v>44.75</v>
      </c>
      <c r="R3106">
        <v>5</v>
      </c>
      <c r="S3106">
        <v>0</v>
      </c>
      <c r="T3106">
        <v>8.5024999999999995</v>
      </c>
    </row>
    <row r="3107" spans="1:20" x14ac:dyDescent="0.3">
      <c r="A3107" s="1">
        <v>44179</v>
      </c>
      <c r="B3107" s="1" t="str">
        <f t="shared" si="48"/>
        <v>Dec</v>
      </c>
      <c r="C3107">
        <v>6439</v>
      </c>
      <c r="D3107" t="s">
        <v>5658</v>
      </c>
      <c r="E3107" t="s">
        <v>20</v>
      </c>
      <c r="F3107" t="s">
        <v>2777</v>
      </c>
      <c r="G3107" t="s">
        <v>22</v>
      </c>
      <c r="H3107" t="s">
        <v>23</v>
      </c>
      <c r="I3107" t="s">
        <v>2377</v>
      </c>
      <c r="J3107" t="s">
        <v>52</v>
      </c>
      <c r="K3107">
        <v>75023</v>
      </c>
      <c r="L3107" t="s">
        <v>44</v>
      </c>
      <c r="M3107" t="s">
        <v>3069</v>
      </c>
      <c r="N3107" t="s">
        <v>28</v>
      </c>
      <c r="O3107" t="s">
        <v>94</v>
      </c>
      <c r="P3107" t="s">
        <v>3070</v>
      </c>
      <c r="Q3107">
        <v>974.98800000000006</v>
      </c>
      <c r="R3107">
        <v>4</v>
      </c>
      <c r="S3107">
        <v>0.3</v>
      </c>
      <c r="T3107">
        <v>-97.498800000000003</v>
      </c>
    </row>
    <row r="3108" spans="1:20" x14ac:dyDescent="0.3">
      <c r="A3108" s="1">
        <v>44179</v>
      </c>
      <c r="B3108" s="1" t="str">
        <f t="shared" si="48"/>
        <v>Dec</v>
      </c>
      <c r="C3108">
        <v>6713</v>
      </c>
      <c r="D3108" t="s">
        <v>5659</v>
      </c>
      <c r="E3108" t="s">
        <v>269</v>
      </c>
      <c r="F3108" t="s">
        <v>867</v>
      </c>
      <c r="G3108" t="s">
        <v>22</v>
      </c>
      <c r="H3108" t="s">
        <v>23</v>
      </c>
      <c r="I3108" t="s">
        <v>2683</v>
      </c>
      <c r="J3108" t="s">
        <v>337</v>
      </c>
      <c r="K3108">
        <v>60076</v>
      </c>
      <c r="L3108" t="s">
        <v>44</v>
      </c>
      <c r="M3108" t="s">
        <v>5660</v>
      </c>
      <c r="N3108" t="s">
        <v>28</v>
      </c>
      <c r="O3108" t="s">
        <v>29</v>
      </c>
      <c r="P3108" t="s">
        <v>5661</v>
      </c>
      <c r="Q3108">
        <v>266.35199999999998</v>
      </c>
      <c r="R3108">
        <v>6</v>
      </c>
      <c r="S3108">
        <v>0.6</v>
      </c>
      <c r="T3108">
        <v>-292.98719999999997</v>
      </c>
    </row>
    <row r="3109" spans="1:20" x14ac:dyDescent="0.3">
      <c r="A3109" s="1">
        <v>44179</v>
      </c>
      <c r="B3109" s="1" t="str">
        <f t="shared" si="48"/>
        <v>Dec</v>
      </c>
      <c r="C3109">
        <v>6714</v>
      </c>
      <c r="D3109" t="s">
        <v>5659</v>
      </c>
      <c r="E3109" t="s">
        <v>269</v>
      </c>
      <c r="F3109" t="s">
        <v>867</v>
      </c>
      <c r="G3109" t="s">
        <v>22</v>
      </c>
      <c r="H3109" t="s">
        <v>23</v>
      </c>
      <c r="I3109" t="s">
        <v>2683</v>
      </c>
      <c r="J3109" t="s">
        <v>337</v>
      </c>
      <c r="K3109">
        <v>60076</v>
      </c>
      <c r="L3109" t="s">
        <v>44</v>
      </c>
      <c r="M3109" t="s">
        <v>5199</v>
      </c>
      <c r="N3109" t="s">
        <v>28</v>
      </c>
      <c r="O3109" t="s">
        <v>29</v>
      </c>
      <c r="P3109" t="s">
        <v>5200</v>
      </c>
      <c r="Q3109">
        <v>56.328000000000003</v>
      </c>
      <c r="R3109">
        <v>3</v>
      </c>
      <c r="S3109">
        <v>0.6</v>
      </c>
      <c r="T3109">
        <v>-26.755800000000001</v>
      </c>
    </row>
    <row r="3110" spans="1:20" x14ac:dyDescent="0.3">
      <c r="A3110" s="1">
        <v>44179</v>
      </c>
      <c r="B3110" s="1" t="str">
        <f t="shared" si="48"/>
        <v>Dec</v>
      </c>
      <c r="C3110">
        <v>6715</v>
      </c>
      <c r="D3110" t="s">
        <v>5659</v>
      </c>
      <c r="E3110" t="s">
        <v>269</v>
      </c>
      <c r="F3110" t="s">
        <v>867</v>
      </c>
      <c r="G3110" t="s">
        <v>22</v>
      </c>
      <c r="H3110" t="s">
        <v>23</v>
      </c>
      <c r="I3110" t="s">
        <v>2683</v>
      </c>
      <c r="J3110" t="s">
        <v>337</v>
      </c>
      <c r="K3110">
        <v>60076</v>
      </c>
      <c r="L3110" t="s">
        <v>44</v>
      </c>
      <c r="M3110" t="s">
        <v>1005</v>
      </c>
      <c r="N3110" t="s">
        <v>78</v>
      </c>
      <c r="O3110" t="s">
        <v>101</v>
      </c>
      <c r="P3110" t="s">
        <v>1006</v>
      </c>
      <c r="Q3110">
        <v>39.264000000000003</v>
      </c>
      <c r="R3110">
        <v>3</v>
      </c>
      <c r="S3110">
        <v>0.2</v>
      </c>
      <c r="T3110">
        <v>-4.9080000000000004</v>
      </c>
    </row>
    <row r="3111" spans="1:20" x14ac:dyDescent="0.3">
      <c r="A3111" s="1">
        <v>44179</v>
      </c>
      <c r="B3111" s="1" t="str">
        <f t="shared" si="48"/>
        <v>Dec</v>
      </c>
      <c r="C3111">
        <v>6716</v>
      </c>
      <c r="D3111" t="s">
        <v>5659</v>
      </c>
      <c r="E3111" t="s">
        <v>269</v>
      </c>
      <c r="F3111" t="s">
        <v>867</v>
      </c>
      <c r="G3111" t="s">
        <v>22</v>
      </c>
      <c r="H3111" t="s">
        <v>23</v>
      </c>
      <c r="I3111" t="s">
        <v>2683</v>
      </c>
      <c r="J3111" t="s">
        <v>337</v>
      </c>
      <c r="K3111">
        <v>60076</v>
      </c>
      <c r="L3111" t="s">
        <v>44</v>
      </c>
      <c r="M3111" t="s">
        <v>3207</v>
      </c>
      <c r="N3111" t="s">
        <v>46</v>
      </c>
      <c r="O3111" t="s">
        <v>62</v>
      </c>
      <c r="P3111" t="s">
        <v>3208</v>
      </c>
      <c r="Q3111">
        <v>95.231999999999999</v>
      </c>
      <c r="R3111">
        <v>6</v>
      </c>
      <c r="S3111">
        <v>0.2</v>
      </c>
      <c r="T3111">
        <v>24.9984</v>
      </c>
    </row>
    <row r="3112" spans="1:20" x14ac:dyDescent="0.3">
      <c r="A3112" s="1">
        <v>44179</v>
      </c>
      <c r="B3112" s="1" t="str">
        <f t="shared" si="48"/>
        <v>Dec</v>
      </c>
      <c r="C3112">
        <v>7698</v>
      </c>
      <c r="D3112" t="s">
        <v>5662</v>
      </c>
      <c r="E3112" t="s">
        <v>20</v>
      </c>
      <c r="F3112" t="s">
        <v>984</v>
      </c>
      <c r="G3112" t="s">
        <v>41</v>
      </c>
      <c r="H3112" t="s">
        <v>23</v>
      </c>
      <c r="I3112" t="s">
        <v>1871</v>
      </c>
      <c r="J3112" t="s">
        <v>250</v>
      </c>
      <c r="K3112">
        <v>1841</v>
      </c>
      <c r="L3112" t="s">
        <v>26</v>
      </c>
      <c r="M3112" t="s">
        <v>1398</v>
      </c>
      <c r="N3112" t="s">
        <v>78</v>
      </c>
      <c r="O3112" t="s">
        <v>382</v>
      </c>
      <c r="P3112" t="s">
        <v>1399</v>
      </c>
      <c r="Q3112">
        <v>1199.98</v>
      </c>
      <c r="R3112">
        <v>2</v>
      </c>
      <c r="S3112">
        <v>0</v>
      </c>
      <c r="T3112">
        <v>467.99220000000003</v>
      </c>
    </row>
    <row r="3113" spans="1:20" x14ac:dyDescent="0.3">
      <c r="A3113" s="1">
        <v>44179</v>
      </c>
      <c r="B3113" s="1" t="str">
        <f t="shared" si="48"/>
        <v>Dec</v>
      </c>
      <c r="C3113">
        <v>7699</v>
      </c>
      <c r="D3113" t="s">
        <v>5662</v>
      </c>
      <c r="E3113" t="s">
        <v>20</v>
      </c>
      <c r="F3113" t="s">
        <v>984</v>
      </c>
      <c r="G3113" t="s">
        <v>41</v>
      </c>
      <c r="H3113" t="s">
        <v>23</v>
      </c>
      <c r="I3113" t="s">
        <v>1871</v>
      </c>
      <c r="J3113" t="s">
        <v>250</v>
      </c>
      <c r="K3113">
        <v>1841</v>
      </c>
      <c r="L3113" t="s">
        <v>26</v>
      </c>
      <c r="M3113" t="s">
        <v>3547</v>
      </c>
      <c r="N3113" t="s">
        <v>46</v>
      </c>
      <c r="O3113" t="s">
        <v>54</v>
      </c>
      <c r="P3113" t="s">
        <v>3548</v>
      </c>
      <c r="Q3113">
        <v>73.849999999999994</v>
      </c>
      <c r="R3113">
        <v>1</v>
      </c>
      <c r="S3113">
        <v>0</v>
      </c>
      <c r="T3113">
        <v>2.2155</v>
      </c>
    </row>
    <row r="3114" spans="1:20" x14ac:dyDescent="0.3">
      <c r="A3114" s="1">
        <v>44179</v>
      </c>
      <c r="B3114" s="1" t="str">
        <f t="shared" si="48"/>
        <v>Dec</v>
      </c>
      <c r="C3114">
        <v>7700</v>
      </c>
      <c r="D3114" t="s">
        <v>5662</v>
      </c>
      <c r="E3114" t="s">
        <v>20</v>
      </c>
      <c r="F3114" t="s">
        <v>984</v>
      </c>
      <c r="G3114" t="s">
        <v>41</v>
      </c>
      <c r="H3114" t="s">
        <v>23</v>
      </c>
      <c r="I3114" t="s">
        <v>1871</v>
      </c>
      <c r="J3114" t="s">
        <v>250</v>
      </c>
      <c r="K3114">
        <v>1841</v>
      </c>
      <c r="L3114" t="s">
        <v>26</v>
      </c>
      <c r="M3114" t="s">
        <v>491</v>
      </c>
      <c r="N3114" t="s">
        <v>46</v>
      </c>
      <c r="O3114" t="s">
        <v>141</v>
      </c>
      <c r="P3114" t="s">
        <v>492</v>
      </c>
      <c r="Q3114">
        <v>25.71</v>
      </c>
      <c r="R3114">
        <v>3</v>
      </c>
      <c r="S3114">
        <v>0</v>
      </c>
      <c r="T3114">
        <v>6.6845999999999997</v>
      </c>
    </row>
    <row r="3115" spans="1:20" x14ac:dyDescent="0.3">
      <c r="A3115" s="1">
        <v>44179</v>
      </c>
      <c r="B3115" s="1" t="str">
        <f t="shared" si="48"/>
        <v>Dec</v>
      </c>
      <c r="C3115">
        <v>7701</v>
      </c>
      <c r="D3115" t="s">
        <v>5662</v>
      </c>
      <c r="E3115" t="s">
        <v>20</v>
      </c>
      <c r="F3115" t="s">
        <v>984</v>
      </c>
      <c r="G3115" t="s">
        <v>41</v>
      </c>
      <c r="H3115" t="s">
        <v>23</v>
      </c>
      <c r="I3115" t="s">
        <v>1871</v>
      </c>
      <c r="J3115" t="s">
        <v>250</v>
      </c>
      <c r="K3115">
        <v>1841</v>
      </c>
      <c r="L3115" t="s">
        <v>26</v>
      </c>
      <c r="M3115" t="s">
        <v>2975</v>
      </c>
      <c r="N3115" t="s">
        <v>46</v>
      </c>
      <c r="O3115" t="s">
        <v>144</v>
      </c>
      <c r="P3115" t="s">
        <v>2976</v>
      </c>
      <c r="Q3115">
        <v>17.28</v>
      </c>
      <c r="R3115">
        <v>6</v>
      </c>
      <c r="S3115">
        <v>0</v>
      </c>
      <c r="T3115">
        <v>8.1216000000000008</v>
      </c>
    </row>
    <row r="3116" spans="1:20" x14ac:dyDescent="0.3">
      <c r="A3116" s="1">
        <v>44179</v>
      </c>
      <c r="B3116" s="1" t="str">
        <f t="shared" si="48"/>
        <v>Dec</v>
      </c>
      <c r="C3116">
        <v>7702</v>
      </c>
      <c r="D3116" t="s">
        <v>5662</v>
      </c>
      <c r="E3116" t="s">
        <v>20</v>
      </c>
      <c r="F3116" t="s">
        <v>984</v>
      </c>
      <c r="G3116" t="s">
        <v>41</v>
      </c>
      <c r="H3116" t="s">
        <v>23</v>
      </c>
      <c r="I3116" t="s">
        <v>1871</v>
      </c>
      <c r="J3116" t="s">
        <v>250</v>
      </c>
      <c r="K3116">
        <v>1841</v>
      </c>
      <c r="L3116" t="s">
        <v>26</v>
      </c>
      <c r="M3116" t="s">
        <v>1590</v>
      </c>
      <c r="N3116" t="s">
        <v>28</v>
      </c>
      <c r="O3116" t="s">
        <v>94</v>
      </c>
      <c r="P3116" t="s">
        <v>1591</v>
      </c>
      <c r="Q3116">
        <v>526.58199999999999</v>
      </c>
      <c r="R3116">
        <v>2</v>
      </c>
      <c r="S3116">
        <v>0.3</v>
      </c>
      <c r="T3116">
        <v>-52.658200000000001</v>
      </c>
    </row>
    <row r="3117" spans="1:20" x14ac:dyDescent="0.3">
      <c r="A3117" s="1">
        <v>44180</v>
      </c>
      <c r="B3117" s="1" t="str">
        <f t="shared" si="48"/>
        <v>Dec</v>
      </c>
      <c r="C3117">
        <v>3982</v>
      </c>
      <c r="D3117" t="s">
        <v>5663</v>
      </c>
      <c r="E3117" t="s">
        <v>20</v>
      </c>
      <c r="F3117" t="s">
        <v>1754</v>
      </c>
      <c r="G3117" t="s">
        <v>41</v>
      </c>
      <c r="H3117" t="s">
        <v>23</v>
      </c>
      <c r="I3117" t="s">
        <v>148</v>
      </c>
      <c r="J3117" t="s">
        <v>149</v>
      </c>
      <c r="K3117">
        <v>98115</v>
      </c>
      <c r="L3117" t="s">
        <v>35</v>
      </c>
      <c r="M3117" t="s">
        <v>5664</v>
      </c>
      <c r="N3117" t="s">
        <v>28</v>
      </c>
      <c r="O3117" t="s">
        <v>29</v>
      </c>
      <c r="P3117" t="s">
        <v>5665</v>
      </c>
      <c r="Q3117">
        <v>22.77</v>
      </c>
      <c r="R3117">
        <v>3</v>
      </c>
      <c r="S3117">
        <v>0</v>
      </c>
      <c r="T3117">
        <v>9.7911000000000001</v>
      </c>
    </row>
    <row r="3118" spans="1:20" x14ac:dyDescent="0.3">
      <c r="A3118" s="1">
        <v>44180</v>
      </c>
      <c r="B3118" s="1" t="str">
        <f t="shared" si="48"/>
        <v>Dec</v>
      </c>
      <c r="C3118">
        <v>4860</v>
      </c>
      <c r="D3118" t="s">
        <v>5666</v>
      </c>
      <c r="E3118" t="s">
        <v>20</v>
      </c>
      <c r="F3118" t="s">
        <v>1987</v>
      </c>
      <c r="G3118" t="s">
        <v>73</v>
      </c>
      <c r="H3118" t="s">
        <v>23</v>
      </c>
      <c r="I3118" t="s">
        <v>1616</v>
      </c>
      <c r="J3118" t="s">
        <v>337</v>
      </c>
      <c r="K3118">
        <v>60302</v>
      </c>
      <c r="L3118" t="s">
        <v>44</v>
      </c>
      <c r="M3118" t="s">
        <v>5667</v>
      </c>
      <c r="N3118" t="s">
        <v>46</v>
      </c>
      <c r="O3118" t="s">
        <v>62</v>
      </c>
      <c r="P3118" t="s">
        <v>5668</v>
      </c>
      <c r="Q3118">
        <v>10.192</v>
      </c>
      <c r="R3118">
        <v>7</v>
      </c>
      <c r="S3118">
        <v>0.2</v>
      </c>
      <c r="T3118">
        <v>1.0192000000000001</v>
      </c>
    </row>
    <row r="3119" spans="1:20" x14ac:dyDescent="0.3">
      <c r="A3119" s="1">
        <v>44180</v>
      </c>
      <c r="B3119" s="1" t="str">
        <f t="shared" si="48"/>
        <v>Dec</v>
      </c>
      <c r="C3119">
        <v>9699</v>
      </c>
      <c r="D3119" t="s">
        <v>5669</v>
      </c>
      <c r="E3119" t="s">
        <v>20</v>
      </c>
      <c r="F3119" t="s">
        <v>5670</v>
      </c>
      <c r="G3119" t="s">
        <v>22</v>
      </c>
      <c r="H3119" t="s">
        <v>23</v>
      </c>
      <c r="I3119" t="s">
        <v>3761</v>
      </c>
      <c r="J3119" t="s">
        <v>34</v>
      </c>
      <c r="K3119">
        <v>90301</v>
      </c>
      <c r="L3119" t="s">
        <v>35</v>
      </c>
      <c r="M3119" t="s">
        <v>1647</v>
      </c>
      <c r="N3119" t="s">
        <v>46</v>
      </c>
      <c r="O3119" t="s">
        <v>107</v>
      </c>
      <c r="P3119" t="s">
        <v>1648</v>
      </c>
      <c r="Q3119">
        <v>22.83</v>
      </c>
      <c r="R3119">
        <v>3</v>
      </c>
      <c r="S3119">
        <v>0</v>
      </c>
      <c r="T3119">
        <v>10.7301</v>
      </c>
    </row>
    <row r="3120" spans="1:20" x14ac:dyDescent="0.3">
      <c r="A3120" s="1">
        <v>44180</v>
      </c>
      <c r="B3120" s="1" t="str">
        <f t="shared" si="48"/>
        <v>Dec</v>
      </c>
      <c r="C3120">
        <v>9700</v>
      </c>
      <c r="D3120" t="s">
        <v>5669</v>
      </c>
      <c r="E3120" t="s">
        <v>20</v>
      </c>
      <c r="F3120" t="s">
        <v>5670</v>
      </c>
      <c r="G3120" t="s">
        <v>22</v>
      </c>
      <c r="H3120" t="s">
        <v>23</v>
      </c>
      <c r="I3120" t="s">
        <v>3761</v>
      </c>
      <c r="J3120" t="s">
        <v>34</v>
      </c>
      <c r="K3120">
        <v>90301</v>
      </c>
      <c r="L3120" t="s">
        <v>35</v>
      </c>
      <c r="M3120" t="s">
        <v>91</v>
      </c>
      <c r="N3120" t="s">
        <v>46</v>
      </c>
      <c r="O3120" t="s">
        <v>69</v>
      </c>
      <c r="P3120" t="s">
        <v>92</v>
      </c>
      <c r="Q3120">
        <v>54.32</v>
      </c>
      <c r="R3120">
        <v>4</v>
      </c>
      <c r="S3120">
        <v>0</v>
      </c>
      <c r="T3120">
        <v>16.295999999999999</v>
      </c>
    </row>
    <row r="3121" spans="1:20" x14ac:dyDescent="0.3">
      <c r="A3121" s="1">
        <v>44180</v>
      </c>
      <c r="B3121" s="1" t="str">
        <f t="shared" si="48"/>
        <v>Dec</v>
      </c>
      <c r="C3121">
        <v>9701</v>
      </c>
      <c r="D3121" t="s">
        <v>5669</v>
      </c>
      <c r="E3121" t="s">
        <v>20</v>
      </c>
      <c r="F3121" t="s">
        <v>5670</v>
      </c>
      <c r="G3121" t="s">
        <v>22</v>
      </c>
      <c r="H3121" t="s">
        <v>23</v>
      </c>
      <c r="I3121" t="s">
        <v>3761</v>
      </c>
      <c r="J3121" t="s">
        <v>34</v>
      </c>
      <c r="K3121">
        <v>90301</v>
      </c>
      <c r="L3121" t="s">
        <v>35</v>
      </c>
      <c r="M3121" t="s">
        <v>885</v>
      </c>
      <c r="N3121" t="s">
        <v>78</v>
      </c>
      <c r="O3121" t="s">
        <v>193</v>
      </c>
      <c r="P3121" t="s">
        <v>886</v>
      </c>
      <c r="Q3121">
        <v>196.77600000000001</v>
      </c>
      <c r="R3121">
        <v>3</v>
      </c>
      <c r="S3121">
        <v>0.2</v>
      </c>
      <c r="T3121">
        <v>14.7582</v>
      </c>
    </row>
    <row r="3122" spans="1:20" x14ac:dyDescent="0.3">
      <c r="A3122" s="1">
        <v>44181</v>
      </c>
      <c r="B3122" s="1" t="str">
        <f t="shared" si="48"/>
        <v>Dec</v>
      </c>
      <c r="C3122">
        <v>2963</v>
      </c>
      <c r="D3122" t="s">
        <v>5671</v>
      </c>
      <c r="E3122" t="s">
        <v>86</v>
      </c>
      <c r="F3122" t="s">
        <v>5672</v>
      </c>
      <c r="G3122" t="s">
        <v>73</v>
      </c>
      <c r="H3122" t="s">
        <v>23</v>
      </c>
      <c r="I3122" t="s">
        <v>2479</v>
      </c>
      <c r="J3122" t="s">
        <v>34</v>
      </c>
      <c r="K3122">
        <v>92054</v>
      </c>
      <c r="L3122" t="s">
        <v>35</v>
      </c>
      <c r="M3122" t="s">
        <v>3279</v>
      </c>
      <c r="N3122" t="s">
        <v>28</v>
      </c>
      <c r="O3122" t="s">
        <v>59</v>
      </c>
      <c r="P3122" t="s">
        <v>3280</v>
      </c>
      <c r="Q3122">
        <v>81.567999999999998</v>
      </c>
      <c r="R3122">
        <v>2</v>
      </c>
      <c r="S3122">
        <v>0.2</v>
      </c>
      <c r="T3122">
        <v>9.1763999999999992</v>
      </c>
    </row>
    <row r="3123" spans="1:20" x14ac:dyDescent="0.3">
      <c r="A3123" s="1">
        <v>44181</v>
      </c>
      <c r="B3123" s="1" t="str">
        <f t="shared" si="48"/>
        <v>Dec</v>
      </c>
      <c r="C3123">
        <v>2964</v>
      </c>
      <c r="D3123" t="s">
        <v>5671</v>
      </c>
      <c r="E3123" t="s">
        <v>86</v>
      </c>
      <c r="F3123" t="s">
        <v>5672</v>
      </c>
      <c r="G3123" t="s">
        <v>73</v>
      </c>
      <c r="H3123" t="s">
        <v>23</v>
      </c>
      <c r="I3123" t="s">
        <v>2479</v>
      </c>
      <c r="J3123" t="s">
        <v>34</v>
      </c>
      <c r="K3123">
        <v>92054</v>
      </c>
      <c r="L3123" t="s">
        <v>35</v>
      </c>
      <c r="M3123" t="s">
        <v>3940</v>
      </c>
      <c r="N3123" t="s">
        <v>28</v>
      </c>
      <c r="O3123" t="s">
        <v>59</v>
      </c>
      <c r="P3123" t="s">
        <v>3941</v>
      </c>
      <c r="Q3123">
        <v>97.183999999999997</v>
      </c>
      <c r="R3123">
        <v>2</v>
      </c>
      <c r="S3123">
        <v>0.2</v>
      </c>
      <c r="T3123">
        <v>6.0739999999999998</v>
      </c>
    </row>
    <row r="3124" spans="1:20" x14ac:dyDescent="0.3">
      <c r="A3124" s="1">
        <v>44181</v>
      </c>
      <c r="B3124" s="1" t="str">
        <f t="shared" si="48"/>
        <v>Dec</v>
      </c>
      <c r="C3124">
        <v>2965</v>
      </c>
      <c r="D3124" t="s">
        <v>5671</v>
      </c>
      <c r="E3124" t="s">
        <v>86</v>
      </c>
      <c r="F3124" t="s">
        <v>5672</v>
      </c>
      <c r="G3124" t="s">
        <v>73</v>
      </c>
      <c r="H3124" t="s">
        <v>23</v>
      </c>
      <c r="I3124" t="s">
        <v>2479</v>
      </c>
      <c r="J3124" t="s">
        <v>34</v>
      </c>
      <c r="K3124">
        <v>92054</v>
      </c>
      <c r="L3124" t="s">
        <v>35</v>
      </c>
      <c r="M3124" t="s">
        <v>5058</v>
      </c>
      <c r="N3124" t="s">
        <v>46</v>
      </c>
      <c r="O3124" t="s">
        <v>47</v>
      </c>
      <c r="P3124" t="s">
        <v>5059</v>
      </c>
      <c r="Q3124">
        <v>24.32</v>
      </c>
      <c r="R3124">
        <v>5</v>
      </c>
      <c r="S3124">
        <v>0.2</v>
      </c>
      <c r="T3124">
        <v>8.2080000000000002</v>
      </c>
    </row>
    <row r="3125" spans="1:20" x14ac:dyDescent="0.3">
      <c r="A3125" s="1">
        <v>44181</v>
      </c>
      <c r="B3125" s="1" t="str">
        <f t="shared" si="48"/>
        <v>Dec</v>
      </c>
      <c r="C3125">
        <v>2966</v>
      </c>
      <c r="D3125" t="s">
        <v>5671</v>
      </c>
      <c r="E3125" t="s">
        <v>86</v>
      </c>
      <c r="F3125" t="s">
        <v>5672</v>
      </c>
      <c r="G3125" t="s">
        <v>73</v>
      </c>
      <c r="H3125" t="s">
        <v>23</v>
      </c>
      <c r="I3125" t="s">
        <v>2479</v>
      </c>
      <c r="J3125" t="s">
        <v>34</v>
      </c>
      <c r="K3125">
        <v>92054</v>
      </c>
      <c r="L3125" t="s">
        <v>35</v>
      </c>
      <c r="M3125" t="s">
        <v>1883</v>
      </c>
      <c r="N3125" t="s">
        <v>28</v>
      </c>
      <c r="O3125" t="s">
        <v>29</v>
      </c>
      <c r="P3125" t="s">
        <v>1884</v>
      </c>
      <c r="Q3125">
        <v>18.96</v>
      </c>
      <c r="R3125">
        <v>2</v>
      </c>
      <c r="S3125">
        <v>0</v>
      </c>
      <c r="T3125">
        <v>7.5839999999999996</v>
      </c>
    </row>
    <row r="3126" spans="1:20" x14ac:dyDescent="0.3">
      <c r="A3126" s="1">
        <v>44181</v>
      </c>
      <c r="B3126" s="1" t="str">
        <f t="shared" si="48"/>
        <v>Dec</v>
      </c>
      <c r="C3126">
        <v>2974</v>
      </c>
      <c r="D3126" t="s">
        <v>5673</v>
      </c>
      <c r="E3126" t="s">
        <v>20</v>
      </c>
      <c r="F3126" t="s">
        <v>5674</v>
      </c>
      <c r="G3126" t="s">
        <v>22</v>
      </c>
      <c r="H3126" t="s">
        <v>23</v>
      </c>
      <c r="I3126" t="s">
        <v>1277</v>
      </c>
      <c r="J3126" t="s">
        <v>793</v>
      </c>
      <c r="K3126">
        <v>74133</v>
      </c>
      <c r="L3126" t="s">
        <v>44</v>
      </c>
      <c r="M3126" t="s">
        <v>5675</v>
      </c>
      <c r="N3126" t="s">
        <v>46</v>
      </c>
      <c r="O3126" t="s">
        <v>47</v>
      </c>
      <c r="P3126" t="s">
        <v>5676</v>
      </c>
      <c r="Q3126">
        <v>10.8</v>
      </c>
      <c r="R3126">
        <v>5</v>
      </c>
      <c r="S3126">
        <v>0</v>
      </c>
      <c r="T3126">
        <v>5.1840000000000002</v>
      </c>
    </row>
    <row r="3127" spans="1:20" x14ac:dyDescent="0.3">
      <c r="A3127" s="1">
        <v>44181</v>
      </c>
      <c r="B3127" s="1" t="str">
        <f t="shared" si="48"/>
        <v>Dec</v>
      </c>
      <c r="C3127">
        <v>3004</v>
      </c>
      <c r="D3127" t="s">
        <v>5677</v>
      </c>
      <c r="E3127" t="s">
        <v>20</v>
      </c>
      <c r="F3127" t="s">
        <v>593</v>
      </c>
      <c r="G3127" t="s">
        <v>41</v>
      </c>
      <c r="H3127" t="s">
        <v>23</v>
      </c>
      <c r="I3127" t="s">
        <v>604</v>
      </c>
      <c r="J3127" t="s">
        <v>315</v>
      </c>
      <c r="K3127">
        <v>14609</v>
      </c>
      <c r="L3127" t="s">
        <v>26</v>
      </c>
      <c r="M3127" t="s">
        <v>1922</v>
      </c>
      <c r="N3127" t="s">
        <v>46</v>
      </c>
      <c r="O3127" t="s">
        <v>47</v>
      </c>
      <c r="P3127" t="s">
        <v>1923</v>
      </c>
      <c r="Q3127">
        <v>33.375999999999998</v>
      </c>
      <c r="R3127">
        <v>4</v>
      </c>
      <c r="S3127">
        <v>0.2</v>
      </c>
      <c r="T3127">
        <v>10.43</v>
      </c>
    </row>
    <row r="3128" spans="1:20" x14ac:dyDescent="0.3">
      <c r="A3128" s="1">
        <v>44181</v>
      </c>
      <c r="B3128" s="1" t="str">
        <f t="shared" si="48"/>
        <v>Dec</v>
      </c>
      <c r="C3128">
        <v>6552</v>
      </c>
      <c r="D3128" t="s">
        <v>5678</v>
      </c>
      <c r="E3128" t="s">
        <v>86</v>
      </c>
      <c r="F3128" t="s">
        <v>2952</v>
      </c>
      <c r="G3128" t="s">
        <v>41</v>
      </c>
      <c r="H3128" t="s">
        <v>23</v>
      </c>
      <c r="I3128" t="s">
        <v>33</v>
      </c>
      <c r="J3128" t="s">
        <v>34</v>
      </c>
      <c r="K3128">
        <v>90036</v>
      </c>
      <c r="L3128" t="s">
        <v>35</v>
      </c>
      <c r="M3128" t="s">
        <v>1327</v>
      </c>
      <c r="N3128" t="s">
        <v>46</v>
      </c>
      <c r="O3128" t="s">
        <v>107</v>
      </c>
      <c r="P3128" t="s">
        <v>1328</v>
      </c>
      <c r="Q3128">
        <v>13.36</v>
      </c>
      <c r="R3128">
        <v>2</v>
      </c>
      <c r="S3128">
        <v>0</v>
      </c>
      <c r="T3128">
        <v>6.4127999999999998</v>
      </c>
    </row>
    <row r="3129" spans="1:20" x14ac:dyDescent="0.3">
      <c r="A3129" s="1">
        <v>44181</v>
      </c>
      <c r="B3129" s="1" t="str">
        <f t="shared" si="48"/>
        <v>Dec</v>
      </c>
      <c r="C3129">
        <v>6553</v>
      </c>
      <c r="D3129" t="s">
        <v>5678</v>
      </c>
      <c r="E3129" t="s">
        <v>86</v>
      </c>
      <c r="F3129" t="s">
        <v>2952</v>
      </c>
      <c r="G3129" t="s">
        <v>41</v>
      </c>
      <c r="H3129" t="s">
        <v>23</v>
      </c>
      <c r="I3129" t="s">
        <v>33</v>
      </c>
      <c r="J3129" t="s">
        <v>34</v>
      </c>
      <c r="K3129">
        <v>90036</v>
      </c>
      <c r="L3129" t="s">
        <v>35</v>
      </c>
      <c r="M3129" t="s">
        <v>5010</v>
      </c>
      <c r="N3129" t="s">
        <v>46</v>
      </c>
      <c r="O3129" t="s">
        <v>54</v>
      </c>
      <c r="P3129" t="s">
        <v>5011</v>
      </c>
      <c r="Q3129">
        <v>158.9</v>
      </c>
      <c r="R3129">
        <v>5</v>
      </c>
      <c r="S3129">
        <v>0</v>
      </c>
      <c r="T3129">
        <v>7.9450000000000003</v>
      </c>
    </row>
    <row r="3130" spans="1:20" x14ac:dyDescent="0.3">
      <c r="A3130" s="1">
        <v>44181</v>
      </c>
      <c r="B3130" s="1" t="str">
        <f t="shared" si="48"/>
        <v>Dec</v>
      </c>
      <c r="C3130">
        <v>9045</v>
      </c>
      <c r="D3130" t="s">
        <v>5679</v>
      </c>
      <c r="E3130" t="s">
        <v>86</v>
      </c>
      <c r="F3130" t="s">
        <v>4853</v>
      </c>
      <c r="G3130" t="s">
        <v>73</v>
      </c>
      <c r="H3130" t="s">
        <v>23</v>
      </c>
      <c r="I3130" t="s">
        <v>5006</v>
      </c>
      <c r="J3130" t="s">
        <v>34</v>
      </c>
      <c r="K3130">
        <v>94086</v>
      </c>
      <c r="L3130" t="s">
        <v>35</v>
      </c>
      <c r="M3130" t="s">
        <v>5109</v>
      </c>
      <c r="N3130" t="s">
        <v>46</v>
      </c>
      <c r="O3130" t="s">
        <v>47</v>
      </c>
      <c r="P3130" t="s">
        <v>5110</v>
      </c>
      <c r="Q3130">
        <v>5.984</v>
      </c>
      <c r="R3130">
        <v>2</v>
      </c>
      <c r="S3130">
        <v>0.2</v>
      </c>
      <c r="T3130">
        <v>2.2440000000000002</v>
      </c>
    </row>
    <row r="3131" spans="1:20" x14ac:dyDescent="0.3">
      <c r="A3131" s="1">
        <v>44181</v>
      </c>
      <c r="B3131" s="1" t="str">
        <f t="shared" si="48"/>
        <v>Dec</v>
      </c>
      <c r="C3131">
        <v>9046</v>
      </c>
      <c r="D3131" t="s">
        <v>5679</v>
      </c>
      <c r="E3131" t="s">
        <v>86</v>
      </c>
      <c r="F3131" t="s">
        <v>4853</v>
      </c>
      <c r="G3131" t="s">
        <v>73</v>
      </c>
      <c r="H3131" t="s">
        <v>23</v>
      </c>
      <c r="I3131" t="s">
        <v>5006</v>
      </c>
      <c r="J3131" t="s">
        <v>34</v>
      </c>
      <c r="K3131">
        <v>94086</v>
      </c>
      <c r="L3131" t="s">
        <v>35</v>
      </c>
      <c r="M3131" t="s">
        <v>1262</v>
      </c>
      <c r="N3131" t="s">
        <v>78</v>
      </c>
      <c r="O3131" t="s">
        <v>101</v>
      </c>
      <c r="P3131" t="s">
        <v>1263</v>
      </c>
      <c r="Q3131">
        <v>189.95</v>
      </c>
      <c r="R3131">
        <v>5</v>
      </c>
      <c r="S3131">
        <v>0</v>
      </c>
      <c r="T3131">
        <v>45.588000000000001</v>
      </c>
    </row>
    <row r="3132" spans="1:20" x14ac:dyDescent="0.3">
      <c r="A3132" s="1">
        <v>44181</v>
      </c>
      <c r="B3132" s="1" t="str">
        <f t="shared" si="48"/>
        <v>Dec</v>
      </c>
      <c r="C3132">
        <v>9047</v>
      </c>
      <c r="D3132" t="s">
        <v>5679</v>
      </c>
      <c r="E3132" t="s">
        <v>86</v>
      </c>
      <c r="F3132" t="s">
        <v>4853</v>
      </c>
      <c r="G3132" t="s">
        <v>73</v>
      </c>
      <c r="H3132" t="s">
        <v>23</v>
      </c>
      <c r="I3132" t="s">
        <v>5006</v>
      </c>
      <c r="J3132" t="s">
        <v>34</v>
      </c>
      <c r="K3132">
        <v>94086</v>
      </c>
      <c r="L3132" t="s">
        <v>35</v>
      </c>
      <c r="M3132" t="s">
        <v>4276</v>
      </c>
      <c r="N3132" t="s">
        <v>78</v>
      </c>
      <c r="O3132" t="s">
        <v>101</v>
      </c>
      <c r="P3132" t="s">
        <v>4277</v>
      </c>
      <c r="Q3132">
        <v>149.94999999999999</v>
      </c>
      <c r="R3132">
        <v>5</v>
      </c>
      <c r="S3132">
        <v>0</v>
      </c>
      <c r="T3132">
        <v>31.4895</v>
      </c>
    </row>
    <row r="3133" spans="1:20" x14ac:dyDescent="0.3">
      <c r="A3133" s="1">
        <v>44181</v>
      </c>
      <c r="B3133" s="1" t="str">
        <f t="shared" si="48"/>
        <v>Dec</v>
      </c>
      <c r="C3133">
        <v>9048</v>
      </c>
      <c r="D3133" t="s">
        <v>5679</v>
      </c>
      <c r="E3133" t="s">
        <v>86</v>
      </c>
      <c r="F3133" t="s">
        <v>4853</v>
      </c>
      <c r="G3133" t="s">
        <v>73</v>
      </c>
      <c r="H3133" t="s">
        <v>23</v>
      </c>
      <c r="I3133" t="s">
        <v>5006</v>
      </c>
      <c r="J3133" t="s">
        <v>34</v>
      </c>
      <c r="K3133">
        <v>94086</v>
      </c>
      <c r="L3133" t="s">
        <v>35</v>
      </c>
      <c r="M3133" t="s">
        <v>2428</v>
      </c>
      <c r="N3133" t="s">
        <v>46</v>
      </c>
      <c r="O3133" t="s">
        <v>62</v>
      </c>
      <c r="P3133" t="s">
        <v>2429</v>
      </c>
      <c r="Q3133">
        <v>29.95</v>
      </c>
      <c r="R3133">
        <v>5</v>
      </c>
      <c r="S3133">
        <v>0</v>
      </c>
      <c r="T3133">
        <v>8.6854999999999993</v>
      </c>
    </row>
    <row r="3134" spans="1:20" x14ac:dyDescent="0.3">
      <c r="A3134" s="1">
        <v>44181</v>
      </c>
      <c r="B3134" s="1" t="str">
        <f t="shared" si="48"/>
        <v>Dec</v>
      </c>
      <c r="C3134">
        <v>9049</v>
      </c>
      <c r="D3134" t="s">
        <v>5679</v>
      </c>
      <c r="E3134" t="s">
        <v>86</v>
      </c>
      <c r="F3134" t="s">
        <v>4853</v>
      </c>
      <c r="G3134" t="s">
        <v>73</v>
      </c>
      <c r="H3134" t="s">
        <v>23</v>
      </c>
      <c r="I3134" t="s">
        <v>5006</v>
      </c>
      <c r="J3134" t="s">
        <v>34</v>
      </c>
      <c r="K3134">
        <v>94086</v>
      </c>
      <c r="L3134" t="s">
        <v>35</v>
      </c>
      <c r="M3134" t="s">
        <v>3524</v>
      </c>
      <c r="N3134" t="s">
        <v>46</v>
      </c>
      <c r="O3134" t="s">
        <v>288</v>
      </c>
      <c r="P3134" t="s">
        <v>3525</v>
      </c>
      <c r="Q3134">
        <v>44.4</v>
      </c>
      <c r="R3134">
        <v>3</v>
      </c>
      <c r="S3134">
        <v>0</v>
      </c>
      <c r="T3134">
        <v>22.2</v>
      </c>
    </row>
    <row r="3135" spans="1:20" x14ac:dyDescent="0.3">
      <c r="A3135" s="1">
        <v>44182</v>
      </c>
      <c r="B3135" s="1" t="str">
        <f t="shared" si="48"/>
        <v>Dec</v>
      </c>
      <c r="C3135">
        <v>204</v>
      </c>
      <c r="D3135" t="s">
        <v>5680</v>
      </c>
      <c r="E3135" t="s">
        <v>86</v>
      </c>
      <c r="F3135" t="s">
        <v>4047</v>
      </c>
      <c r="G3135" t="s">
        <v>22</v>
      </c>
      <c r="H3135" t="s">
        <v>23</v>
      </c>
      <c r="I3135" t="s">
        <v>172</v>
      </c>
      <c r="J3135" t="s">
        <v>52</v>
      </c>
      <c r="K3135">
        <v>75220</v>
      </c>
      <c r="L3135" t="s">
        <v>44</v>
      </c>
      <c r="M3135" t="s">
        <v>5681</v>
      </c>
      <c r="N3135" t="s">
        <v>46</v>
      </c>
      <c r="O3135" t="s">
        <v>69</v>
      </c>
      <c r="P3135" t="s">
        <v>5682</v>
      </c>
      <c r="Q3135">
        <v>66.284000000000006</v>
      </c>
      <c r="R3135">
        <v>2</v>
      </c>
      <c r="S3135">
        <v>0.8</v>
      </c>
      <c r="T3135">
        <v>-178.96680000000001</v>
      </c>
    </row>
    <row r="3136" spans="1:20" x14ac:dyDescent="0.3">
      <c r="A3136" s="1">
        <v>44182</v>
      </c>
      <c r="B3136" s="1" t="str">
        <f t="shared" si="48"/>
        <v>Dec</v>
      </c>
      <c r="C3136">
        <v>629</v>
      </c>
      <c r="D3136" t="s">
        <v>5683</v>
      </c>
      <c r="E3136" t="s">
        <v>20</v>
      </c>
      <c r="F3136" t="s">
        <v>4047</v>
      </c>
      <c r="G3136" t="s">
        <v>22</v>
      </c>
      <c r="H3136" t="s">
        <v>23</v>
      </c>
      <c r="I3136" t="s">
        <v>111</v>
      </c>
      <c r="J3136" t="s">
        <v>34</v>
      </c>
      <c r="K3136">
        <v>94122</v>
      </c>
      <c r="L3136" t="s">
        <v>35</v>
      </c>
      <c r="M3136" t="s">
        <v>1176</v>
      </c>
      <c r="N3136" t="s">
        <v>46</v>
      </c>
      <c r="O3136" t="s">
        <v>47</v>
      </c>
      <c r="P3136" t="s">
        <v>1177</v>
      </c>
      <c r="Q3136">
        <v>15.24</v>
      </c>
      <c r="R3136">
        <v>5</v>
      </c>
      <c r="S3136">
        <v>0.2</v>
      </c>
      <c r="T3136">
        <v>5.1435000000000004</v>
      </c>
    </row>
    <row r="3137" spans="1:20" x14ac:dyDescent="0.3">
      <c r="A3137" s="1">
        <v>44182</v>
      </c>
      <c r="B3137" s="1" t="str">
        <f t="shared" si="48"/>
        <v>Dec</v>
      </c>
      <c r="C3137">
        <v>630</v>
      </c>
      <c r="D3137" t="s">
        <v>5683</v>
      </c>
      <c r="E3137" t="s">
        <v>20</v>
      </c>
      <c r="F3137" t="s">
        <v>4047</v>
      </c>
      <c r="G3137" t="s">
        <v>22</v>
      </c>
      <c r="H3137" t="s">
        <v>23</v>
      </c>
      <c r="I3137" t="s">
        <v>111</v>
      </c>
      <c r="J3137" t="s">
        <v>34</v>
      </c>
      <c r="K3137">
        <v>94122</v>
      </c>
      <c r="L3137" t="s">
        <v>35</v>
      </c>
      <c r="M3137" t="s">
        <v>1426</v>
      </c>
      <c r="N3137" t="s">
        <v>46</v>
      </c>
      <c r="O3137" t="s">
        <v>107</v>
      </c>
      <c r="P3137" t="s">
        <v>1427</v>
      </c>
      <c r="Q3137">
        <v>13.23</v>
      </c>
      <c r="R3137">
        <v>3</v>
      </c>
      <c r="S3137">
        <v>0</v>
      </c>
      <c r="T3137">
        <v>6.0857999999999999</v>
      </c>
    </row>
    <row r="3138" spans="1:20" x14ac:dyDescent="0.3">
      <c r="A3138" s="1">
        <v>44182</v>
      </c>
      <c r="B3138" s="1" t="str">
        <f t="shared" si="48"/>
        <v>Dec</v>
      </c>
      <c r="C3138">
        <v>1025</v>
      </c>
      <c r="D3138" t="s">
        <v>5684</v>
      </c>
      <c r="E3138" t="s">
        <v>39</v>
      </c>
      <c r="F3138" t="s">
        <v>222</v>
      </c>
      <c r="G3138" t="s">
        <v>41</v>
      </c>
      <c r="H3138" t="s">
        <v>23</v>
      </c>
      <c r="I3138" t="s">
        <v>33</v>
      </c>
      <c r="J3138" t="s">
        <v>34</v>
      </c>
      <c r="K3138">
        <v>90045</v>
      </c>
      <c r="L3138" t="s">
        <v>35</v>
      </c>
      <c r="M3138" t="s">
        <v>5685</v>
      </c>
      <c r="N3138" t="s">
        <v>46</v>
      </c>
      <c r="O3138" t="s">
        <v>47</v>
      </c>
      <c r="P3138" t="s">
        <v>5686</v>
      </c>
      <c r="Q3138">
        <v>11.808</v>
      </c>
      <c r="R3138">
        <v>2</v>
      </c>
      <c r="S3138">
        <v>0.2</v>
      </c>
      <c r="T3138">
        <v>4.2804000000000002</v>
      </c>
    </row>
    <row r="3139" spans="1:20" x14ac:dyDescent="0.3">
      <c r="A3139" s="1">
        <v>44182</v>
      </c>
      <c r="B3139" s="1" t="str">
        <f t="shared" ref="B3139:B3202" si="49">TEXT(A3139,"mmm")</f>
        <v>Dec</v>
      </c>
      <c r="C3139">
        <v>2852</v>
      </c>
      <c r="D3139" t="s">
        <v>5687</v>
      </c>
      <c r="E3139" t="s">
        <v>20</v>
      </c>
      <c r="F3139" t="s">
        <v>2442</v>
      </c>
      <c r="G3139" t="s">
        <v>41</v>
      </c>
      <c r="H3139" t="s">
        <v>23</v>
      </c>
      <c r="I3139" t="s">
        <v>450</v>
      </c>
      <c r="J3139" t="s">
        <v>224</v>
      </c>
      <c r="K3139">
        <v>47201</v>
      </c>
      <c r="L3139" t="s">
        <v>44</v>
      </c>
      <c r="M3139" t="s">
        <v>4603</v>
      </c>
      <c r="N3139" t="s">
        <v>46</v>
      </c>
      <c r="O3139" t="s">
        <v>107</v>
      </c>
      <c r="P3139" t="s">
        <v>4604</v>
      </c>
      <c r="Q3139">
        <v>28.16</v>
      </c>
      <c r="R3139">
        <v>4</v>
      </c>
      <c r="S3139">
        <v>0</v>
      </c>
      <c r="T3139">
        <v>13.235200000000001</v>
      </c>
    </row>
    <row r="3140" spans="1:20" x14ac:dyDescent="0.3">
      <c r="A3140" s="1">
        <v>44182</v>
      </c>
      <c r="B3140" s="1" t="str">
        <f t="shared" si="49"/>
        <v>Dec</v>
      </c>
      <c r="C3140">
        <v>3029</v>
      </c>
      <c r="D3140" t="s">
        <v>5688</v>
      </c>
      <c r="E3140" t="s">
        <v>20</v>
      </c>
      <c r="F3140" t="s">
        <v>2100</v>
      </c>
      <c r="G3140" t="s">
        <v>22</v>
      </c>
      <c r="H3140" t="s">
        <v>23</v>
      </c>
      <c r="I3140" t="s">
        <v>5689</v>
      </c>
      <c r="J3140" t="s">
        <v>621</v>
      </c>
      <c r="K3140">
        <v>23320</v>
      </c>
      <c r="L3140" t="s">
        <v>76</v>
      </c>
      <c r="M3140" t="s">
        <v>4292</v>
      </c>
      <c r="N3140" t="s">
        <v>28</v>
      </c>
      <c r="O3140" t="s">
        <v>59</v>
      </c>
      <c r="P3140" t="s">
        <v>4293</v>
      </c>
      <c r="Q3140">
        <v>504.9</v>
      </c>
      <c r="R3140">
        <v>5</v>
      </c>
      <c r="S3140">
        <v>0</v>
      </c>
      <c r="T3140">
        <v>80.784000000000006</v>
      </c>
    </row>
    <row r="3141" spans="1:20" x14ac:dyDescent="0.3">
      <c r="A3141" s="1">
        <v>44182</v>
      </c>
      <c r="B3141" s="1" t="str">
        <f t="shared" si="49"/>
        <v>Dec</v>
      </c>
      <c r="C3141">
        <v>4342</v>
      </c>
      <c r="D3141" t="s">
        <v>5690</v>
      </c>
      <c r="E3141" t="s">
        <v>20</v>
      </c>
      <c r="F3141" t="s">
        <v>474</v>
      </c>
      <c r="G3141" t="s">
        <v>22</v>
      </c>
      <c r="H3141" t="s">
        <v>23</v>
      </c>
      <c r="I3141" t="s">
        <v>620</v>
      </c>
      <c r="J3141" t="s">
        <v>621</v>
      </c>
      <c r="K3141">
        <v>22204</v>
      </c>
      <c r="L3141" t="s">
        <v>76</v>
      </c>
      <c r="M3141" t="s">
        <v>1279</v>
      </c>
      <c r="N3141" t="s">
        <v>46</v>
      </c>
      <c r="O3141" t="s">
        <v>54</v>
      </c>
      <c r="P3141" t="s">
        <v>1280</v>
      </c>
      <c r="Q3141">
        <v>544.38</v>
      </c>
      <c r="R3141">
        <v>3</v>
      </c>
      <c r="S3141">
        <v>0</v>
      </c>
      <c r="T3141">
        <v>157.87020000000001</v>
      </c>
    </row>
    <row r="3142" spans="1:20" x14ac:dyDescent="0.3">
      <c r="A3142" s="1">
        <v>44182</v>
      </c>
      <c r="B3142" s="1" t="str">
        <f t="shared" si="49"/>
        <v>Dec</v>
      </c>
      <c r="C3142">
        <v>4901</v>
      </c>
      <c r="D3142" t="s">
        <v>5691</v>
      </c>
      <c r="E3142" t="s">
        <v>20</v>
      </c>
      <c r="F3142" t="s">
        <v>5588</v>
      </c>
      <c r="G3142" t="s">
        <v>73</v>
      </c>
      <c r="H3142" t="s">
        <v>23</v>
      </c>
      <c r="I3142" t="s">
        <v>1021</v>
      </c>
      <c r="J3142" t="s">
        <v>34</v>
      </c>
      <c r="K3142">
        <v>92804</v>
      </c>
      <c r="L3142" t="s">
        <v>35</v>
      </c>
      <c r="M3142" t="s">
        <v>5325</v>
      </c>
      <c r="N3142" t="s">
        <v>46</v>
      </c>
      <c r="O3142" t="s">
        <v>54</v>
      </c>
      <c r="P3142" t="s">
        <v>5326</v>
      </c>
      <c r="Q3142">
        <v>481.32</v>
      </c>
      <c r="R3142">
        <v>4</v>
      </c>
      <c r="S3142">
        <v>0</v>
      </c>
      <c r="T3142">
        <v>125.14319999999999</v>
      </c>
    </row>
    <row r="3143" spans="1:20" x14ac:dyDescent="0.3">
      <c r="A3143" s="1">
        <v>44182</v>
      </c>
      <c r="B3143" s="1" t="str">
        <f t="shared" si="49"/>
        <v>Dec</v>
      </c>
      <c r="C3143">
        <v>4902</v>
      </c>
      <c r="D3143" t="s">
        <v>5691</v>
      </c>
      <c r="E3143" t="s">
        <v>20</v>
      </c>
      <c r="F3143" t="s">
        <v>5588</v>
      </c>
      <c r="G3143" t="s">
        <v>73</v>
      </c>
      <c r="H3143" t="s">
        <v>23</v>
      </c>
      <c r="I3143" t="s">
        <v>1021</v>
      </c>
      <c r="J3143" t="s">
        <v>34</v>
      </c>
      <c r="K3143">
        <v>92804</v>
      </c>
      <c r="L3143" t="s">
        <v>35</v>
      </c>
      <c r="M3143" t="s">
        <v>2894</v>
      </c>
      <c r="N3143" t="s">
        <v>46</v>
      </c>
      <c r="O3143" t="s">
        <v>141</v>
      </c>
      <c r="P3143" t="s">
        <v>2895</v>
      </c>
      <c r="Q3143">
        <v>13.98</v>
      </c>
      <c r="R3143">
        <v>1</v>
      </c>
      <c r="S3143">
        <v>0</v>
      </c>
      <c r="T3143">
        <v>3.6347999999999998</v>
      </c>
    </row>
    <row r="3144" spans="1:20" x14ac:dyDescent="0.3">
      <c r="A3144" s="1">
        <v>44182</v>
      </c>
      <c r="B3144" s="1" t="str">
        <f t="shared" si="49"/>
        <v>Dec</v>
      </c>
      <c r="C3144">
        <v>7040</v>
      </c>
      <c r="D3144" t="s">
        <v>5692</v>
      </c>
      <c r="E3144" t="s">
        <v>20</v>
      </c>
      <c r="F3144" t="s">
        <v>2344</v>
      </c>
      <c r="G3144" t="s">
        <v>22</v>
      </c>
      <c r="H3144" t="s">
        <v>23</v>
      </c>
      <c r="I3144" t="s">
        <v>314</v>
      </c>
      <c r="J3144" t="s">
        <v>315</v>
      </c>
      <c r="K3144">
        <v>10009</v>
      </c>
      <c r="L3144" t="s">
        <v>26</v>
      </c>
      <c r="M3144" t="s">
        <v>3642</v>
      </c>
      <c r="N3144" t="s">
        <v>46</v>
      </c>
      <c r="O3144" t="s">
        <v>54</v>
      </c>
      <c r="P3144" t="s">
        <v>3643</v>
      </c>
      <c r="Q3144">
        <v>166.72</v>
      </c>
      <c r="R3144">
        <v>2</v>
      </c>
      <c r="S3144">
        <v>0</v>
      </c>
      <c r="T3144">
        <v>41.68</v>
      </c>
    </row>
    <row r="3145" spans="1:20" x14ac:dyDescent="0.3">
      <c r="A3145" s="1">
        <v>44182</v>
      </c>
      <c r="B3145" s="1" t="str">
        <f t="shared" si="49"/>
        <v>Dec</v>
      </c>
      <c r="C3145">
        <v>7041</v>
      </c>
      <c r="D3145" t="s">
        <v>5692</v>
      </c>
      <c r="E3145" t="s">
        <v>20</v>
      </c>
      <c r="F3145" t="s">
        <v>2344</v>
      </c>
      <c r="G3145" t="s">
        <v>22</v>
      </c>
      <c r="H3145" t="s">
        <v>23</v>
      </c>
      <c r="I3145" t="s">
        <v>314</v>
      </c>
      <c r="J3145" t="s">
        <v>315</v>
      </c>
      <c r="K3145">
        <v>10009</v>
      </c>
      <c r="L3145" t="s">
        <v>26</v>
      </c>
      <c r="M3145" t="s">
        <v>5535</v>
      </c>
      <c r="N3145" t="s">
        <v>46</v>
      </c>
      <c r="O3145" t="s">
        <v>47</v>
      </c>
      <c r="P3145" t="s">
        <v>5536</v>
      </c>
      <c r="Q3145">
        <v>24.815999999999999</v>
      </c>
      <c r="R3145">
        <v>3</v>
      </c>
      <c r="S3145">
        <v>0.2</v>
      </c>
      <c r="T3145">
        <v>8.3754000000000008</v>
      </c>
    </row>
    <row r="3146" spans="1:20" x14ac:dyDescent="0.3">
      <c r="A3146" s="1">
        <v>44182</v>
      </c>
      <c r="B3146" s="1" t="str">
        <f t="shared" si="49"/>
        <v>Dec</v>
      </c>
      <c r="C3146">
        <v>7042</v>
      </c>
      <c r="D3146" t="s">
        <v>5692</v>
      </c>
      <c r="E3146" t="s">
        <v>20</v>
      </c>
      <c r="F3146" t="s">
        <v>2344</v>
      </c>
      <c r="G3146" t="s">
        <v>22</v>
      </c>
      <c r="H3146" t="s">
        <v>23</v>
      </c>
      <c r="I3146" t="s">
        <v>314</v>
      </c>
      <c r="J3146" t="s">
        <v>315</v>
      </c>
      <c r="K3146">
        <v>10009</v>
      </c>
      <c r="L3146" t="s">
        <v>26</v>
      </c>
      <c r="M3146" t="s">
        <v>5693</v>
      </c>
      <c r="N3146" t="s">
        <v>28</v>
      </c>
      <c r="O3146" t="s">
        <v>29</v>
      </c>
      <c r="P3146" t="s">
        <v>5694</v>
      </c>
      <c r="Q3146">
        <v>124.36</v>
      </c>
      <c r="R3146">
        <v>2</v>
      </c>
      <c r="S3146">
        <v>0</v>
      </c>
      <c r="T3146">
        <v>27.359200000000001</v>
      </c>
    </row>
    <row r="3147" spans="1:20" x14ac:dyDescent="0.3">
      <c r="A3147" s="1">
        <v>44182</v>
      </c>
      <c r="B3147" s="1" t="str">
        <f t="shared" si="49"/>
        <v>Dec</v>
      </c>
      <c r="C3147">
        <v>9378</v>
      </c>
      <c r="D3147" t="s">
        <v>5695</v>
      </c>
      <c r="E3147" t="s">
        <v>20</v>
      </c>
      <c r="F3147" t="s">
        <v>1709</v>
      </c>
      <c r="G3147" t="s">
        <v>73</v>
      </c>
      <c r="H3147" t="s">
        <v>23</v>
      </c>
      <c r="I3147" t="s">
        <v>5696</v>
      </c>
      <c r="J3147" t="s">
        <v>43</v>
      </c>
      <c r="K3147">
        <v>54703</v>
      </c>
      <c r="L3147" t="s">
        <v>44</v>
      </c>
      <c r="M3147" t="s">
        <v>1452</v>
      </c>
      <c r="N3147" t="s">
        <v>46</v>
      </c>
      <c r="O3147" t="s">
        <v>54</v>
      </c>
      <c r="P3147" t="s">
        <v>1453</v>
      </c>
      <c r="Q3147">
        <v>32.56</v>
      </c>
      <c r="R3147">
        <v>2</v>
      </c>
      <c r="S3147">
        <v>0</v>
      </c>
      <c r="T3147">
        <v>8.4656000000000002</v>
      </c>
    </row>
    <row r="3148" spans="1:20" x14ac:dyDescent="0.3">
      <c r="A3148" s="1">
        <v>44183</v>
      </c>
      <c r="B3148" s="1" t="str">
        <f t="shared" si="49"/>
        <v>Dec</v>
      </c>
      <c r="C3148">
        <v>1114</v>
      </c>
      <c r="D3148" t="s">
        <v>5697</v>
      </c>
      <c r="E3148" t="s">
        <v>86</v>
      </c>
      <c r="F3148" t="s">
        <v>3641</v>
      </c>
      <c r="G3148" t="s">
        <v>22</v>
      </c>
      <c r="H3148" t="s">
        <v>23</v>
      </c>
      <c r="I3148" t="s">
        <v>5698</v>
      </c>
      <c r="J3148" t="s">
        <v>34</v>
      </c>
      <c r="K3148">
        <v>92024</v>
      </c>
      <c r="L3148" t="s">
        <v>35</v>
      </c>
      <c r="M3148" t="s">
        <v>2484</v>
      </c>
      <c r="N3148" t="s">
        <v>46</v>
      </c>
      <c r="O3148" t="s">
        <v>47</v>
      </c>
      <c r="P3148" t="s">
        <v>2485</v>
      </c>
      <c r="Q3148">
        <v>46.671999999999997</v>
      </c>
      <c r="R3148">
        <v>2</v>
      </c>
      <c r="S3148">
        <v>0.2</v>
      </c>
      <c r="T3148">
        <v>16.3352</v>
      </c>
    </row>
    <row r="3149" spans="1:20" x14ac:dyDescent="0.3">
      <c r="A3149" s="1">
        <v>44183</v>
      </c>
      <c r="B3149" s="1" t="str">
        <f t="shared" si="49"/>
        <v>Dec</v>
      </c>
      <c r="C3149">
        <v>1115</v>
      </c>
      <c r="D3149" t="s">
        <v>5697</v>
      </c>
      <c r="E3149" t="s">
        <v>86</v>
      </c>
      <c r="F3149" t="s">
        <v>3641</v>
      </c>
      <c r="G3149" t="s">
        <v>22</v>
      </c>
      <c r="H3149" t="s">
        <v>23</v>
      </c>
      <c r="I3149" t="s">
        <v>5698</v>
      </c>
      <c r="J3149" t="s">
        <v>34</v>
      </c>
      <c r="K3149">
        <v>92024</v>
      </c>
      <c r="L3149" t="s">
        <v>35</v>
      </c>
      <c r="M3149" t="s">
        <v>5699</v>
      </c>
      <c r="N3149" t="s">
        <v>28</v>
      </c>
      <c r="O3149" t="s">
        <v>186</v>
      </c>
      <c r="P3149" t="s">
        <v>5700</v>
      </c>
      <c r="Q3149">
        <v>119.833</v>
      </c>
      <c r="R3149">
        <v>1</v>
      </c>
      <c r="S3149">
        <v>0.15</v>
      </c>
      <c r="T3149">
        <v>-12.6882</v>
      </c>
    </row>
    <row r="3150" spans="1:20" x14ac:dyDescent="0.3">
      <c r="A3150" s="1">
        <v>44183</v>
      </c>
      <c r="B3150" s="1" t="str">
        <f t="shared" si="49"/>
        <v>Dec</v>
      </c>
      <c r="C3150">
        <v>1116</v>
      </c>
      <c r="D3150" t="s">
        <v>5697</v>
      </c>
      <c r="E3150" t="s">
        <v>86</v>
      </c>
      <c r="F3150" t="s">
        <v>3641</v>
      </c>
      <c r="G3150" t="s">
        <v>22</v>
      </c>
      <c r="H3150" t="s">
        <v>23</v>
      </c>
      <c r="I3150" t="s">
        <v>5698</v>
      </c>
      <c r="J3150" t="s">
        <v>34</v>
      </c>
      <c r="K3150">
        <v>92024</v>
      </c>
      <c r="L3150" t="s">
        <v>35</v>
      </c>
      <c r="M3150" t="s">
        <v>344</v>
      </c>
      <c r="N3150" t="s">
        <v>78</v>
      </c>
      <c r="O3150" t="s">
        <v>101</v>
      </c>
      <c r="P3150" t="s">
        <v>345</v>
      </c>
      <c r="Q3150">
        <v>119.98</v>
      </c>
      <c r="R3150">
        <v>2</v>
      </c>
      <c r="S3150">
        <v>0</v>
      </c>
      <c r="T3150">
        <v>57.590400000000002</v>
      </c>
    </row>
    <row r="3151" spans="1:20" x14ac:dyDescent="0.3">
      <c r="A3151" s="1">
        <v>44183</v>
      </c>
      <c r="B3151" s="1" t="str">
        <f t="shared" si="49"/>
        <v>Dec</v>
      </c>
      <c r="C3151">
        <v>1249</v>
      </c>
      <c r="D3151" t="s">
        <v>5701</v>
      </c>
      <c r="E3151" t="s">
        <v>20</v>
      </c>
      <c r="F3151" t="s">
        <v>5702</v>
      </c>
      <c r="G3151" t="s">
        <v>22</v>
      </c>
      <c r="H3151" t="s">
        <v>23</v>
      </c>
      <c r="I3151" t="s">
        <v>314</v>
      </c>
      <c r="J3151" t="s">
        <v>315</v>
      </c>
      <c r="K3151">
        <v>10009</v>
      </c>
      <c r="L3151" t="s">
        <v>26</v>
      </c>
      <c r="M3151" t="s">
        <v>1985</v>
      </c>
      <c r="N3151" t="s">
        <v>46</v>
      </c>
      <c r="O3151" t="s">
        <v>62</v>
      </c>
      <c r="P3151" t="s">
        <v>325</v>
      </c>
      <c r="Q3151">
        <v>38.82</v>
      </c>
      <c r="R3151">
        <v>6</v>
      </c>
      <c r="S3151">
        <v>0</v>
      </c>
      <c r="T3151">
        <v>17.469000000000001</v>
      </c>
    </row>
    <row r="3152" spans="1:20" x14ac:dyDescent="0.3">
      <c r="A3152" s="1">
        <v>44183</v>
      </c>
      <c r="B3152" s="1" t="str">
        <f t="shared" si="49"/>
        <v>Dec</v>
      </c>
      <c r="C3152">
        <v>1250</v>
      </c>
      <c r="D3152" t="s">
        <v>5701</v>
      </c>
      <c r="E3152" t="s">
        <v>20</v>
      </c>
      <c r="F3152" t="s">
        <v>5702</v>
      </c>
      <c r="G3152" t="s">
        <v>22</v>
      </c>
      <c r="H3152" t="s">
        <v>23</v>
      </c>
      <c r="I3152" t="s">
        <v>314</v>
      </c>
      <c r="J3152" t="s">
        <v>315</v>
      </c>
      <c r="K3152">
        <v>10009</v>
      </c>
      <c r="L3152" t="s">
        <v>26</v>
      </c>
      <c r="M3152" t="s">
        <v>5703</v>
      </c>
      <c r="N3152" t="s">
        <v>28</v>
      </c>
      <c r="O3152" t="s">
        <v>59</v>
      </c>
      <c r="P3152" t="s">
        <v>5704</v>
      </c>
      <c r="Q3152">
        <v>1141.9380000000001</v>
      </c>
      <c r="R3152">
        <v>9</v>
      </c>
      <c r="S3152">
        <v>0.1</v>
      </c>
      <c r="T3152">
        <v>139.5702</v>
      </c>
    </row>
    <row r="3153" spans="1:20" x14ac:dyDescent="0.3">
      <c r="A3153" s="1">
        <v>44183</v>
      </c>
      <c r="B3153" s="1" t="str">
        <f t="shared" si="49"/>
        <v>Dec</v>
      </c>
      <c r="C3153">
        <v>1251</v>
      </c>
      <c r="D3153" t="s">
        <v>5701</v>
      </c>
      <c r="E3153" t="s">
        <v>20</v>
      </c>
      <c r="F3153" t="s">
        <v>5702</v>
      </c>
      <c r="G3153" t="s">
        <v>22</v>
      </c>
      <c r="H3153" t="s">
        <v>23</v>
      </c>
      <c r="I3153" t="s">
        <v>314</v>
      </c>
      <c r="J3153" t="s">
        <v>315</v>
      </c>
      <c r="K3153">
        <v>10009</v>
      </c>
      <c r="L3153" t="s">
        <v>26</v>
      </c>
      <c r="M3153" t="s">
        <v>973</v>
      </c>
      <c r="N3153" t="s">
        <v>46</v>
      </c>
      <c r="O3153" t="s">
        <v>69</v>
      </c>
      <c r="P3153" t="s">
        <v>974</v>
      </c>
      <c r="Q3153">
        <v>1704.56</v>
      </c>
      <c r="R3153">
        <v>13</v>
      </c>
      <c r="S3153">
        <v>0</v>
      </c>
      <c r="T3153">
        <v>511.36799999999999</v>
      </c>
    </row>
    <row r="3154" spans="1:20" x14ac:dyDescent="0.3">
      <c r="A3154" s="1">
        <v>44183</v>
      </c>
      <c r="B3154" s="1" t="str">
        <f t="shared" si="49"/>
        <v>Dec</v>
      </c>
      <c r="C3154">
        <v>1252</v>
      </c>
      <c r="D3154" t="s">
        <v>5701</v>
      </c>
      <c r="E3154" t="s">
        <v>20</v>
      </c>
      <c r="F3154" t="s">
        <v>5702</v>
      </c>
      <c r="G3154" t="s">
        <v>22</v>
      </c>
      <c r="H3154" t="s">
        <v>23</v>
      </c>
      <c r="I3154" t="s">
        <v>314</v>
      </c>
      <c r="J3154" t="s">
        <v>315</v>
      </c>
      <c r="K3154">
        <v>10009</v>
      </c>
      <c r="L3154" t="s">
        <v>26</v>
      </c>
      <c r="M3154" t="s">
        <v>5705</v>
      </c>
      <c r="N3154" t="s">
        <v>46</v>
      </c>
      <c r="O3154" t="s">
        <v>62</v>
      </c>
      <c r="P3154" t="s">
        <v>5706</v>
      </c>
      <c r="Q3154">
        <v>3.2</v>
      </c>
      <c r="R3154">
        <v>2</v>
      </c>
      <c r="S3154">
        <v>0</v>
      </c>
      <c r="T3154">
        <v>1.3759999999999999</v>
      </c>
    </row>
    <row r="3155" spans="1:20" x14ac:dyDescent="0.3">
      <c r="A3155" s="1">
        <v>44183</v>
      </c>
      <c r="B3155" s="1" t="str">
        <f t="shared" si="49"/>
        <v>Dec</v>
      </c>
      <c r="C3155">
        <v>1910</v>
      </c>
      <c r="D3155" t="s">
        <v>5707</v>
      </c>
      <c r="E3155" t="s">
        <v>20</v>
      </c>
      <c r="F3155" t="s">
        <v>875</v>
      </c>
      <c r="G3155" t="s">
        <v>22</v>
      </c>
      <c r="H3155" t="s">
        <v>23</v>
      </c>
      <c r="I3155" t="s">
        <v>2479</v>
      </c>
      <c r="J3155" t="s">
        <v>315</v>
      </c>
      <c r="K3155">
        <v>11572</v>
      </c>
      <c r="L3155" t="s">
        <v>26</v>
      </c>
      <c r="M3155" t="s">
        <v>239</v>
      </c>
      <c r="N3155" t="s">
        <v>28</v>
      </c>
      <c r="O3155" t="s">
        <v>29</v>
      </c>
      <c r="P3155" t="s">
        <v>240</v>
      </c>
      <c r="Q3155">
        <v>18.96</v>
      </c>
      <c r="R3155">
        <v>2</v>
      </c>
      <c r="S3155">
        <v>0</v>
      </c>
      <c r="T3155">
        <v>8.532</v>
      </c>
    </row>
    <row r="3156" spans="1:20" x14ac:dyDescent="0.3">
      <c r="A3156" s="1">
        <v>44183</v>
      </c>
      <c r="B3156" s="1" t="str">
        <f t="shared" si="49"/>
        <v>Dec</v>
      </c>
      <c r="C3156">
        <v>2887</v>
      </c>
      <c r="D3156" t="s">
        <v>5708</v>
      </c>
      <c r="E3156" t="s">
        <v>39</v>
      </c>
      <c r="F3156" t="s">
        <v>921</v>
      </c>
      <c r="G3156" t="s">
        <v>22</v>
      </c>
      <c r="H3156" t="s">
        <v>23</v>
      </c>
      <c r="I3156" t="s">
        <v>33</v>
      </c>
      <c r="J3156" t="s">
        <v>34</v>
      </c>
      <c r="K3156">
        <v>90008</v>
      </c>
      <c r="L3156" t="s">
        <v>35</v>
      </c>
      <c r="M3156" t="s">
        <v>5709</v>
      </c>
      <c r="N3156" t="s">
        <v>46</v>
      </c>
      <c r="O3156" t="s">
        <v>62</v>
      </c>
      <c r="P3156" t="s">
        <v>5710</v>
      </c>
      <c r="Q3156">
        <v>6.63</v>
      </c>
      <c r="R3156">
        <v>3</v>
      </c>
      <c r="S3156">
        <v>0</v>
      </c>
      <c r="T3156">
        <v>1.7901</v>
      </c>
    </row>
    <row r="3157" spans="1:20" x14ac:dyDescent="0.3">
      <c r="A3157" s="1">
        <v>44183</v>
      </c>
      <c r="B3157" s="1" t="str">
        <f t="shared" si="49"/>
        <v>Dec</v>
      </c>
      <c r="C3157">
        <v>2888</v>
      </c>
      <c r="D3157" t="s">
        <v>5708</v>
      </c>
      <c r="E3157" t="s">
        <v>39</v>
      </c>
      <c r="F3157" t="s">
        <v>921</v>
      </c>
      <c r="G3157" t="s">
        <v>22</v>
      </c>
      <c r="H3157" t="s">
        <v>23</v>
      </c>
      <c r="I3157" t="s">
        <v>33</v>
      </c>
      <c r="J3157" t="s">
        <v>34</v>
      </c>
      <c r="K3157">
        <v>90008</v>
      </c>
      <c r="L3157" t="s">
        <v>35</v>
      </c>
      <c r="M3157" t="s">
        <v>4090</v>
      </c>
      <c r="N3157" t="s">
        <v>46</v>
      </c>
      <c r="O3157" t="s">
        <v>107</v>
      </c>
      <c r="P3157" t="s">
        <v>4091</v>
      </c>
      <c r="Q3157">
        <v>12.96</v>
      </c>
      <c r="R3157">
        <v>2</v>
      </c>
      <c r="S3157">
        <v>0</v>
      </c>
      <c r="T3157">
        <v>6.2207999999999997</v>
      </c>
    </row>
    <row r="3158" spans="1:20" x14ac:dyDescent="0.3">
      <c r="A3158" s="1">
        <v>44183</v>
      </c>
      <c r="B3158" s="1" t="str">
        <f t="shared" si="49"/>
        <v>Dec</v>
      </c>
      <c r="C3158">
        <v>2889</v>
      </c>
      <c r="D3158" t="s">
        <v>5708</v>
      </c>
      <c r="E3158" t="s">
        <v>39</v>
      </c>
      <c r="F3158" t="s">
        <v>921</v>
      </c>
      <c r="G3158" t="s">
        <v>22</v>
      </c>
      <c r="H3158" t="s">
        <v>23</v>
      </c>
      <c r="I3158" t="s">
        <v>33</v>
      </c>
      <c r="J3158" t="s">
        <v>34</v>
      </c>
      <c r="K3158">
        <v>90008</v>
      </c>
      <c r="L3158" t="s">
        <v>35</v>
      </c>
      <c r="M3158" t="s">
        <v>3942</v>
      </c>
      <c r="N3158" t="s">
        <v>46</v>
      </c>
      <c r="O3158" t="s">
        <v>107</v>
      </c>
      <c r="P3158" t="s">
        <v>3943</v>
      </c>
      <c r="Q3158">
        <v>32.4</v>
      </c>
      <c r="R3158">
        <v>5</v>
      </c>
      <c r="S3158">
        <v>0</v>
      </c>
      <c r="T3158">
        <v>15.552</v>
      </c>
    </row>
    <row r="3159" spans="1:20" x14ac:dyDescent="0.3">
      <c r="A3159" s="1">
        <v>44183</v>
      </c>
      <c r="B3159" s="1" t="str">
        <f t="shared" si="49"/>
        <v>Dec</v>
      </c>
      <c r="C3159">
        <v>3200</v>
      </c>
      <c r="D3159" t="s">
        <v>5711</v>
      </c>
      <c r="E3159" t="s">
        <v>20</v>
      </c>
      <c r="F3159" t="s">
        <v>5712</v>
      </c>
      <c r="G3159" t="s">
        <v>73</v>
      </c>
      <c r="H3159" t="s">
        <v>23</v>
      </c>
      <c r="I3159" t="s">
        <v>154</v>
      </c>
      <c r="J3159" t="s">
        <v>155</v>
      </c>
      <c r="K3159">
        <v>19134</v>
      </c>
      <c r="L3159" t="s">
        <v>26</v>
      </c>
      <c r="M3159" t="s">
        <v>3624</v>
      </c>
      <c r="N3159" t="s">
        <v>46</v>
      </c>
      <c r="O3159" t="s">
        <v>62</v>
      </c>
      <c r="P3159" t="s">
        <v>3625</v>
      </c>
      <c r="Q3159">
        <v>18.704000000000001</v>
      </c>
      <c r="R3159">
        <v>7</v>
      </c>
      <c r="S3159">
        <v>0.2</v>
      </c>
      <c r="T3159">
        <v>2.3380000000000001</v>
      </c>
    </row>
    <row r="3160" spans="1:20" x14ac:dyDescent="0.3">
      <c r="A3160" s="1">
        <v>44183</v>
      </c>
      <c r="B3160" s="1" t="str">
        <f t="shared" si="49"/>
        <v>Dec</v>
      </c>
      <c r="C3160">
        <v>7738</v>
      </c>
      <c r="D3160" t="s">
        <v>5713</v>
      </c>
      <c r="E3160" t="s">
        <v>39</v>
      </c>
      <c r="F3160" t="s">
        <v>5626</v>
      </c>
      <c r="G3160" t="s">
        <v>22</v>
      </c>
      <c r="H3160" t="s">
        <v>23</v>
      </c>
      <c r="I3160" t="s">
        <v>356</v>
      </c>
      <c r="J3160" t="s">
        <v>75</v>
      </c>
      <c r="K3160">
        <v>28205</v>
      </c>
      <c r="L3160" t="s">
        <v>76</v>
      </c>
      <c r="M3160" t="s">
        <v>2362</v>
      </c>
      <c r="N3160" t="s">
        <v>46</v>
      </c>
      <c r="O3160" t="s">
        <v>62</v>
      </c>
      <c r="P3160" t="s">
        <v>2363</v>
      </c>
      <c r="Q3160">
        <v>12.672000000000001</v>
      </c>
      <c r="R3160">
        <v>9</v>
      </c>
      <c r="S3160">
        <v>0.2</v>
      </c>
      <c r="T3160">
        <v>1.4256</v>
      </c>
    </row>
    <row r="3161" spans="1:20" x14ac:dyDescent="0.3">
      <c r="A3161" s="1">
        <v>44183</v>
      </c>
      <c r="B3161" s="1" t="str">
        <f t="shared" si="49"/>
        <v>Dec</v>
      </c>
      <c r="C3161">
        <v>8479</v>
      </c>
      <c r="D3161" t="s">
        <v>5714</v>
      </c>
      <c r="E3161" t="s">
        <v>20</v>
      </c>
      <c r="F3161" t="s">
        <v>254</v>
      </c>
      <c r="G3161" t="s">
        <v>41</v>
      </c>
      <c r="H3161" t="s">
        <v>23</v>
      </c>
      <c r="I3161" t="s">
        <v>111</v>
      </c>
      <c r="J3161" t="s">
        <v>34</v>
      </c>
      <c r="K3161">
        <v>94110</v>
      </c>
      <c r="L3161" t="s">
        <v>35</v>
      </c>
      <c r="M3161" t="s">
        <v>5715</v>
      </c>
      <c r="N3161" t="s">
        <v>46</v>
      </c>
      <c r="O3161" t="s">
        <v>62</v>
      </c>
      <c r="P3161" t="s">
        <v>5716</v>
      </c>
      <c r="Q3161">
        <v>5.76</v>
      </c>
      <c r="R3161">
        <v>2</v>
      </c>
      <c r="S3161">
        <v>0</v>
      </c>
      <c r="T3161">
        <v>1.6704000000000001</v>
      </c>
    </row>
    <row r="3162" spans="1:20" x14ac:dyDescent="0.3">
      <c r="A3162" s="1">
        <v>44183</v>
      </c>
      <c r="B3162" s="1" t="str">
        <f t="shared" si="49"/>
        <v>Dec</v>
      </c>
      <c r="C3162">
        <v>8845</v>
      </c>
      <c r="D3162" t="s">
        <v>5717</v>
      </c>
      <c r="E3162" t="s">
        <v>20</v>
      </c>
      <c r="F3162" t="s">
        <v>153</v>
      </c>
      <c r="G3162" t="s">
        <v>22</v>
      </c>
      <c r="H3162" t="s">
        <v>23</v>
      </c>
      <c r="I3162" t="s">
        <v>450</v>
      </c>
      <c r="J3162" t="s">
        <v>25</v>
      </c>
      <c r="K3162">
        <v>43229</v>
      </c>
      <c r="L3162" t="s">
        <v>26</v>
      </c>
      <c r="M3162" t="s">
        <v>2505</v>
      </c>
      <c r="N3162" t="s">
        <v>46</v>
      </c>
      <c r="O3162" t="s">
        <v>47</v>
      </c>
      <c r="P3162" t="s">
        <v>2506</v>
      </c>
      <c r="Q3162">
        <v>7.2359999999999998</v>
      </c>
      <c r="R3162">
        <v>3</v>
      </c>
      <c r="S3162">
        <v>0.7</v>
      </c>
      <c r="T3162">
        <v>-6.03</v>
      </c>
    </row>
    <row r="3163" spans="1:20" x14ac:dyDescent="0.3">
      <c r="A3163" s="1">
        <v>44183</v>
      </c>
      <c r="B3163" s="1" t="str">
        <f t="shared" si="49"/>
        <v>Dec</v>
      </c>
      <c r="C3163">
        <v>8846</v>
      </c>
      <c r="D3163" t="s">
        <v>5717</v>
      </c>
      <c r="E3163" t="s">
        <v>20</v>
      </c>
      <c r="F3163" t="s">
        <v>153</v>
      </c>
      <c r="G3163" t="s">
        <v>22</v>
      </c>
      <c r="H3163" t="s">
        <v>23</v>
      </c>
      <c r="I3163" t="s">
        <v>450</v>
      </c>
      <c r="J3163" t="s">
        <v>25</v>
      </c>
      <c r="K3163">
        <v>43229</v>
      </c>
      <c r="L3163" t="s">
        <v>26</v>
      </c>
      <c r="M3163" t="s">
        <v>5718</v>
      </c>
      <c r="N3163" t="s">
        <v>46</v>
      </c>
      <c r="O3163" t="s">
        <v>144</v>
      </c>
      <c r="P3163" t="s">
        <v>5719</v>
      </c>
      <c r="Q3163">
        <v>4.8239999999999998</v>
      </c>
      <c r="R3163">
        <v>3</v>
      </c>
      <c r="S3163">
        <v>0.2</v>
      </c>
      <c r="T3163">
        <v>1.7486999999999999</v>
      </c>
    </row>
    <row r="3164" spans="1:20" x14ac:dyDescent="0.3">
      <c r="A3164" s="1">
        <v>44183</v>
      </c>
      <c r="B3164" s="1" t="str">
        <f t="shared" si="49"/>
        <v>Dec</v>
      </c>
      <c r="C3164">
        <v>8847</v>
      </c>
      <c r="D3164" t="s">
        <v>5717</v>
      </c>
      <c r="E3164" t="s">
        <v>20</v>
      </c>
      <c r="F3164" t="s">
        <v>153</v>
      </c>
      <c r="G3164" t="s">
        <v>22</v>
      </c>
      <c r="H3164" t="s">
        <v>23</v>
      </c>
      <c r="I3164" t="s">
        <v>450</v>
      </c>
      <c r="J3164" t="s">
        <v>25</v>
      </c>
      <c r="K3164">
        <v>43229</v>
      </c>
      <c r="L3164" t="s">
        <v>26</v>
      </c>
      <c r="M3164" t="s">
        <v>5720</v>
      </c>
      <c r="N3164" t="s">
        <v>46</v>
      </c>
      <c r="O3164" t="s">
        <v>107</v>
      </c>
      <c r="P3164" t="s">
        <v>5721</v>
      </c>
      <c r="Q3164">
        <v>91.36</v>
      </c>
      <c r="R3164">
        <v>5</v>
      </c>
      <c r="S3164">
        <v>0.2</v>
      </c>
      <c r="T3164">
        <v>29.692</v>
      </c>
    </row>
    <row r="3165" spans="1:20" x14ac:dyDescent="0.3">
      <c r="A3165" s="1">
        <v>44183</v>
      </c>
      <c r="B3165" s="1" t="str">
        <f t="shared" si="49"/>
        <v>Dec</v>
      </c>
      <c r="C3165">
        <v>8848</v>
      </c>
      <c r="D3165" t="s">
        <v>5717</v>
      </c>
      <c r="E3165" t="s">
        <v>20</v>
      </c>
      <c r="F3165" t="s">
        <v>153</v>
      </c>
      <c r="G3165" t="s">
        <v>22</v>
      </c>
      <c r="H3165" t="s">
        <v>23</v>
      </c>
      <c r="I3165" t="s">
        <v>450</v>
      </c>
      <c r="J3165" t="s">
        <v>25</v>
      </c>
      <c r="K3165">
        <v>43229</v>
      </c>
      <c r="L3165" t="s">
        <v>26</v>
      </c>
      <c r="M3165" t="s">
        <v>4101</v>
      </c>
      <c r="N3165" t="s">
        <v>46</v>
      </c>
      <c r="O3165" t="s">
        <v>69</v>
      </c>
      <c r="P3165" t="s">
        <v>4102</v>
      </c>
      <c r="Q3165">
        <v>130.11199999999999</v>
      </c>
      <c r="R3165">
        <v>2</v>
      </c>
      <c r="S3165">
        <v>0.2</v>
      </c>
      <c r="T3165">
        <v>13.011200000000001</v>
      </c>
    </row>
    <row r="3166" spans="1:20" x14ac:dyDescent="0.3">
      <c r="A3166" s="1">
        <v>44183</v>
      </c>
      <c r="B3166" s="1" t="str">
        <f t="shared" si="49"/>
        <v>Dec</v>
      </c>
      <c r="C3166">
        <v>8932</v>
      </c>
      <c r="D3166" t="s">
        <v>5722</v>
      </c>
      <c r="E3166" t="s">
        <v>20</v>
      </c>
      <c r="F3166" t="s">
        <v>3187</v>
      </c>
      <c r="G3166" t="s">
        <v>73</v>
      </c>
      <c r="H3166" t="s">
        <v>23</v>
      </c>
      <c r="I3166" t="s">
        <v>952</v>
      </c>
      <c r="J3166" t="s">
        <v>43</v>
      </c>
      <c r="K3166">
        <v>53209</v>
      </c>
      <c r="L3166" t="s">
        <v>44</v>
      </c>
      <c r="M3166" t="s">
        <v>3190</v>
      </c>
      <c r="N3166" t="s">
        <v>28</v>
      </c>
      <c r="O3166" t="s">
        <v>29</v>
      </c>
      <c r="P3166" t="s">
        <v>3191</v>
      </c>
      <c r="Q3166">
        <v>99.95</v>
      </c>
      <c r="R3166">
        <v>5</v>
      </c>
      <c r="S3166">
        <v>0</v>
      </c>
      <c r="T3166">
        <v>22.988499999999998</v>
      </c>
    </row>
    <row r="3167" spans="1:20" x14ac:dyDescent="0.3">
      <c r="A3167" s="1">
        <v>44183</v>
      </c>
      <c r="B3167" s="1" t="str">
        <f t="shared" si="49"/>
        <v>Dec</v>
      </c>
      <c r="C3167">
        <v>8933</v>
      </c>
      <c r="D3167" t="s">
        <v>5722</v>
      </c>
      <c r="E3167" t="s">
        <v>20</v>
      </c>
      <c r="F3167" t="s">
        <v>3187</v>
      </c>
      <c r="G3167" t="s">
        <v>73</v>
      </c>
      <c r="H3167" t="s">
        <v>23</v>
      </c>
      <c r="I3167" t="s">
        <v>952</v>
      </c>
      <c r="J3167" t="s">
        <v>43</v>
      </c>
      <c r="K3167">
        <v>53209</v>
      </c>
      <c r="L3167" t="s">
        <v>44</v>
      </c>
      <c r="M3167" t="s">
        <v>264</v>
      </c>
      <c r="N3167" t="s">
        <v>78</v>
      </c>
      <c r="O3167" t="s">
        <v>101</v>
      </c>
      <c r="P3167" t="s">
        <v>265</v>
      </c>
      <c r="Q3167">
        <v>29.34</v>
      </c>
      <c r="R3167">
        <v>3</v>
      </c>
      <c r="S3167">
        <v>0</v>
      </c>
      <c r="T3167">
        <v>10.8558</v>
      </c>
    </row>
    <row r="3168" spans="1:20" x14ac:dyDescent="0.3">
      <c r="A3168" s="1">
        <v>44184</v>
      </c>
      <c r="B3168" s="1" t="str">
        <f t="shared" si="49"/>
        <v>Dec</v>
      </c>
      <c r="C3168">
        <v>1442</v>
      </c>
      <c r="D3168" t="s">
        <v>5723</v>
      </c>
      <c r="E3168" t="s">
        <v>86</v>
      </c>
      <c r="F3168" t="s">
        <v>526</v>
      </c>
      <c r="G3168" t="s">
        <v>22</v>
      </c>
      <c r="H3168" t="s">
        <v>23</v>
      </c>
      <c r="I3168" t="s">
        <v>111</v>
      </c>
      <c r="J3168" t="s">
        <v>34</v>
      </c>
      <c r="K3168">
        <v>94110</v>
      </c>
      <c r="L3168" t="s">
        <v>35</v>
      </c>
      <c r="M3168" t="s">
        <v>2940</v>
      </c>
      <c r="N3168" t="s">
        <v>46</v>
      </c>
      <c r="O3168" t="s">
        <v>47</v>
      </c>
      <c r="P3168" t="s">
        <v>2941</v>
      </c>
      <c r="Q3168">
        <v>36.671999999999997</v>
      </c>
      <c r="R3168">
        <v>2</v>
      </c>
      <c r="S3168">
        <v>0.2</v>
      </c>
      <c r="T3168">
        <v>11.46</v>
      </c>
    </row>
    <row r="3169" spans="1:20" x14ac:dyDescent="0.3">
      <c r="A3169" s="1">
        <v>44184</v>
      </c>
      <c r="B3169" s="1" t="str">
        <f t="shared" si="49"/>
        <v>Dec</v>
      </c>
      <c r="C3169">
        <v>3589</v>
      </c>
      <c r="D3169" t="s">
        <v>5724</v>
      </c>
      <c r="E3169" t="s">
        <v>39</v>
      </c>
      <c r="F3169" t="s">
        <v>4524</v>
      </c>
      <c r="G3169" t="s">
        <v>22</v>
      </c>
      <c r="H3169" t="s">
        <v>23</v>
      </c>
      <c r="I3169" t="s">
        <v>733</v>
      </c>
      <c r="J3169" t="s">
        <v>734</v>
      </c>
      <c r="K3169">
        <v>70506</v>
      </c>
      <c r="L3169" t="s">
        <v>76</v>
      </c>
      <c r="M3169" t="s">
        <v>183</v>
      </c>
      <c r="N3169" t="s">
        <v>46</v>
      </c>
      <c r="O3169" t="s">
        <v>141</v>
      </c>
      <c r="P3169" t="s">
        <v>184</v>
      </c>
      <c r="Q3169">
        <v>1665.62</v>
      </c>
      <c r="R3169">
        <v>2</v>
      </c>
      <c r="S3169">
        <v>0</v>
      </c>
      <c r="T3169">
        <v>33.312399999999997</v>
      </c>
    </row>
    <row r="3170" spans="1:20" x14ac:dyDescent="0.3">
      <c r="A3170" s="1">
        <v>44184</v>
      </c>
      <c r="B3170" s="1" t="str">
        <f t="shared" si="49"/>
        <v>Dec</v>
      </c>
      <c r="C3170">
        <v>5472</v>
      </c>
      <c r="D3170" t="s">
        <v>5725</v>
      </c>
      <c r="E3170" t="s">
        <v>20</v>
      </c>
      <c r="F3170" t="s">
        <v>3131</v>
      </c>
      <c r="G3170" t="s">
        <v>22</v>
      </c>
      <c r="H3170" t="s">
        <v>23</v>
      </c>
      <c r="I3170" t="s">
        <v>5726</v>
      </c>
      <c r="J3170" t="s">
        <v>198</v>
      </c>
      <c r="K3170">
        <v>80134</v>
      </c>
      <c r="L3170" t="s">
        <v>35</v>
      </c>
      <c r="M3170" t="s">
        <v>5309</v>
      </c>
      <c r="N3170" t="s">
        <v>28</v>
      </c>
      <c r="O3170" t="s">
        <v>29</v>
      </c>
      <c r="P3170" t="s">
        <v>5310</v>
      </c>
      <c r="Q3170">
        <v>13.36</v>
      </c>
      <c r="R3170">
        <v>5</v>
      </c>
      <c r="S3170">
        <v>0.2</v>
      </c>
      <c r="T3170">
        <v>4.008</v>
      </c>
    </row>
    <row r="3171" spans="1:20" x14ac:dyDescent="0.3">
      <c r="A3171" s="1">
        <v>44184</v>
      </c>
      <c r="B3171" s="1" t="str">
        <f t="shared" si="49"/>
        <v>Dec</v>
      </c>
      <c r="C3171">
        <v>5473</v>
      </c>
      <c r="D3171" t="s">
        <v>5725</v>
      </c>
      <c r="E3171" t="s">
        <v>20</v>
      </c>
      <c r="F3171" t="s">
        <v>3131</v>
      </c>
      <c r="G3171" t="s">
        <v>22</v>
      </c>
      <c r="H3171" t="s">
        <v>23</v>
      </c>
      <c r="I3171" t="s">
        <v>5726</v>
      </c>
      <c r="J3171" t="s">
        <v>198</v>
      </c>
      <c r="K3171">
        <v>80134</v>
      </c>
      <c r="L3171" t="s">
        <v>35</v>
      </c>
      <c r="M3171" t="s">
        <v>3205</v>
      </c>
      <c r="N3171" t="s">
        <v>46</v>
      </c>
      <c r="O3171" t="s">
        <v>54</v>
      </c>
      <c r="P3171" t="s">
        <v>3206</v>
      </c>
      <c r="Q3171">
        <v>78.256</v>
      </c>
      <c r="R3171">
        <v>2</v>
      </c>
      <c r="S3171">
        <v>0.2</v>
      </c>
      <c r="T3171">
        <v>-17.607600000000001</v>
      </c>
    </row>
    <row r="3172" spans="1:20" x14ac:dyDescent="0.3">
      <c r="A3172" s="1">
        <v>44184</v>
      </c>
      <c r="B3172" s="1" t="str">
        <f t="shared" si="49"/>
        <v>Dec</v>
      </c>
      <c r="C3172">
        <v>5474</v>
      </c>
      <c r="D3172" t="s">
        <v>5725</v>
      </c>
      <c r="E3172" t="s">
        <v>20</v>
      </c>
      <c r="F3172" t="s">
        <v>3131</v>
      </c>
      <c r="G3172" t="s">
        <v>22</v>
      </c>
      <c r="H3172" t="s">
        <v>23</v>
      </c>
      <c r="I3172" t="s">
        <v>5726</v>
      </c>
      <c r="J3172" t="s">
        <v>198</v>
      </c>
      <c r="K3172">
        <v>80134</v>
      </c>
      <c r="L3172" t="s">
        <v>35</v>
      </c>
      <c r="M3172" t="s">
        <v>2834</v>
      </c>
      <c r="N3172" t="s">
        <v>28</v>
      </c>
      <c r="O3172" t="s">
        <v>186</v>
      </c>
      <c r="P3172" t="s">
        <v>2835</v>
      </c>
      <c r="Q3172">
        <v>102.018</v>
      </c>
      <c r="R3172">
        <v>7</v>
      </c>
      <c r="S3172">
        <v>0.7</v>
      </c>
      <c r="T3172">
        <v>-183.63239999999999</v>
      </c>
    </row>
    <row r="3173" spans="1:20" x14ac:dyDescent="0.3">
      <c r="A3173" s="1">
        <v>44185</v>
      </c>
      <c r="B3173" s="1" t="str">
        <f t="shared" si="49"/>
        <v>Dec</v>
      </c>
      <c r="C3173">
        <v>2269</v>
      </c>
      <c r="D3173" t="s">
        <v>5727</v>
      </c>
      <c r="E3173" t="s">
        <v>20</v>
      </c>
      <c r="F3173" t="s">
        <v>3034</v>
      </c>
      <c r="G3173" t="s">
        <v>73</v>
      </c>
      <c r="H3173" t="s">
        <v>23</v>
      </c>
      <c r="I3173" t="s">
        <v>604</v>
      </c>
      <c r="J3173" t="s">
        <v>315</v>
      </c>
      <c r="K3173">
        <v>14609</v>
      </c>
      <c r="L3173" t="s">
        <v>26</v>
      </c>
      <c r="M3173" t="s">
        <v>2664</v>
      </c>
      <c r="N3173" t="s">
        <v>46</v>
      </c>
      <c r="O3173" t="s">
        <v>107</v>
      </c>
      <c r="P3173" t="s">
        <v>2665</v>
      </c>
      <c r="Q3173">
        <v>6.48</v>
      </c>
      <c r="R3173">
        <v>1</v>
      </c>
      <c r="S3173">
        <v>0</v>
      </c>
      <c r="T3173">
        <v>3.1103999999999998</v>
      </c>
    </row>
    <row r="3174" spans="1:20" x14ac:dyDescent="0.3">
      <c r="A3174" s="1">
        <v>44185</v>
      </c>
      <c r="B3174" s="1" t="str">
        <f t="shared" si="49"/>
        <v>Dec</v>
      </c>
      <c r="C3174">
        <v>2270</v>
      </c>
      <c r="D3174" t="s">
        <v>5727</v>
      </c>
      <c r="E3174" t="s">
        <v>20</v>
      </c>
      <c r="F3174" t="s">
        <v>3034</v>
      </c>
      <c r="G3174" t="s">
        <v>73</v>
      </c>
      <c r="H3174" t="s">
        <v>23</v>
      </c>
      <c r="I3174" t="s">
        <v>604</v>
      </c>
      <c r="J3174" t="s">
        <v>315</v>
      </c>
      <c r="K3174">
        <v>14609</v>
      </c>
      <c r="L3174" t="s">
        <v>26</v>
      </c>
      <c r="M3174" t="s">
        <v>348</v>
      </c>
      <c r="N3174" t="s">
        <v>46</v>
      </c>
      <c r="O3174" t="s">
        <v>47</v>
      </c>
      <c r="P3174" t="s">
        <v>349</v>
      </c>
      <c r="Q3174">
        <v>6.984</v>
      </c>
      <c r="R3174">
        <v>1</v>
      </c>
      <c r="S3174">
        <v>0.2</v>
      </c>
      <c r="T3174">
        <v>2.3571</v>
      </c>
    </row>
    <row r="3175" spans="1:20" x14ac:dyDescent="0.3">
      <c r="A3175" s="1">
        <v>44185</v>
      </c>
      <c r="B3175" s="1" t="str">
        <f t="shared" si="49"/>
        <v>Dec</v>
      </c>
      <c r="C3175">
        <v>6509</v>
      </c>
      <c r="D3175" t="s">
        <v>5728</v>
      </c>
      <c r="E3175" t="s">
        <v>20</v>
      </c>
      <c r="F3175" t="s">
        <v>5729</v>
      </c>
      <c r="G3175" t="s">
        <v>73</v>
      </c>
      <c r="H3175" t="s">
        <v>23</v>
      </c>
      <c r="I3175" t="s">
        <v>314</v>
      </c>
      <c r="J3175" t="s">
        <v>315</v>
      </c>
      <c r="K3175">
        <v>10009</v>
      </c>
      <c r="L3175" t="s">
        <v>26</v>
      </c>
      <c r="M3175" t="s">
        <v>306</v>
      </c>
      <c r="N3175" t="s">
        <v>46</v>
      </c>
      <c r="O3175" t="s">
        <v>107</v>
      </c>
      <c r="P3175" t="s">
        <v>858</v>
      </c>
      <c r="Q3175">
        <v>279.89999999999998</v>
      </c>
      <c r="R3175">
        <v>5</v>
      </c>
      <c r="S3175">
        <v>0</v>
      </c>
      <c r="T3175">
        <v>137.15100000000001</v>
      </c>
    </row>
    <row r="3176" spans="1:20" x14ac:dyDescent="0.3">
      <c r="A3176" s="1">
        <v>44185</v>
      </c>
      <c r="B3176" s="1" t="str">
        <f t="shared" si="49"/>
        <v>Dec</v>
      </c>
      <c r="C3176">
        <v>6510</v>
      </c>
      <c r="D3176" t="s">
        <v>5728</v>
      </c>
      <c r="E3176" t="s">
        <v>20</v>
      </c>
      <c r="F3176" t="s">
        <v>5729</v>
      </c>
      <c r="G3176" t="s">
        <v>73</v>
      </c>
      <c r="H3176" t="s">
        <v>23</v>
      </c>
      <c r="I3176" t="s">
        <v>314</v>
      </c>
      <c r="J3176" t="s">
        <v>315</v>
      </c>
      <c r="K3176">
        <v>10009</v>
      </c>
      <c r="L3176" t="s">
        <v>26</v>
      </c>
      <c r="M3176" t="s">
        <v>3360</v>
      </c>
      <c r="N3176" t="s">
        <v>46</v>
      </c>
      <c r="O3176" t="s">
        <v>47</v>
      </c>
      <c r="P3176" t="s">
        <v>3361</v>
      </c>
      <c r="Q3176">
        <v>50.351999999999997</v>
      </c>
      <c r="R3176">
        <v>3</v>
      </c>
      <c r="S3176">
        <v>0.2</v>
      </c>
      <c r="T3176">
        <v>17.623200000000001</v>
      </c>
    </row>
    <row r="3177" spans="1:20" x14ac:dyDescent="0.3">
      <c r="A3177" s="1">
        <v>44185</v>
      </c>
      <c r="B3177" s="1" t="str">
        <f t="shared" si="49"/>
        <v>Dec</v>
      </c>
      <c r="C3177">
        <v>6511</v>
      </c>
      <c r="D3177" t="s">
        <v>5728</v>
      </c>
      <c r="E3177" t="s">
        <v>20</v>
      </c>
      <c r="F3177" t="s">
        <v>5729</v>
      </c>
      <c r="G3177" t="s">
        <v>73</v>
      </c>
      <c r="H3177" t="s">
        <v>23</v>
      </c>
      <c r="I3177" t="s">
        <v>314</v>
      </c>
      <c r="J3177" t="s">
        <v>315</v>
      </c>
      <c r="K3177">
        <v>10009</v>
      </c>
      <c r="L3177" t="s">
        <v>26</v>
      </c>
      <c r="M3177" t="s">
        <v>235</v>
      </c>
      <c r="N3177" t="s">
        <v>46</v>
      </c>
      <c r="O3177" t="s">
        <v>107</v>
      </c>
      <c r="P3177" t="s">
        <v>236</v>
      </c>
      <c r="Q3177">
        <v>34.020000000000003</v>
      </c>
      <c r="R3177">
        <v>3</v>
      </c>
      <c r="S3177">
        <v>0</v>
      </c>
      <c r="T3177">
        <v>16.669799999999999</v>
      </c>
    </row>
    <row r="3178" spans="1:20" x14ac:dyDescent="0.3">
      <c r="A3178" s="1">
        <v>44186</v>
      </c>
      <c r="B3178" s="1" t="str">
        <f t="shared" si="49"/>
        <v>Dec</v>
      </c>
      <c r="C3178">
        <v>514</v>
      </c>
      <c r="D3178" t="s">
        <v>5730</v>
      </c>
      <c r="E3178" t="s">
        <v>20</v>
      </c>
      <c r="F3178" t="s">
        <v>3820</v>
      </c>
      <c r="G3178" t="s">
        <v>22</v>
      </c>
      <c r="H3178" t="s">
        <v>23</v>
      </c>
      <c r="I3178" t="s">
        <v>33</v>
      </c>
      <c r="J3178" t="s">
        <v>34</v>
      </c>
      <c r="K3178">
        <v>90049</v>
      </c>
      <c r="L3178" t="s">
        <v>35</v>
      </c>
      <c r="M3178" t="s">
        <v>5709</v>
      </c>
      <c r="N3178" t="s">
        <v>46</v>
      </c>
      <c r="O3178" t="s">
        <v>62</v>
      </c>
      <c r="P3178" t="s">
        <v>5710</v>
      </c>
      <c r="Q3178">
        <v>6.63</v>
      </c>
      <c r="R3178">
        <v>3</v>
      </c>
      <c r="S3178">
        <v>0</v>
      </c>
      <c r="T3178">
        <v>1.7901</v>
      </c>
    </row>
    <row r="3179" spans="1:20" x14ac:dyDescent="0.3">
      <c r="A3179" s="1">
        <v>44186</v>
      </c>
      <c r="B3179" s="1" t="str">
        <f t="shared" si="49"/>
        <v>Dec</v>
      </c>
      <c r="C3179">
        <v>515</v>
      </c>
      <c r="D3179" t="s">
        <v>5730</v>
      </c>
      <c r="E3179" t="s">
        <v>20</v>
      </c>
      <c r="F3179" t="s">
        <v>3820</v>
      </c>
      <c r="G3179" t="s">
        <v>22</v>
      </c>
      <c r="H3179" t="s">
        <v>23</v>
      </c>
      <c r="I3179" t="s">
        <v>33</v>
      </c>
      <c r="J3179" t="s">
        <v>34</v>
      </c>
      <c r="K3179">
        <v>90049</v>
      </c>
      <c r="L3179" t="s">
        <v>35</v>
      </c>
      <c r="M3179" t="s">
        <v>5731</v>
      </c>
      <c r="N3179" t="s">
        <v>46</v>
      </c>
      <c r="O3179" t="s">
        <v>62</v>
      </c>
      <c r="P3179" t="s">
        <v>5732</v>
      </c>
      <c r="Q3179">
        <v>5.88</v>
      </c>
      <c r="R3179">
        <v>2</v>
      </c>
      <c r="S3179">
        <v>0</v>
      </c>
      <c r="T3179">
        <v>1.7052</v>
      </c>
    </row>
    <row r="3180" spans="1:20" x14ac:dyDescent="0.3">
      <c r="A3180" s="1">
        <v>44186</v>
      </c>
      <c r="B3180" s="1" t="str">
        <f t="shared" si="49"/>
        <v>Dec</v>
      </c>
      <c r="C3180">
        <v>1614</v>
      </c>
      <c r="D3180" t="s">
        <v>5733</v>
      </c>
      <c r="E3180" t="s">
        <v>20</v>
      </c>
      <c r="F3180" t="s">
        <v>1706</v>
      </c>
      <c r="G3180" t="s">
        <v>73</v>
      </c>
      <c r="H3180" t="s">
        <v>23</v>
      </c>
      <c r="I3180" t="s">
        <v>3691</v>
      </c>
      <c r="J3180" t="s">
        <v>34</v>
      </c>
      <c r="K3180">
        <v>94601</v>
      </c>
      <c r="L3180" t="s">
        <v>35</v>
      </c>
      <c r="M3180" t="s">
        <v>2072</v>
      </c>
      <c r="N3180" t="s">
        <v>46</v>
      </c>
      <c r="O3180" t="s">
        <v>54</v>
      </c>
      <c r="P3180" t="s">
        <v>2073</v>
      </c>
      <c r="Q3180">
        <v>1000.02</v>
      </c>
      <c r="R3180">
        <v>7</v>
      </c>
      <c r="S3180">
        <v>0</v>
      </c>
      <c r="T3180">
        <v>290.00580000000002</v>
      </c>
    </row>
    <row r="3181" spans="1:20" x14ac:dyDescent="0.3">
      <c r="A3181" s="1">
        <v>44186</v>
      </c>
      <c r="B3181" s="1" t="str">
        <f t="shared" si="49"/>
        <v>Dec</v>
      </c>
      <c r="C3181">
        <v>1967</v>
      </c>
      <c r="D3181" t="s">
        <v>5734</v>
      </c>
      <c r="E3181" t="s">
        <v>20</v>
      </c>
      <c r="F3181" t="s">
        <v>4585</v>
      </c>
      <c r="G3181" t="s">
        <v>22</v>
      </c>
      <c r="H3181" t="s">
        <v>23</v>
      </c>
      <c r="I3181" t="s">
        <v>5520</v>
      </c>
      <c r="J3181" t="s">
        <v>740</v>
      </c>
      <c r="K3181">
        <v>7501</v>
      </c>
      <c r="L3181" t="s">
        <v>26</v>
      </c>
      <c r="M3181" t="s">
        <v>5735</v>
      </c>
      <c r="N3181" t="s">
        <v>78</v>
      </c>
      <c r="O3181" t="s">
        <v>193</v>
      </c>
      <c r="P3181" t="s">
        <v>5736</v>
      </c>
      <c r="Q3181">
        <v>281.97000000000003</v>
      </c>
      <c r="R3181">
        <v>3</v>
      </c>
      <c r="S3181">
        <v>0</v>
      </c>
      <c r="T3181">
        <v>78.951599999999999</v>
      </c>
    </row>
    <row r="3182" spans="1:20" x14ac:dyDescent="0.3">
      <c r="A3182" s="1">
        <v>44186</v>
      </c>
      <c r="B3182" s="1" t="str">
        <f t="shared" si="49"/>
        <v>Dec</v>
      </c>
      <c r="C3182">
        <v>1968</v>
      </c>
      <c r="D3182" t="s">
        <v>5734</v>
      </c>
      <c r="E3182" t="s">
        <v>20</v>
      </c>
      <c r="F3182" t="s">
        <v>4585</v>
      </c>
      <c r="G3182" t="s">
        <v>22</v>
      </c>
      <c r="H3182" t="s">
        <v>23</v>
      </c>
      <c r="I3182" t="s">
        <v>5520</v>
      </c>
      <c r="J3182" t="s">
        <v>740</v>
      </c>
      <c r="K3182">
        <v>7501</v>
      </c>
      <c r="L3182" t="s">
        <v>26</v>
      </c>
      <c r="M3182" t="s">
        <v>4467</v>
      </c>
      <c r="N3182" t="s">
        <v>46</v>
      </c>
      <c r="O3182" t="s">
        <v>141</v>
      </c>
      <c r="P3182" t="s">
        <v>4468</v>
      </c>
      <c r="Q3182">
        <v>69.5</v>
      </c>
      <c r="R3182">
        <v>5</v>
      </c>
      <c r="S3182">
        <v>0</v>
      </c>
      <c r="T3182">
        <v>20.155000000000001</v>
      </c>
    </row>
    <row r="3183" spans="1:20" x14ac:dyDescent="0.3">
      <c r="A3183" s="1">
        <v>44186</v>
      </c>
      <c r="B3183" s="1" t="str">
        <f t="shared" si="49"/>
        <v>Dec</v>
      </c>
      <c r="C3183">
        <v>1969</v>
      </c>
      <c r="D3183" t="s">
        <v>5734</v>
      </c>
      <c r="E3183" t="s">
        <v>20</v>
      </c>
      <c r="F3183" t="s">
        <v>4585</v>
      </c>
      <c r="G3183" t="s">
        <v>22</v>
      </c>
      <c r="H3183" t="s">
        <v>23</v>
      </c>
      <c r="I3183" t="s">
        <v>5520</v>
      </c>
      <c r="J3183" t="s">
        <v>740</v>
      </c>
      <c r="K3183">
        <v>7501</v>
      </c>
      <c r="L3183" t="s">
        <v>26</v>
      </c>
      <c r="M3183" t="s">
        <v>1410</v>
      </c>
      <c r="N3183" t="s">
        <v>46</v>
      </c>
      <c r="O3183" t="s">
        <v>107</v>
      </c>
      <c r="P3183" t="s">
        <v>1411</v>
      </c>
      <c r="Q3183">
        <v>166.44</v>
      </c>
      <c r="R3183">
        <v>3</v>
      </c>
      <c r="S3183">
        <v>0</v>
      </c>
      <c r="T3183">
        <v>79.891199999999998</v>
      </c>
    </row>
    <row r="3184" spans="1:20" x14ac:dyDescent="0.3">
      <c r="A3184" s="1">
        <v>44186</v>
      </c>
      <c r="B3184" s="1" t="str">
        <f t="shared" si="49"/>
        <v>Dec</v>
      </c>
      <c r="C3184">
        <v>2566</v>
      </c>
      <c r="D3184" t="s">
        <v>5737</v>
      </c>
      <c r="E3184" t="s">
        <v>39</v>
      </c>
      <c r="F3184" t="s">
        <v>5738</v>
      </c>
      <c r="G3184" t="s">
        <v>22</v>
      </c>
      <c r="H3184" t="s">
        <v>23</v>
      </c>
      <c r="I3184" t="s">
        <v>5176</v>
      </c>
      <c r="J3184" t="s">
        <v>913</v>
      </c>
      <c r="K3184">
        <v>42104</v>
      </c>
      <c r="L3184" t="s">
        <v>76</v>
      </c>
      <c r="M3184" t="s">
        <v>1391</v>
      </c>
      <c r="N3184" t="s">
        <v>78</v>
      </c>
      <c r="O3184" t="s">
        <v>101</v>
      </c>
      <c r="P3184" t="s">
        <v>1392</v>
      </c>
      <c r="Q3184">
        <v>71</v>
      </c>
      <c r="R3184">
        <v>4</v>
      </c>
      <c r="S3184">
        <v>0</v>
      </c>
      <c r="T3184">
        <v>27.69</v>
      </c>
    </row>
    <row r="3185" spans="1:20" x14ac:dyDescent="0.3">
      <c r="A3185" s="1">
        <v>44186</v>
      </c>
      <c r="B3185" s="1" t="str">
        <f t="shared" si="49"/>
        <v>Dec</v>
      </c>
      <c r="C3185">
        <v>2719</v>
      </c>
      <c r="D3185" t="s">
        <v>5739</v>
      </c>
      <c r="E3185" t="s">
        <v>20</v>
      </c>
      <c r="F3185" t="s">
        <v>1112</v>
      </c>
      <c r="G3185" t="s">
        <v>22</v>
      </c>
      <c r="H3185" t="s">
        <v>23</v>
      </c>
      <c r="I3185" t="s">
        <v>468</v>
      </c>
      <c r="J3185" t="s">
        <v>34</v>
      </c>
      <c r="K3185">
        <v>92627</v>
      </c>
      <c r="L3185" t="s">
        <v>35</v>
      </c>
      <c r="M3185" t="s">
        <v>357</v>
      </c>
      <c r="N3185" t="s">
        <v>46</v>
      </c>
      <c r="O3185" t="s">
        <v>54</v>
      </c>
      <c r="P3185" t="s">
        <v>358</v>
      </c>
      <c r="Q3185">
        <v>124.36</v>
      </c>
      <c r="R3185">
        <v>2</v>
      </c>
      <c r="S3185">
        <v>0</v>
      </c>
      <c r="T3185">
        <v>33.577199999999998</v>
      </c>
    </row>
    <row r="3186" spans="1:20" x14ac:dyDescent="0.3">
      <c r="A3186" s="1">
        <v>44186</v>
      </c>
      <c r="B3186" s="1" t="str">
        <f t="shared" si="49"/>
        <v>Dec</v>
      </c>
      <c r="C3186">
        <v>3171</v>
      </c>
      <c r="D3186" t="s">
        <v>5740</v>
      </c>
      <c r="E3186" t="s">
        <v>86</v>
      </c>
      <c r="F3186" t="s">
        <v>951</v>
      </c>
      <c r="G3186" t="s">
        <v>22</v>
      </c>
      <c r="H3186" t="s">
        <v>23</v>
      </c>
      <c r="I3186" t="s">
        <v>1133</v>
      </c>
      <c r="J3186" t="s">
        <v>1539</v>
      </c>
      <c r="K3186">
        <v>29203</v>
      </c>
      <c r="L3186" t="s">
        <v>76</v>
      </c>
      <c r="M3186" t="s">
        <v>213</v>
      </c>
      <c r="N3186" t="s">
        <v>46</v>
      </c>
      <c r="O3186" t="s">
        <v>47</v>
      </c>
      <c r="P3186" t="s">
        <v>214</v>
      </c>
      <c r="Q3186">
        <v>23.88</v>
      </c>
      <c r="R3186">
        <v>6</v>
      </c>
      <c r="S3186">
        <v>0</v>
      </c>
      <c r="T3186">
        <v>11.223599999999999</v>
      </c>
    </row>
    <row r="3187" spans="1:20" x14ac:dyDescent="0.3">
      <c r="A3187" s="1">
        <v>44186</v>
      </c>
      <c r="B3187" s="1" t="str">
        <f t="shared" si="49"/>
        <v>Dec</v>
      </c>
      <c r="C3187">
        <v>4104</v>
      </c>
      <c r="D3187" t="s">
        <v>5741</v>
      </c>
      <c r="E3187" t="s">
        <v>269</v>
      </c>
      <c r="F3187" t="s">
        <v>2952</v>
      </c>
      <c r="G3187" t="s">
        <v>41</v>
      </c>
      <c r="H3187" t="s">
        <v>23</v>
      </c>
      <c r="I3187" t="s">
        <v>2583</v>
      </c>
      <c r="J3187" t="s">
        <v>2543</v>
      </c>
      <c r="K3187">
        <v>68025</v>
      </c>
      <c r="L3187" t="s">
        <v>44</v>
      </c>
      <c r="M3187" t="s">
        <v>1560</v>
      </c>
      <c r="N3187" t="s">
        <v>28</v>
      </c>
      <c r="O3187" t="s">
        <v>29</v>
      </c>
      <c r="P3187" t="s">
        <v>1561</v>
      </c>
      <c r="Q3187">
        <v>15.92</v>
      </c>
      <c r="R3187">
        <v>2</v>
      </c>
      <c r="S3187">
        <v>0</v>
      </c>
      <c r="T3187">
        <v>7.0048000000000004</v>
      </c>
    </row>
    <row r="3188" spans="1:20" x14ac:dyDescent="0.3">
      <c r="A3188" s="1">
        <v>44186</v>
      </c>
      <c r="B3188" s="1" t="str">
        <f t="shared" si="49"/>
        <v>Dec</v>
      </c>
      <c r="C3188">
        <v>4944</v>
      </c>
      <c r="D3188" t="s">
        <v>5742</v>
      </c>
      <c r="E3188" t="s">
        <v>20</v>
      </c>
      <c r="F3188" t="s">
        <v>543</v>
      </c>
      <c r="G3188" t="s">
        <v>22</v>
      </c>
      <c r="H3188" t="s">
        <v>23</v>
      </c>
      <c r="I3188" t="s">
        <v>733</v>
      </c>
      <c r="J3188" t="s">
        <v>224</v>
      </c>
      <c r="K3188">
        <v>47905</v>
      </c>
      <c r="L3188" t="s">
        <v>44</v>
      </c>
      <c r="M3188" t="s">
        <v>388</v>
      </c>
      <c r="N3188" t="s">
        <v>46</v>
      </c>
      <c r="O3188" t="s">
        <v>54</v>
      </c>
      <c r="P3188" t="s">
        <v>389</v>
      </c>
      <c r="Q3188">
        <v>375.34</v>
      </c>
      <c r="R3188">
        <v>1</v>
      </c>
      <c r="S3188">
        <v>0</v>
      </c>
      <c r="T3188">
        <v>18.766999999999999</v>
      </c>
    </row>
    <row r="3189" spans="1:20" x14ac:dyDescent="0.3">
      <c r="A3189" s="1">
        <v>44187</v>
      </c>
      <c r="B3189" s="1" t="str">
        <f t="shared" si="49"/>
        <v>Dec</v>
      </c>
      <c r="C3189">
        <v>145</v>
      </c>
      <c r="D3189" t="s">
        <v>5743</v>
      </c>
      <c r="E3189" t="s">
        <v>20</v>
      </c>
      <c r="F3189" t="s">
        <v>5744</v>
      </c>
      <c r="G3189" t="s">
        <v>22</v>
      </c>
      <c r="H3189" t="s">
        <v>23</v>
      </c>
      <c r="I3189" t="s">
        <v>3969</v>
      </c>
      <c r="J3189" t="s">
        <v>178</v>
      </c>
      <c r="K3189">
        <v>64055</v>
      </c>
      <c r="L3189" t="s">
        <v>44</v>
      </c>
      <c r="M3189" t="s">
        <v>3631</v>
      </c>
      <c r="N3189" t="s">
        <v>46</v>
      </c>
      <c r="O3189" t="s">
        <v>69</v>
      </c>
      <c r="P3189" t="s">
        <v>3632</v>
      </c>
      <c r="Q3189">
        <v>839.43</v>
      </c>
      <c r="R3189">
        <v>3</v>
      </c>
      <c r="S3189">
        <v>0</v>
      </c>
      <c r="T3189">
        <v>218.2518</v>
      </c>
    </row>
    <row r="3190" spans="1:20" x14ac:dyDescent="0.3">
      <c r="A3190" s="1">
        <v>44187</v>
      </c>
      <c r="B3190" s="1" t="str">
        <f t="shared" si="49"/>
        <v>Dec</v>
      </c>
      <c r="C3190">
        <v>1893</v>
      </c>
      <c r="D3190" t="s">
        <v>5745</v>
      </c>
      <c r="E3190" t="s">
        <v>86</v>
      </c>
      <c r="F3190" t="s">
        <v>5575</v>
      </c>
      <c r="G3190" t="s">
        <v>22</v>
      </c>
      <c r="H3190" t="s">
        <v>23</v>
      </c>
      <c r="I3190" t="s">
        <v>5746</v>
      </c>
      <c r="J3190" t="s">
        <v>130</v>
      </c>
      <c r="K3190">
        <v>32127</v>
      </c>
      <c r="L3190" t="s">
        <v>76</v>
      </c>
      <c r="M3190" t="s">
        <v>167</v>
      </c>
      <c r="N3190" t="s">
        <v>46</v>
      </c>
      <c r="O3190" t="s">
        <v>168</v>
      </c>
      <c r="P3190" t="s">
        <v>169</v>
      </c>
      <c r="Q3190">
        <v>7.8239999999999998</v>
      </c>
      <c r="R3190">
        <v>1</v>
      </c>
      <c r="S3190">
        <v>0.2</v>
      </c>
      <c r="T3190">
        <v>2.9340000000000002</v>
      </c>
    </row>
    <row r="3191" spans="1:20" x14ac:dyDescent="0.3">
      <c r="A3191" s="1">
        <v>44187</v>
      </c>
      <c r="B3191" s="1" t="str">
        <f t="shared" si="49"/>
        <v>Dec</v>
      </c>
      <c r="C3191">
        <v>2056</v>
      </c>
      <c r="D3191" t="s">
        <v>5747</v>
      </c>
      <c r="E3191" t="s">
        <v>39</v>
      </c>
      <c r="F3191" t="s">
        <v>418</v>
      </c>
      <c r="G3191" t="s">
        <v>22</v>
      </c>
      <c r="H3191" t="s">
        <v>23</v>
      </c>
      <c r="I3191" t="s">
        <v>123</v>
      </c>
      <c r="J3191" t="s">
        <v>124</v>
      </c>
      <c r="K3191">
        <v>48227</v>
      </c>
      <c r="L3191" t="s">
        <v>44</v>
      </c>
      <c r="M3191" t="s">
        <v>807</v>
      </c>
      <c r="N3191" t="s">
        <v>78</v>
      </c>
      <c r="O3191" t="s">
        <v>101</v>
      </c>
      <c r="P3191" t="s">
        <v>808</v>
      </c>
      <c r="Q3191">
        <v>199.95</v>
      </c>
      <c r="R3191">
        <v>5</v>
      </c>
      <c r="S3191">
        <v>0</v>
      </c>
      <c r="T3191">
        <v>63.984000000000002</v>
      </c>
    </row>
    <row r="3192" spans="1:20" x14ac:dyDescent="0.3">
      <c r="A3192" s="1">
        <v>44187</v>
      </c>
      <c r="B3192" s="1" t="str">
        <f t="shared" si="49"/>
        <v>Dec</v>
      </c>
      <c r="C3192">
        <v>2057</v>
      </c>
      <c r="D3192" t="s">
        <v>5747</v>
      </c>
      <c r="E3192" t="s">
        <v>39</v>
      </c>
      <c r="F3192" t="s">
        <v>418</v>
      </c>
      <c r="G3192" t="s">
        <v>22</v>
      </c>
      <c r="H3192" t="s">
        <v>23</v>
      </c>
      <c r="I3192" t="s">
        <v>123</v>
      </c>
      <c r="J3192" t="s">
        <v>124</v>
      </c>
      <c r="K3192">
        <v>48227</v>
      </c>
      <c r="L3192" t="s">
        <v>44</v>
      </c>
      <c r="M3192" t="s">
        <v>5470</v>
      </c>
      <c r="N3192" t="s">
        <v>28</v>
      </c>
      <c r="O3192" t="s">
        <v>59</v>
      </c>
      <c r="P3192" t="s">
        <v>5471</v>
      </c>
      <c r="Q3192">
        <v>1586.69</v>
      </c>
      <c r="R3192">
        <v>7</v>
      </c>
      <c r="S3192">
        <v>0</v>
      </c>
      <c r="T3192">
        <v>412.5394</v>
      </c>
    </row>
    <row r="3193" spans="1:20" x14ac:dyDescent="0.3">
      <c r="A3193" s="1">
        <v>44187</v>
      </c>
      <c r="B3193" s="1" t="str">
        <f t="shared" si="49"/>
        <v>Dec</v>
      </c>
      <c r="C3193">
        <v>2058</v>
      </c>
      <c r="D3193" t="s">
        <v>5747</v>
      </c>
      <c r="E3193" t="s">
        <v>39</v>
      </c>
      <c r="F3193" t="s">
        <v>418</v>
      </c>
      <c r="G3193" t="s">
        <v>22</v>
      </c>
      <c r="H3193" t="s">
        <v>23</v>
      </c>
      <c r="I3193" t="s">
        <v>123</v>
      </c>
      <c r="J3193" t="s">
        <v>124</v>
      </c>
      <c r="K3193">
        <v>48227</v>
      </c>
      <c r="L3193" t="s">
        <v>44</v>
      </c>
      <c r="M3193" t="s">
        <v>2520</v>
      </c>
      <c r="N3193" t="s">
        <v>78</v>
      </c>
      <c r="O3193" t="s">
        <v>101</v>
      </c>
      <c r="P3193" t="s">
        <v>2521</v>
      </c>
      <c r="Q3193">
        <v>84.99</v>
      </c>
      <c r="R3193">
        <v>1</v>
      </c>
      <c r="S3193">
        <v>0</v>
      </c>
      <c r="T3193">
        <v>30.596399999999999</v>
      </c>
    </row>
    <row r="3194" spans="1:20" x14ac:dyDescent="0.3">
      <c r="A3194" s="1">
        <v>44187</v>
      </c>
      <c r="B3194" s="1" t="str">
        <f t="shared" si="49"/>
        <v>Dec</v>
      </c>
      <c r="C3194">
        <v>2059</v>
      </c>
      <c r="D3194" t="s">
        <v>5747</v>
      </c>
      <c r="E3194" t="s">
        <v>39</v>
      </c>
      <c r="F3194" t="s">
        <v>418</v>
      </c>
      <c r="G3194" t="s">
        <v>22</v>
      </c>
      <c r="H3194" t="s">
        <v>23</v>
      </c>
      <c r="I3194" t="s">
        <v>123</v>
      </c>
      <c r="J3194" t="s">
        <v>124</v>
      </c>
      <c r="K3194">
        <v>48227</v>
      </c>
      <c r="L3194" t="s">
        <v>44</v>
      </c>
      <c r="M3194" t="s">
        <v>1545</v>
      </c>
      <c r="N3194" t="s">
        <v>28</v>
      </c>
      <c r="O3194" t="s">
        <v>94</v>
      </c>
      <c r="P3194" t="s">
        <v>1546</v>
      </c>
      <c r="Q3194">
        <v>411.8</v>
      </c>
      <c r="R3194">
        <v>2</v>
      </c>
      <c r="S3194">
        <v>0</v>
      </c>
      <c r="T3194">
        <v>70.006</v>
      </c>
    </row>
    <row r="3195" spans="1:20" x14ac:dyDescent="0.3">
      <c r="A3195" s="1">
        <v>44187</v>
      </c>
      <c r="B3195" s="1" t="str">
        <f t="shared" si="49"/>
        <v>Dec</v>
      </c>
      <c r="C3195">
        <v>2619</v>
      </c>
      <c r="D3195" t="s">
        <v>5748</v>
      </c>
      <c r="E3195" t="s">
        <v>20</v>
      </c>
      <c r="F3195" t="s">
        <v>4807</v>
      </c>
      <c r="G3195" t="s">
        <v>73</v>
      </c>
      <c r="H3195" t="s">
        <v>23</v>
      </c>
      <c r="I3195" t="s">
        <v>2849</v>
      </c>
      <c r="J3195" t="s">
        <v>1102</v>
      </c>
      <c r="K3195">
        <v>88220</v>
      </c>
      <c r="L3195" t="s">
        <v>35</v>
      </c>
      <c r="M3195" t="s">
        <v>4480</v>
      </c>
      <c r="N3195" t="s">
        <v>46</v>
      </c>
      <c r="O3195" t="s">
        <v>62</v>
      </c>
      <c r="P3195" t="s">
        <v>4481</v>
      </c>
      <c r="Q3195">
        <v>4.17</v>
      </c>
      <c r="R3195">
        <v>3</v>
      </c>
      <c r="S3195">
        <v>0</v>
      </c>
      <c r="T3195">
        <v>1.0842000000000001</v>
      </c>
    </row>
    <row r="3196" spans="1:20" x14ac:dyDescent="0.3">
      <c r="A3196" s="1">
        <v>44187</v>
      </c>
      <c r="B3196" s="1" t="str">
        <f t="shared" si="49"/>
        <v>Dec</v>
      </c>
      <c r="C3196">
        <v>2620</v>
      </c>
      <c r="D3196" t="s">
        <v>5748</v>
      </c>
      <c r="E3196" t="s">
        <v>20</v>
      </c>
      <c r="F3196" t="s">
        <v>4807</v>
      </c>
      <c r="G3196" t="s">
        <v>73</v>
      </c>
      <c r="H3196" t="s">
        <v>23</v>
      </c>
      <c r="I3196" t="s">
        <v>2849</v>
      </c>
      <c r="J3196" t="s">
        <v>1102</v>
      </c>
      <c r="K3196">
        <v>88220</v>
      </c>
      <c r="L3196" t="s">
        <v>35</v>
      </c>
      <c r="M3196" t="s">
        <v>5749</v>
      </c>
      <c r="N3196" t="s">
        <v>78</v>
      </c>
      <c r="O3196" t="s">
        <v>193</v>
      </c>
      <c r="P3196" t="s">
        <v>5750</v>
      </c>
      <c r="Q3196">
        <v>67.040000000000006</v>
      </c>
      <c r="R3196">
        <v>4</v>
      </c>
      <c r="S3196">
        <v>0.2</v>
      </c>
      <c r="T3196">
        <v>6.7039999999999997</v>
      </c>
    </row>
    <row r="3197" spans="1:20" x14ac:dyDescent="0.3">
      <c r="A3197" s="1">
        <v>44187</v>
      </c>
      <c r="B3197" s="1" t="str">
        <f t="shared" si="49"/>
        <v>Dec</v>
      </c>
      <c r="C3197">
        <v>2621</v>
      </c>
      <c r="D3197" t="s">
        <v>5748</v>
      </c>
      <c r="E3197" t="s">
        <v>20</v>
      </c>
      <c r="F3197" t="s">
        <v>4807</v>
      </c>
      <c r="G3197" t="s">
        <v>73</v>
      </c>
      <c r="H3197" t="s">
        <v>23</v>
      </c>
      <c r="I3197" t="s">
        <v>2849</v>
      </c>
      <c r="J3197" t="s">
        <v>1102</v>
      </c>
      <c r="K3197">
        <v>88220</v>
      </c>
      <c r="L3197" t="s">
        <v>35</v>
      </c>
      <c r="M3197" t="s">
        <v>4628</v>
      </c>
      <c r="N3197" t="s">
        <v>46</v>
      </c>
      <c r="O3197" t="s">
        <v>54</v>
      </c>
      <c r="P3197" t="s">
        <v>4629</v>
      </c>
      <c r="Q3197">
        <v>37.32</v>
      </c>
      <c r="R3197">
        <v>3</v>
      </c>
      <c r="S3197">
        <v>0</v>
      </c>
      <c r="T3197">
        <v>10.4496</v>
      </c>
    </row>
    <row r="3198" spans="1:20" x14ac:dyDescent="0.3">
      <c r="A3198" s="1">
        <v>44187</v>
      </c>
      <c r="B3198" s="1" t="str">
        <f t="shared" si="49"/>
        <v>Dec</v>
      </c>
      <c r="C3198">
        <v>2622</v>
      </c>
      <c r="D3198" t="s">
        <v>5748</v>
      </c>
      <c r="E3198" t="s">
        <v>20</v>
      </c>
      <c r="F3198" t="s">
        <v>4807</v>
      </c>
      <c r="G3198" t="s">
        <v>73</v>
      </c>
      <c r="H3198" t="s">
        <v>23</v>
      </c>
      <c r="I3198" t="s">
        <v>2849</v>
      </c>
      <c r="J3198" t="s">
        <v>1102</v>
      </c>
      <c r="K3198">
        <v>88220</v>
      </c>
      <c r="L3198" t="s">
        <v>35</v>
      </c>
      <c r="M3198" t="s">
        <v>1794</v>
      </c>
      <c r="N3198" t="s">
        <v>46</v>
      </c>
      <c r="O3198" t="s">
        <v>288</v>
      </c>
      <c r="P3198" t="s">
        <v>1795</v>
      </c>
      <c r="Q3198">
        <v>18.45</v>
      </c>
      <c r="R3198">
        <v>5</v>
      </c>
      <c r="S3198">
        <v>0</v>
      </c>
      <c r="T3198">
        <v>8.6715</v>
      </c>
    </row>
    <row r="3199" spans="1:20" x14ac:dyDescent="0.3">
      <c r="A3199" s="1">
        <v>44187</v>
      </c>
      <c r="B3199" s="1" t="str">
        <f t="shared" si="49"/>
        <v>Dec</v>
      </c>
      <c r="C3199">
        <v>2728</v>
      </c>
      <c r="D3199" t="s">
        <v>5751</v>
      </c>
      <c r="E3199" t="s">
        <v>39</v>
      </c>
      <c r="F3199" t="s">
        <v>1866</v>
      </c>
      <c r="G3199" t="s">
        <v>22</v>
      </c>
      <c r="H3199" t="s">
        <v>23</v>
      </c>
      <c r="I3199" t="s">
        <v>1713</v>
      </c>
      <c r="J3199" t="s">
        <v>25</v>
      </c>
      <c r="K3199">
        <v>43615</v>
      </c>
      <c r="L3199" t="s">
        <v>26</v>
      </c>
      <c r="M3199" t="s">
        <v>2772</v>
      </c>
      <c r="N3199" t="s">
        <v>46</v>
      </c>
      <c r="O3199" t="s">
        <v>47</v>
      </c>
      <c r="P3199" t="s">
        <v>2773</v>
      </c>
      <c r="Q3199">
        <v>1.641</v>
      </c>
      <c r="R3199">
        <v>1</v>
      </c>
      <c r="S3199">
        <v>0.7</v>
      </c>
      <c r="T3199">
        <v>-1.3128</v>
      </c>
    </row>
    <row r="3200" spans="1:20" x14ac:dyDescent="0.3">
      <c r="A3200" s="1">
        <v>44187</v>
      </c>
      <c r="B3200" s="1" t="str">
        <f t="shared" si="49"/>
        <v>Dec</v>
      </c>
      <c r="C3200">
        <v>2729</v>
      </c>
      <c r="D3200" t="s">
        <v>5751</v>
      </c>
      <c r="E3200" t="s">
        <v>39</v>
      </c>
      <c r="F3200" t="s">
        <v>1866</v>
      </c>
      <c r="G3200" t="s">
        <v>22</v>
      </c>
      <c r="H3200" t="s">
        <v>23</v>
      </c>
      <c r="I3200" t="s">
        <v>1713</v>
      </c>
      <c r="J3200" t="s">
        <v>25</v>
      </c>
      <c r="K3200">
        <v>43615</v>
      </c>
      <c r="L3200" t="s">
        <v>26</v>
      </c>
      <c r="M3200" t="s">
        <v>326</v>
      </c>
      <c r="N3200" t="s">
        <v>78</v>
      </c>
      <c r="O3200" t="s">
        <v>193</v>
      </c>
      <c r="P3200" t="s">
        <v>327</v>
      </c>
      <c r="Q3200">
        <v>629.95799999999997</v>
      </c>
      <c r="R3200">
        <v>7</v>
      </c>
      <c r="S3200">
        <v>0.4</v>
      </c>
      <c r="T3200">
        <v>94.493700000000004</v>
      </c>
    </row>
    <row r="3201" spans="1:20" x14ac:dyDescent="0.3">
      <c r="A3201" s="1">
        <v>44187</v>
      </c>
      <c r="B3201" s="1" t="str">
        <f t="shared" si="49"/>
        <v>Dec</v>
      </c>
      <c r="C3201">
        <v>3102</v>
      </c>
      <c r="D3201" t="s">
        <v>5752</v>
      </c>
      <c r="E3201" t="s">
        <v>86</v>
      </c>
      <c r="F3201" t="s">
        <v>5338</v>
      </c>
      <c r="G3201" t="s">
        <v>73</v>
      </c>
      <c r="H3201" t="s">
        <v>23</v>
      </c>
      <c r="I3201" t="s">
        <v>1695</v>
      </c>
      <c r="J3201" t="s">
        <v>1696</v>
      </c>
      <c r="K3201">
        <v>2908</v>
      </c>
      <c r="L3201" t="s">
        <v>26</v>
      </c>
      <c r="M3201" t="s">
        <v>1317</v>
      </c>
      <c r="N3201" t="s">
        <v>46</v>
      </c>
      <c r="O3201" t="s">
        <v>141</v>
      </c>
      <c r="P3201" t="s">
        <v>1318</v>
      </c>
      <c r="Q3201">
        <v>695.16</v>
      </c>
      <c r="R3201">
        <v>6</v>
      </c>
      <c r="S3201">
        <v>0</v>
      </c>
      <c r="T3201">
        <v>34.758000000000003</v>
      </c>
    </row>
    <row r="3202" spans="1:20" x14ac:dyDescent="0.3">
      <c r="A3202" s="1">
        <v>44187</v>
      </c>
      <c r="B3202" s="1" t="str">
        <f t="shared" si="49"/>
        <v>Dec</v>
      </c>
      <c r="C3202">
        <v>3103</v>
      </c>
      <c r="D3202" t="s">
        <v>5752</v>
      </c>
      <c r="E3202" t="s">
        <v>86</v>
      </c>
      <c r="F3202" t="s">
        <v>5338</v>
      </c>
      <c r="G3202" t="s">
        <v>73</v>
      </c>
      <c r="H3202" t="s">
        <v>23</v>
      </c>
      <c r="I3202" t="s">
        <v>1695</v>
      </c>
      <c r="J3202" t="s">
        <v>1696</v>
      </c>
      <c r="K3202">
        <v>2908</v>
      </c>
      <c r="L3202" t="s">
        <v>26</v>
      </c>
      <c r="M3202" t="s">
        <v>894</v>
      </c>
      <c r="N3202" t="s">
        <v>28</v>
      </c>
      <c r="O3202" t="s">
        <v>186</v>
      </c>
      <c r="P3202" t="s">
        <v>895</v>
      </c>
      <c r="Q3202">
        <v>220.98</v>
      </c>
      <c r="R3202">
        <v>1</v>
      </c>
      <c r="S3202">
        <v>0</v>
      </c>
      <c r="T3202">
        <v>50.825400000000002</v>
      </c>
    </row>
    <row r="3203" spans="1:20" x14ac:dyDescent="0.3">
      <c r="A3203" s="1">
        <v>44187</v>
      </c>
      <c r="B3203" s="1" t="str">
        <f t="shared" ref="B3203:B3266" si="50">TEXT(A3203,"mmm")</f>
        <v>Dec</v>
      </c>
      <c r="C3203">
        <v>6193</v>
      </c>
      <c r="D3203" t="s">
        <v>5753</v>
      </c>
      <c r="E3203" t="s">
        <v>20</v>
      </c>
      <c r="F3203" t="s">
        <v>5626</v>
      </c>
      <c r="G3203" t="s">
        <v>22</v>
      </c>
      <c r="H3203" t="s">
        <v>23</v>
      </c>
      <c r="I3203" t="s">
        <v>441</v>
      </c>
      <c r="J3203" t="s">
        <v>52</v>
      </c>
      <c r="K3203">
        <v>77095</v>
      </c>
      <c r="L3203" t="s">
        <v>44</v>
      </c>
      <c r="M3203" t="s">
        <v>209</v>
      </c>
      <c r="N3203" t="s">
        <v>46</v>
      </c>
      <c r="O3203" t="s">
        <v>107</v>
      </c>
      <c r="P3203" t="s">
        <v>210</v>
      </c>
      <c r="Q3203">
        <v>25.92</v>
      </c>
      <c r="R3203">
        <v>5</v>
      </c>
      <c r="S3203">
        <v>0.2</v>
      </c>
      <c r="T3203">
        <v>9.0719999999999992</v>
      </c>
    </row>
    <row r="3204" spans="1:20" x14ac:dyDescent="0.3">
      <c r="A3204" s="1">
        <v>44187</v>
      </c>
      <c r="B3204" s="1" t="str">
        <f t="shared" si="50"/>
        <v>Dec</v>
      </c>
      <c r="C3204">
        <v>6194</v>
      </c>
      <c r="D3204" t="s">
        <v>5753</v>
      </c>
      <c r="E3204" t="s">
        <v>20</v>
      </c>
      <c r="F3204" t="s">
        <v>5626</v>
      </c>
      <c r="G3204" t="s">
        <v>22</v>
      </c>
      <c r="H3204" t="s">
        <v>23</v>
      </c>
      <c r="I3204" t="s">
        <v>441</v>
      </c>
      <c r="J3204" t="s">
        <v>52</v>
      </c>
      <c r="K3204">
        <v>77095</v>
      </c>
      <c r="L3204" t="s">
        <v>44</v>
      </c>
      <c r="M3204" t="s">
        <v>2578</v>
      </c>
      <c r="N3204" t="s">
        <v>46</v>
      </c>
      <c r="O3204" t="s">
        <v>47</v>
      </c>
      <c r="P3204" t="s">
        <v>2579</v>
      </c>
      <c r="Q3204">
        <v>6.33</v>
      </c>
      <c r="R3204">
        <v>5</v>
      </c>
      <c r="S3204">
        <v>0.8</v>
      </c>
      <c r="T3204">
        <v>-9.8115000000000006</v>
      </c>
    </row>
    <row r="3205" spans="1:20" x14ac:dyDescent="0.3">
      <c r="A3205" s="1">
        <v>44187</v>
      </c>
      <c r="B3205" s="1" t="str">
        <f t="shared" si="50"/>
        <v>Dec</v>
      </c>
      <c r="C3205">
        <v>6195</v>
      </c>
      <c r="D3205" t="s">
        <v>5753</v>
      </c>
      <c r="E3205" t="s">
        <v>20</v>
      </c>
      <c r="F3205" t="s">
        <v>5626</v>
      </c>
      <c r="G3205" t="s">
        <v>22</v>
      </c>
      <c r="H3205" t="s">
        <v>23</v>
      </c>
      <c r="I3205" t="s">
        <v>441</v>
      </c>
      <c r="J3205" t="s">
        <v>52</v>
      </c>
      <c r="K3205">
        <v>77095</v>
      </c>
      <c r="L3205" t="s">
        <v>44</v>
      </c>
      <c r="M3205" t="s">
        <v>508</v>
      </c>
      <c r="N3205" t="s">
        <v>46</v>
      </c>
      <c r="O3205" t="s">
        <v>107</v>
      </c>
      <c r="P3205" t="s">
        <v>509</v>
      </c>
      <c r="Q3205">
        <v>75.88</v>
      </c>
      <c r="R3205">
        <v>5</v>
      </c>
      <c r="S3205">
        <v>0.2</v>
      </c>
      <c r="T3205">
        <v>26.558</v>
      </c>
    </row>
    <row r="3206" spans="1:20" x14ac:dyDescent="0.3">
      <c r="A3206" s="1">
        <v>44187</v>
      </c>
      <c r="B3206" s="1" t="str">
        <f t="shared" si="50"/>
        <v>Dec</v>
      </c>
      <c r="C3206">
        <v>7151</v>
      </c>
      <c r="D3206" t="s">
        <v>5754</v>
      </c>
      <c r="E3206" t="s">
        <v>20</v>
      </c>
      <c r="F3206" t="s">
        <v>1779</v>
      </c>
      <c r="G3206" t="s">
        <v>41</v>
      </c>
      <c r="H3206" t="s">
        <v>23</v>
      </c>
      <c r="I3206" t="s">
        <v>117</v>
      </c>
      <c r="J3206" t="s">
        <v>118</v>
      </c>
      <c r="K3206">
        <v>35401</v>
      </c>
      <c r="L3206" t="s">
        <v>76</v>
      </c>
      <c r="M3206" t="s">
        <v>2360</v>
      </c>
      <c r="N3206" t="s">
        <v>28</v>
      </c>
      <c r="O3206" t="s">
        <v>59</v>
      </c>
      <c r="P3206" t="s">
        <v>2361</v>
      </c>
      <c r="Q3206">
        <v>141.96</v>
      </c>
      <c r="R3206">
        <v>2</v>
      </c>
      <c r="S3206">
        <v>0</v>
      </c>
      <c r="T3206">
        <v>35.49</v>
      </c>
    </row>
    <row r="3207" spans="1:20" x14ac:dyDescent="0.3">
      <c r="A3207" s="1">
        <v>44187</v>
      </c>
      <c r="B3207" s="1" t="str">
        <f t="shared" si="50"/>
        <v>Dec</v>
      </c>
      <c r="C3207">
        <v>7152</v>
      </c>
      <c r="D3207" t="s">
        <v>5755</v>
      </c>
      <c r="E3207" t="s">
        <v>86</v>
      </c>
      <c r="F3207" t="s">
        <v>5626</v>
      </c>
      <c r="G3207" t="s">
        <v>22</v>
      </c>
      <c r="H3207" t="s">
        <v>23</v>
      </c>
      <c r="I3207" t="s">
        <v>1916</v>
      </c>
      <c r="J3207" t="s">
        <v>412</v>
      </c>
      <c r="K3207">
        <v>85204</v>
      </c>
      <c r="L3207" t="s">
        <v>35</v>
      </c>
      <c r="M3207" t="s">
        <v>4706</v>
      </c>
      <c r="N3207" t="s">
        <v>28</v>
      </c>
      <c r="O3207" t="s">
        <v>94</v>
      </c>
      <c r="P3207" t="s">
        <v>4707</v>
      </c>
      <c r="Q3207">
        <v>182.55</v>
      </c>
      <c r="R3207">
        <v>2</v>
      </c>
      <c r="S3207">
        <v>0.5</v>
      </c>
      <c r="T3207">
        <v>-135.08699999999999</v>
      </c>
    </row>
    <row r="3208" spans="1:20" x14ac:dyDescent="0.3">
      <c r="A3208" s="1">
        <v>44187</v>
      </c>
      <c r="B3208" s="1" t="str">
        <f t="shared" si="50"/>
        <v>Dec</v>
      </c>
      <c r="C3208">
        <v>8178</v>
      </c>
      <c r="D3208" t="s">
        <v>5756</v>
      </c>
      <c r="E3208" t="s">
        <v>39</v>
      </c>
      <c r="F3208" t="s">
        <v>1477</v>
      </c>
      <c r="G3208" t="s">
        <v>22</v>
      </c>
      <c r="H3208" t="s">
        <v>23</v>
      </c>
      <c r="I3208" t="s">
        <v>33</v>
      </c>
      <c r="J3208" t="s">
        <v>34</v>
      </c>
      <c r="K3208">
        <v>90008</v>
      </c>
      <c r="L3208" t="s">
        <v>35</v>
      </c>
      <c r="M3208" t="s">
        <v>3888</v>
      </c>
      <c r="N3208" t="s">
        <v>78</v>
      </c>
      <c r="O3208" t="s">
        <v>101</v>
      </c>
      <c r="P3208" t="s">
        <v>3889</v>
      </c>
      <c r="Q3208">
        <v>474.95</v>
      </c>
      <c r="R3208">
        <v>5</v>
      </c>
      <c r="S3208">
        <v>0</v>
      </c>
      <c r="T3208">
        <v>142.48500000000001</v>
      </c>
    </row>
    <row r="3209" spans="1:20" x14ac:dyDescent="0.3">
      <c r="A3209" s="1">
        <v>44187</v>
      </c>
      <c r="B3209" s="1" t="str">
        <f t="shared" si="50"/>
        <v>Dec</v>
      </c>
      <c r="C3209">
        <v>8578</v>
      </c>
      <c r="D3209" t="s">
        <v>5757</v>
      </c>
      <c r="E3209" t="s">
        <v>20</v>
      </c>
      <c r="F3209" t="s">
        <v>3500</v>
      </c>
      <c r="G3209" t="s">
        <v>22</v>
      </c>
      <c r="H3209" t="s">
        <v>23</v>
      </c>
      <c r="I3209" t="s">
        <v>604</v>
      </c>
      <c r="J3209" t="s">
        <v>700</v>
      </c>
      <c r="K3209">
        <v>55901</v>
      </c>
      <c r="L3209" t="s">
        <v>44</v>
      </c>
      <c r="M3209" t="s">
        <v>3750</v>
      </c>
      <c r="N3209" t="s">
        <v>28</v>
      </c>
      <c r="O3209" t="s">
        <v>94</v>
      </c>
      <c r="P3209" t="s">
        <v>3751</v>
      </c>
      <c r="Q3209">
        <v>607.52</v>
      </c>
      <c r="R3209">
        <v>2</v>
      </c>
      <c r="S3209">
        <v>0</v>
      </c>
      <c r="T3209">
        <v>97.203199999999995</v>
      </c>
    </row>
    <row r="3210" spans="1:20" x14ac:dyDescent="0.3">
      <c r="A3210" s="1">
        <v>44187</v>
      </c>
      <c r="B3210" s="1" t="str">
        <f t="shared" si="50"/>
        <v>Dec</v>
      </c>
      <c r="C3210">
        <v>8579</v>
      </c>
      <c r="D3210" t="s">
        <v>5757</v>
      </c>
      <c r="E3210" t="s">
        <v>20</v>
      </c>
      <c r="F3210" t="s">
        <v>3500</v>
      </c>
      <c r="G3210" t="s">
        <v>22</v>
      </c>
      <c r="H3210" t="s">
        <v>23</v>
      </c>
      <c r="I3210" t="s">
        <v>604</v>
      </c>
      <c r="J3210" t="s">
        <v>700</v>
      </c>
      <c r="K3210">
        <v>55901</v>
      </c>
      <c r="L3210" t="s">
        <v>44</v>
      </c>
      <c r="M3210" t="s">
        <v>2734</v>
      </c>
      <c r="N3210" t="s">
        <v>46</v>
      </c>
      <c r="O3210" t="s">
        <v>54</v>
      </c>
      <c r="P3210" t="s">
        <v>2735</v>
      </c>
      <c r="Q3210">
        <v>31.16</v>
      </c>
      <c r="R3210">
        <v>2</v>
      </c>
      <c r="S3210">
        <v>0</v>
      </c>
      <c r="T3210">
        <v>7.79</v>
      </c>
    </row>
    <row r="3211" spans="1:20" x14ac:dyDescent="0.3">
      <c r="A3211" s="1">
        <v>44187</v>
      </c>
      <c r="B3211" s="1" t="str">
        <f t="shared" si="50"/>
        <v>Dec</v>
      </c>
      <c r="C3211">
        <v>8950</v>
      </c>
      <c r="D3211" t="s">
        <v>5758</v>
      </c>
      <c r="E3211" t="s">
        <v>20</v>
      </c>
      <c r="F3211" t="s">
        <v>1682</v>
      </c>
      <c r="G3211" t="s">
        <v>22</v>
      </c>
      <c r="H3211" t="s">
        <v>23</v>
      </c>
      <c r="I3211" t="s">
        <v>277</v>
      </c>
      <c r="J3211" t="s">
        <v>206</v>
      </c>
      <c r="K3211">
        <v>38301</v>
      </c>
      <c r="L3211" t="s">
        <v>76</v>
      </c>
      <c r="M3211" t="s">
        <v>5759</v>
      </c>
      <c r="N3211" t="s">
        <v>28</v>
      </c>
      <c r="O3211" t="s">
        <v>94</v>
      </c>
      <c r="P3211" t="s">
        <v>5760</v>
      </c>
      <c r="Q3211">
        <v>934.95600000000002</v>
      </c>
      <c r="R3211">
        <v>6</v>
      </c>
      <c r="S3211">
        <v>0.4</v>
      </c>
      <c r="T3211">
        <v>-249.32159999999999</v>
      </c>
    </row>
    <row r="3212" spans="1:20" x14ac:dyDescent="0.3">
      <c r="A3212" s="1">
        <v>44187</v>
      </c>
      <c r="B3212" s="1" t="str">
        <f t="shared" si="50"/>
        <v>Dec</v>
      </c>
      <c r="C3212">
        <v>8951</v>
      </c>
      <c r="D3212" t="s">
        <v>5758</v>
      </c>
      <c r="E3212" t="s">
        <v>20</v>
      </c>
      <c r="F3212" t="s">
        <v>1682</v>
      </c>
      <c r="G3212" t="s">
        <v>22</v>
      </c>
      <c r="H3212" t="s">
        <v>23</v>
      </c>
      <c r="I3212" t="s">
        <v>277</v>
      </c>
      <c r="J3212" t="s">
        <v>206</v>
      </c>
      <c r="K3212">
        <v>38301</v>
      </c>
      <c r="L3212" t="s">
        <v>76</v>
      </c>
      <c r="M3212" t="s">
        <v>5530</v>
      </c>
      <c r="N3212" t="s">
        <v>78</v>
      </c>
      <c r="O3212" t="s">
        <v>101</v>
      </c>
      <c r="P3212" t="s">
        <v>5531</v>
      </c>
      <c r="Q3212">
        <v>46.863999999999997</v>
      </c>
      <c r="R3212">
        <v>2</v>
      </c>
      <c r="S3212">
        <v>0.2</v>
      </c>
      <c r="T3212">
        <v>7.6154000000000002</v>
      </c>
    </row>
    <row r="3213" spans="1:20" x14ac:dyDescent="0.3">
      <c r="A3213" s="1">
        <v>44187</v>
      </c>
      <c r="B3213" s="1" t="str">
        <f t="shared" si="50"/>
        <v>Dec</v>
      </c>
      <c r="C3213">
        <v>8952</v>
      </c>
      <c r="D3213" t="s">
        <v>5758</v>
      </c>
      <c r="E3213" t="s">
        <v>20</v>
      </c>
      <c r="F3213" t="s">
        <v>1682</v>
      </c>
      <c r="G3213" t="s">
        <v>22</v>
      </c>
      <c r="H3213" t="s">
        <v>23</v>
      </c>
      <c r="I3213" t="s">
        <v>277</v>
      </c>
      <c r="J3213" t="s">
        <v>206</v>
      </c>
      <c r="K3213">
        <v>38301</v>
      </c>
      <c r="L3213" t="s">
        <v>76</v>
      </c>
      <c r="M3213" t="s">
        <v>948</v>
      </c>
      <c r="N3213" t="s">
        <v>46</v>
      </c>
      <c r="O3213" t="s">
        <v>54</v>
      </c>
      <c r="P3213" t="s">
        <v>949</v>
      </c>
      <c r="Q3213">
        <v>26.16</v>
      </c>
      <c r="R3213">
        <v>3</v>
      </c>
      <c r="S3213">
        <v>0.2</v>
      </c>
      <c r="T3213">
        <v>1.962</v>
      </c>
    </row>
    <row r="3214" spans="1:20" x14ac:dyDescent="0.3">
      <c r="A3214" s="1">
        <v>44187</v>
      </c>
      <c r="B3214" s="1" t="str">
        <f t="shared" si="50"/>
        <v>Dec</v>
      </c>
      <c r="C3214">
        <v>8953</v>
      </c>
      <c r="D3214" t="s">
        <v>5758</v>
      </c>
      <c r="E3214" t="s">
        <v>20</v>
      </c>
      <c r="F3214" t="s">
        <v>1682</v>
      </c>
      <c r="G3214" t="s">
        <v>22</v>
      </c>
      <c r="H3214" t="s">
        <v>23</v>
      </c>
      <c r="I3214" t="s">
        <v>277</v>
      </c>
      <c r="J3214" t="s">
        <v>206</v>
      </c>
      <c r="K3214">
        <v>38301</v>
      </c>
      <c r="L3214" t="s">
        <v>76</v>
      </c>
      <c r="M3214" t="s">
        <v>1755</v>
      </c>
      <c r="N3214" t="s">
        <v>46</v>
      </c>
      <c r="O3214" t="s">
        <v>62</v>
      </c>
      <c r="P3214" t="s">
        <v>1756</v>
      </c>
      <c r="Q3214">
        <v>23.128</v>
      </c>
      <c r="R3214">
        <v>7</v>
      </c>
      <c r="S3214">
        <v>0.2</v>
      </c>
      <c r="T3214">
        <v>2.891</v>
      </c>
    </row>
    <row r="3215" spans="1:20" x14ac:dyDescent="0.3">
      <c r="A3215" s="1">
        <v>44187</v>
      </c>
      <c r="B3215" s="1" t="str">
        <f t="shared" si="50"/>
        <v>Dec</v>
      </c>
      <c r="C3215">
        <v>8954</v>
      </c>
      <c r="D3215" t="s">
        <v>5758</v>
      </c>
      <c r="E3215" t="s">
        <v>20</v>
      </c>
      <c r="F3215" t="s">
        <v>1682</v>
      </c>
      <c r="G3215" t="s">
        <v>22</v>
      </c>
      <c r="H3215" t="s">
        <v>23</v>
      </c>
      <c r="I3215" t="s">
        <v>277</v>
      </c>
      <c r="J3215" t="s">
        <v>206</v>
      </c>
      <c r="K3215">
        <v>38301</v>
      </c>
      <c r="L3215" t="s">
        <v>76</v>
      </c>
      <c r="M3215" t="s">
        <v>5761</v>
      </c>
      <c r="N3215" t="s">
        <v>46</v>
      </c>
      <c r="O3215" t="s">
        <v>69</v>
      </c>
      <c r="P3215" t="s">
        <v>5762</v>
      </c>
      <c r="Q3215">
        <v>59.24</v>
      </c>
      <c r="R3215">
        <v>5</v>
      </c>
      <c r="S3215">
        <v>0.2</v>
      </c>
      <c r="T3215">
        <v>16.291</v>
      </c>
    </row>
    <row r="3216" spans="1:20" x14ac:dyDescent="0.3">
      <c r="A3216" s="1">
        <v>44188</v>
      </c>
      <c r="B3216" s="1" t="str">
        <f t="shared" si="50"/>
        <v>Dec</v>
      </c>
      <c r="C3216">
        <v>883</v>
      </c>
      <c r="D3216" t="s">
        <v>5763</v>
      </c>
      <c r="E3216" t="s">
        <v>269</v>
      </c>
      <c r="F3216" t="s">
        <v>2113</v>
      </c>
      <c r="G3216" t="s">
        <v>22</v>
      </c>
      <c r="H3216" t="s">
        <v>23</v>
      </c>
      <c r="I3216" t="s">
        <v>111</v>
      </c>
      <c r="J3216" t="s">
        <v>34</v>
      </c>
      <c r="K3216">
        <v>94109</v>
      </c>
      <c r="L3216" t="s">
        <v>35</v>
      </c>
      <c r="M3216" t="s">
        <v>5764</v>
      </c>
      <c r="N3216" t="s">
        <v>46</v>
      </c>
      <c r="O3216" t="s">
        <v>62</v>
      </c>
      <c r="P3216" t="s">
        <v>5765</v>
      </c>
      <c r="Q3216">
        <v>13.48</v>
      </c>
      <c r="R3216">
        <v>4</v>
      </c>
      <c r="S3216">
        <v>0</v>
      </c>
      <c r="T3216">
        <v>5.9311999999999996</v>
      </c>
    </row>
    <row r="3217" spans="1:20" x14ac:dyDescent="0.3">
      <c r="A3217" s="1">
        <v>44188</v>
      </c>
      <c r="B3217" s="1" t="str">
        <f t="shared" si="50"/>
        <v>Dec</v>
      </c>
      <c r="C3217">
        <v>2295</v>
      </c>
      <c r="D3217" t="s">
        <v>5766</v>
      </c>
      <c r="E3217" t="s">
        <v>20</v>
      </c>
      <c r="F3217" t="s">
        <v>1371</v>
      </c>
      <c r="G3217" t="s">
        <v>73</v>
      </c>
      <c r="H3217" t="s">
        <v>23</v>
      </c>
      <c r="I3217" t="s">
        <v>876</v>
      </c>
      <c r="J3217" t="s">
        <v>331</v>
      </c>
      <c r="K3217">
        <v>6457</v>
      </c>
      <c r="L3217" t="s">
        <v>26</v>
      </c>
      <c r="M3217" t="s">
        <v>3107</v>
      </c>
      <c r="N3217" t="s">
        <v>28</v>
      </c>
      <c r="O3217" t="s">
        <v>29</v>
      </c>
      <c r="P3217" t="s">
        <v>3108</v>
      </c>
      <c r="Q3217">
        <v>181.95</v>
      </c>
      <c r="R3217">
        <v>3</v>
      </c>
      <c r="S3217">
        <v>0</v>
      </c>
      <c r="T3217">
        <v>38.209499999999998</v>
      </c>
    </row>
    <row r="3218" spans="1:20" x14ac:dyDescent="0.3">
      <c r="A3218" s="1">
        <v>44188</v>
      </c>
      <c r="B3218" s="1" t="str">
        <f t="shared" si="50"/>
        <v>Dec</v>
      </c>
      <c r="C3218">
        <v>3545</v>
      </c>
      <c r="D3218" t="s">
        <v>5767</v>
      </c>
      <c r="E3218" t="s">
        <v>86</v>
      </c>
      <c r="F3218" t="s">
        <v>526</v>
      </c>
      <c r="G3218" t="s">
        <v>22</v>
      </c>
      <c r="H3218" t="s">
        <v>23</v>
      </c>
      <c r="I3218" t="s">
        <v>5235</v>
      </c>
      <c r="J3218" t="s">
        <v>52</v>
      </c>
      <c r="K3218">
        <v>77840</v>
      </c>
      <c r="L3218" t="s">
        <v>44</v>
      </c>
      <c r="M3218" t="s">
        <v>3267</v>
      </c>
      <c r="N3218" t="s">
        <v>46</v>
      </c>
      <c r="O3218" t="s">
        <v>107</v>
      </c>
      <c r="P3218" t="s">
        <v>3268</v>
      </c>
      <c r="Q3218">
        <v>28.672000000000001</v>
      </c>
      <c r="R3218">
        <v>8</v>
      </c>
      <c r="S3218">
        <v>0.2</v>
      </c>
      <c r="T3218">
        <v>10.393599999999999</v>
      </c>
    </row>
    <row r="3219" spans="1:20" x14ac:dyDescent="0.3">
      <c r="A3219" s="1">
        <v>44188</v>
      </c>
      <c r="B3219" s="1" t="str">
        <f t="shared" si="50"/>
        <v>Dec</v>
      </c>
      <c r="C3219">
        <v>3546</v>
      </c>
      <c r="D3219" t="s">
        <v>5767</v>
      </c>
      <c r="E3219" t="s">
        <v>86</v>
      </c>
      <c r="F3219" t="s">
        <v>526</v>
      </c>
      <c r="G3219" t="s">
        <v>22</v>
      </c>
      <c r="H3219" t="s">
        <v>23</v>
      </c>
      <c r="I3219" t="s">
        <v>5235</v>
      </c>
      <c r="J3219" t="s">
        <v>52</v>
      </c>
      <c r="K3219">
        <v>77840</v>
      </c>
      <c r="L3219" t="s">
        <v>44</v>
      </c>
      <c r="M3219" t="s">
        <v>2450</v>
      </c>
      <c r="N3219" t="s">
        <v>46</v>
      </c>
      <c r="O3219" t="s">
        <v>69</v>
      </c>
      <c r="P3219" t="s">
        <v>2451</v>
      </c>
      <c r="Q3219">
        <v>29.312000000000001</v>
      </c>
      <c r="R3219">
        <v>8</v>
      </c>
      <c r="S3219">
        <v>0.8</v>
      </c>
      <c r="T3219">
        <v>-74.745599999999996</v>
      </c>
    </row>
    <row r="3220" spans="1:20" x14ac:dyDescent="0.3">
      <c r="A3220" s="1">
        <v>44188</v>
      </c>
      <c r="B3220" s="1" t="str">
        <f t="shared" si="50"/>
        <v>Dec</v>
      </c>
      <c r="C3220">
        <v>6223</v>
      </c>
      <c r="D3220" t="s">
        <v>5768</v>
      </c>
      <c r="E3220" t="s">
        <v>20</v>
      </c>
      <c r="F3220" t="s">
        <v>2085</v>
      </c>
      <c r="G3220" t="s">
        <v>22</v>
      </c>
      <c r="H3220" t="s">
        <v>23</v>
      </c>
      <c r="I3220" t="s">
        <v>5769</v>
      </c>
      <c r="J3220" t="s">
        <v>206</v>
      </c>
      <c r="K3220">
        <v>37075</v>
      </c>
      <c r="L3220" t="s">
        <v>76</v>
      </c>
      <c r="M3220" t="s">
        <v>4660</v>
      </c>
      <c r="N3220" t="s">
        <v>28</v>
      </c>
      <c r="O3220" t="s">
        <v>29</v>
      </c>
      <c r="P3220" t="s">
        <v>4661</v>
      </c>
      <c r="Q3220">
        <v>72.703999999999994</v>
      </c>
      <c r="R3220">
        <v>4</v>
      </c>
      <c r="S3220">
        <v>0.2</v>
      </c>
      <c r="T3220">
        <v>19.084800000000001</v>
      </c>
    </row>
    <row r="3221" spans="1:20" x14ac:dyDescent="0.3">
      <c r="A3221" s="1">
        <v>44188</v>
      </c>
      <c r="B3221" s="1" t="str">
        <f t="shared" si="50"/>
        <v>Dec</v>
      </c>
      <c r="C3221">
        <v>6224</v>
      </c>
      <c r="D3221" t="s">
        <v>5768</v>
      </c>
      <c r="E3221" t="s">
        <v>20</v>
      </c>
      <c r="F3221" t="s">
        <v>2085</v>
      </c>
      <c r="G3221" t="s">
        <v>22</v>
      </c>
      <c r="H3221" t="s">
        <v>23</v>
      </c>
      <c r="I3221" t="s">
        <v>5769</v>
      </c>
      <c r="J3221" t="s">
        <v>206</v>
      </c>
      <c r="K3221">
        <v>37075</v>
      </c>
      <c r="L3221" t="s">
        <v>76</v>
      </c>
      <c r="M3221" t="s">
        <v>1689</v>
      </c>
      <c r="N3221" t="s">
        <v>46</v>
      </c>
      <c r="O3221" t="s">
        <v>62</v>
      </c>
      <c r="P3221" t="s">
        <v>1690</v>
      </c>
      <c r="Q3221">
        <v>12.263999999999999</v>
      </c>
      <c r="R3221">
        <v>7</v>
      </c>
      <c r="S3221">
        <v>0.2</v>
      </c>
      <c r="T3221">
        <v>1.0730999999999999</v>
      </c>
    </row>
    <row r="3222" spans="1:20" x14ac:dyDescent="0.3">
      <c r="A3222" s="1">
        <v>44188</v>
      </c>
      <c r="B3222" s="1" t="str">
        <f t="shared" si="50"/>
        <v>Dec</v>
      </c>
      <c r="C3222">
        <v>6225</v>
      </c>
      <c r="D3222" t="s">
        <v>5768</v>
      </c>
      <c r="E3222" t="s">
        <v>20</v>
      </c>
      <c r="F3222" t="s">
        <v>2085</v>
      </c>
      <c r="G3222" t="s">
        <v>22</v>
      </c>
      <c r="H3222" t="s">
        <v>23</v>
      </c>
      <c r="I3222" t="s">
        <v>5769</v>
      </c>
      <c r="J3222" t="s">
        <v>206</v>
      </c>
      <c r="K3222">
        <v>37075</v>
      </c>
      <c r="L3222" t="s">
        <v>76</v>
      </c>
      <c r="M3222" t="s">
        <v>1924</v>
      </c>
      <c r="N3222" t="s">
        <v>46</v>
      </c>
      <c r="O3222" t="s">
        <v>54</v>
      </c>
      <c r="P3222" t="s">
        <v>1925</v>
      </c>
      <c r="Q3222">
        <v>218.352</v>
      </c>
      <c r="R3222">
        <v>3</v>
      </c>
      <c r="S3222">
        <v>0.2</v>
      </c>
      <c r="T3222">
        <v>-54.588000000000001</v>
      </c>
    </row>
    <row r="3223" spans="1:20" x14ac:dyDescent="0.3">
      <c r="A3223" s="1">
        <v>44188</v>
      </c>
      <c r="B3223" s="1" t="str">
        <f t="shared" si="50"/>
        <v>Dec</v>
      </c>
      <c r="C3223">
        <v>6853</v>
      </c>
      <c r="D3223" t="s">
        <v>5770</v>
      </c>
      <c r="E3223" t="s">
        <v>86</v>
      </c>
      <c r="F3223" t="s">
        <v>5771</v>
      </c>
      <c r="G3223" t="s">
        <v>73</v>
      </c>
      <c r="H3223" t="s">
        <v>23</v>
      </c>
      <c r="I3223" t="s">
        <v>4717</v>
      </c>
      <c r="J3223" t="s">
        <v>1091</v>
      </c>
      <c r="K3223">
        <v>72209</v>
      </c>
      <c r="L3223" t="s">
        <v>76</v>
      </c>
      <c r="M3223" t="s">
        <v>5772</v>
      </c>
      <c r="N3223" t="s">
        <v>46</v>
      </c>
      <c r="O3223" t="s">
        <v>54</v>
      </c>
      <c r="P3223" t="s">
        <v>5773</v>
      </c>
      <c r="Q3223">
        <v>62.04</v>
      </c>
      <c r="R3223">
        <v>4</v>
      </c>
      <c r="S3223">
        <v>0</v>
      </c>
      <c r="T3223">
        <v>17.371200000000002</v>
      </c>
    </row>
    <row r="3224" spans="1:20" x14ac:dyDescent="0.3">
      <c r="A3224" s="1">
        <v>44188</v>
      </c>
      <c r="B3224" s="1" t="str">
        <f t="shared" si="50"/>
        <v>Dec</v>
      </c>
      <c r="C3224">
        <v>6854</v>
      </c>
      <c r="D3224" t="s">
        <v>5770</v>
      </c>
      <c r="E3224" t="s">
        <v>86</v>
      </c>
      <c r="F3224" t="s">
        <v>5771</v>
      </c>
      <c r="G3224" t="s">
        <v>73</v>
      </c>
      <c r="H3224" t="s">
        <v>23</v>
      </c>
      <c r="I3224" t="s">
        <v>4717</v>
      </c>
      <c r="J3224" t="s">
        <v>1091</v>
      </c>
      <c r="K3224">
        <v>72209</v>
      </c>
      <c r="L3224" t="s">
        <v>76</v>
      </c>
      <c r="M3224" t="s">
        <v>371</v>
      </c>
      <c r="N3224" t="s">
        <v>78</v>
      </c>
      <c r="O3224" t="s">
        <v>193</v>
      </c>
      <c r="P3224" t="s">
        <v>372</v>
      </c>
      <c r="Q3224">
        <v>494.97</v>
      </c>
      <c r="R3224">
        <v>3</v>
      </c>
      <c r="S3224">
        <v>0</v>
      </c>
      <c r="T3224">
        <v>148.49100000000001</v>
      </c>
    </row>
    <row r="3225" spans="1:20" x14ac:dyDescent="0.3">
      <c r="A3225" s="1">
        <v>44188</v>
      </c>
      <c r="B3225" s="1" t="str">
        <f t="shared" si="50"/>
        <v>Dec</v>
      </c>
      <c r="C3225">
        <v>6855</v>
      </c>
      <c r="D3225" t="s">
        <v>5770</v>
      </c>
      <c r="E3225" t="s">
        <v>86</v>
      </c>
      <c r="F3225" t="s">
        <v>5771</v>
      </c>
      <c r="G3225" t="s">
        <v>73</v>
      </c>
      <c r="H3225" t="s">
        <v>23</v>
      </c>
      <c r="I3225" t="s">
        <v>4717</v>
      </c>
      <c r="J3225" t="s">
        <v>1091</v>
      </c>
      <c r="K3225">
        <v>72209</v>
      </c>
      <c r="L3225" t="s">
        <v>76</v>
      </c>
      <c r="M3225" t="s">
        <v>3953</v>
      </c>
      <c r="N3225" t="s">
        <v>46</v>
      </c>
      <c r="O3225" t="s">
        <v>54</v>
      </c>
      <c r="P3225" t="s">
        <v>3954</v>
      </c>
      <c r="Q3225">
        <v>367.96</v>
      </c>
      <c r="R3225">
        <v>4</v>
      </c>
      <c r="S3225">
        <v>0</v>
      </c>
      <c r="T3225">
        <v>14.718400000000001</v>
      </c>
    </row>
    <row r="3226" spans="1:20" x14ac:dyDescent="0.3">
      <c r="A3226" s="1">
        <v>44188</v>
      </c>
      <c r="B3226" s="1" t="str">
        <f t="shared" si="50"/>
        <v>Dec</v>
      </c>
      <c r="C3226">
        <v>6856</v>
      </c>
      <c r="D3226" t="s">
        <v>5770</v>
      </c>
      <c r="E3226" t="s">
        <v>86</v>
      </c>
      <c r="F3226" t="s">
        <v>5771</v>
      </c>
      <c r="G3226" t="s">
        <v>73</v>
      </c>
      <c r="H3226" t="s">
        <v>23</v>
      </c>
      <c r="I3226" t="s">
        <v>4717</v>
      </c>
      <c r="J3226" t="s">
        <v>1091</v>
      </c>
      <c r="K3226">
        <v>72209</v>
      </c>
      <c r="L3226" t="s">
        <v>76</v>
      </c>
      <c r="M3226" t="s">
        <v>5774</v>
      </c>
      <c r="N3226" t="s">
        <v>46</v>
      </c>
      <c r="O3226" t="s">
        <v>107</v>
      </c>
      <c r="P3226" t="s">
        <v>5775</v>
      </c>
      <c r="Q3226">
        <v>44.96</v>
      </c>
      <c r="R3226">
        <v>2</v>
      </c>
      <c r="S3226">
        <v>0</v>
      </c>
      <c r="T3226">
        <v>20.6816</v>
      </c>
    </row>
    <row r="3227" spans="1:20" x14ac:dyDescent="0.3">
      <c r="A3227" s="1">
        <v>44188</v>
      </c>
      <c r="B3227" s="1" t="str">
        <f t="shared" si="50"/>
        <v>Dec</v>
      </c>
      <c r="C3227">
        <v>6857</v>
      </c>
      <c r="D3227" t="s">
        <v>5770</v>
      </c>
      <c r="E3227" t="s">
        <v>86</v>
      </c>
      <c r="F3227" t="s">
        <v>5771</v>
      </c>
      <c r="G3227" t="s">
        <v>73</v>
      </c>
      <c r="H3227" t="s">
        <v>23</v>
      </c>
      <c r="I3227" t="s">
        <v>4717</v>
      </c>
      <c r="J3227" t="s">
        <v>1091</v>
      </c>
      <c r="K3227">
        <v>72209</v>
      </c>
      <c r="L3227" t="s">
        <v>76</v>
      </c>
      <c r="M3227" t="s">
        <v>5776</v>
      </c>
      <c r="N3227" t="s">
        <v>46</v>
      </c>
      <c r="O3227" t="s">
        <v>168</v>
      </c>
      <c r="P3227" t="s">
        <v>5777</v>
      </c>
      <c r="Q3227">
        <v>182.94</v>
      </c>
      <c r="R3227">
        <v>3</v>
      </c>
      <c r="S3227">
        <v>0</v>
      </c>
      <c r="T3227">
        <v>85.981800000000007</v>
      </c>
    </row>
    <row r="3228" spans="1:20" x14ac:dyDescent="0.3">
      <c r="A3228" s="1">
        <v>44188</v>
      </c>
      <c r="B3228" s="1" t="str">
        <f t="shared" si="50"/>
        <v>Dec</v>
      </c>
      <c r="C3228">
        <v>6997</v>
      </c>
      <c r="D3228" t="s">
        <v>5778</v>
      </c>
      <c r="E3228" t="s">
        <v>86</v>
      </c>
      <c r="F3228" t="s">
        <v>3664</v>
      </c>
      <c r="G3228" t="s">
        <v>73</v>
      </c>
      <c r="H3228" t="s">
        <v>23</v>
      </c>
      <c r="I3228" t="s">
        <v>2373</v>
      </c>
      <c r="J3228" t="s">
        <v>337</v>
      </c>
      <c r="K3228">
        <v>61107</v>
      </c>
      <c r="L3228" t="s">
        <v>44</v>
      </c>
      <c r="M3228" t="s">
        <v>4390</v>
      </c>
      <c r="N3228" t="s">
        <v>46</v>
      </c>
      <c r="O3228" t="s">
        <v>47</v>
      </c>
      <c r="P3228" t="s">
        <v>4391</v>
      </c>
      <c r="Q3228">
        <v>13.84</v>
      </c>
      <c r="R3228">
        <v>4</v>
      </c>
      <c r="S3228">
        <v>0.8</v>
      </c>
      <c r="T3228">
        <v>-22.143999999999998</v>
      </c>
    </row>
    <row r="3229" spans="1:20" x14ac:dyDescent="0.3">
      <c r="A3229" s="1">
        <v>44188</v>
      </c>
      <c r="B3229" s="1" t="str">
        <f t="shared" si="50"/>
        <v>Dec</v>
      </c>
      <c r="C3229">
        <v>6998</v>
      </c>
      <c r="D3229" t="s">
        <v>5778</v>
      </c>
      <c r="E3229" t="s">
        <v>86</v>
      </c>
      <c r="F3229" t="s">
        <v>3664</v>
      </c>
      <c r="G3229" t="s">
        <v>73</v>
      </c>
      <c r="H3229" t="s">
        <v>23</v>
      </c>
      <c r="I3229" t="s">
        <v>2373</v>
      </c>
      <c r="J3229" t="s">
        <v>337</v>
      </c>
      <c r="K3229">
        <v>61107</v>
      </c>
      <c r="L3229" t="s">
        <v>44</v>
      </c>
      <c r="M3229" t="s">
        <v>4318</v>
      </c>
      <c r="N3229" t="s">
        <v>46</v>
      </c>
      <c r="O3229" t="s">
        <v>107</v>
      </c>
      <c r="P3229" t="s">
        <v>4319</v>
      </c>
      <c r="Q3229">
        <v>175.87200000000001</v>
      </c>
      <c r="R3229">
        <v>4</v>
      </c>
      <c r="S3229">
        <v>0.2</v>
      </c>
      <c r="T3229">
        <v>63.753599999999999</v>
      </c>
    </row>
    <row r="3230" spans="1:20" x14ac:dyDescent="0.3">
      <c r="A3230" s="1">
        <v>44188</v>
      </c>
      <c r="B3230" s="1" t="str">
        <f t="shared" si="50"/>
        <v>Dec</v>
      </c>
      <c r="C3230">
        <v>8392</v>
      </c>
      <c r="D3230" t="s">
        <v>5779</v>
      </c>
      <c r="E3230" t="s">
        <v>20</v>
      </c>
      <c r="F3230" t="s">
        <v>5780</v>
      </c>
      <c r="G3230" t="s">
        <v>41</v>
      </c>
      <c r="H3230" t="s">
        <v>23</v>
      </c>
      <c r="I3230" t="s">
        <v>5781</v>
      </c>
      <c r="J3230" t="s">
        <v>331</v>
      </c>
      <c r="K3230">
        <v>6810</v>
      </c>
      <c r="L3230" t="s">
        <v>26</v>
      </c>
      <c r="M3230" t="s">
        <v>1790</v>
      </c>
      <c r="N3230" t="s">
        <v>28</v>
      </c>
      <c r="O3230" t="s">
        <v>29</v>
      </c>
      <c r="P3230" t="s">
        <v>2525</v>
      </c>
      <c r="Q3230">
        <v>27.46</v>
      </c>
      <c r="R3230">
        <v>2</v>
      </c>
      <c r="S3230">
        <v>0</v>
      </c>
      <c r="T3230">
        <v>9.8856000000000002</v>
      </c>
    </row>
    <row r="3231" spans="1:20" x14ac:dyDescent="0.3">
      <c r="A3231" s="1">
        <v>44189</v>
      </c>
      <c r="B3231" s="1" t="str">
        <f t="shared" si="50"/>
        <v>Dec</v>
      </c>
      <c r="C3231">
        <v>405</v>
      </c>
      <c r="D3231" t="s">
        <v>5782</v>
      </c>
      <c r="E3231" t="s">
        <v>20</v>
      </c>
      <c r="F3231" t="s">
        <v>1758</v>
      </c>
      <c r="G3231" t="s">
        <v>22</v>
      </c>
      <c r="H3231" t="s">
        <v>23</v>
      </c>
      <c r="I3231" t="s">
        <v>314</v>
      </c>
      <c r="J3231" t="s">
        <v>315</v>
      </c>
      <c r="K3231">
        <v>10024</v>
      </c>
      <c r="L3231" t="s">
        <v>26</v>
      </c>
      <c r="M3231" t="s">
        <v>2827</v>
      </c>
      <c r="N3231" t="s">
        <v>46</v>
      </c>
      <c r="O3231" t="s">
        <v>69</v>
      </c>
      <c r="P3231" t="s">
        <v>1533</v>
      </c>
      <c r="Q3231">
        <v>35.909999999999997</v>
      </c>
      <c r="R3231">
        <v>3</v>
      </c>
      <c r="S3231">
        <v>0</v>
      </c>
      <c r="T3231">
        <v>9.6957000000000004</v>
      </c>
    </row>
    <row r="3232" spans="1:20" x14ac:dyDescent="0.3">
      <c r="A3232" s="1">
        <v>44189</v>
      </c>
      <c r="B3232" s="1" t="str">
        <f t="shared" si="50"/>
        <v>Dec</v>
      </c>
      <c r="C3232">
        <v>1507</v>
      </c>
      <c r="D3232" t="s">
        <v>5783</v>
      </c>
      <c r="E3232" t="s">
        <v>20</v>
      </c>
      <c r="F3232" t="s">
        <v>276</v>
      </c>
      <c r="G3232" t="s">
        <v>22</v>
      </c>
      <c r="H3232" t="s">
        <v>23</v>
      </c>
      <c r="I3232" t="s">
        <v>314</v>
      </c>
      <c r="J3232" t="s">
        <v>315</v>
      </c>
      <c r="K3232">
        <v>10024</v>
      </c>
      <c r="L3232" t="s">
        <v>26</v>
      </c>
      <c r="M3232" t="s">
        <v>3232</v>
      </c>
      <c r="N3232" t="s">
        <v>46</v>
      </c>
      <c r="O3232" t="s">
        <v>47</v>
      </c>
      <c r="P3232" t="s">
        <v>3233</v>
      </c>
      <c r="Q3232">
        <v>17.88</v>
      </c>
      <c r="R3232">
        <v>3</v>
      </c>
      <c r="S3232">
        <v>0.2</v>
      </c>
      <c r="T3232">
        <v>5.5875000000000004</v>
      </c>
    </row>
    <row r="3233" spans="1:20" x14ac:dyDescent="0.3">
      <c r="A3233" s="1">
        <v>44189</v>
      </c>
      <c r="B3233" s="1" t="str">
        <f t="shared" si="50"/>
        <v>Dec</v>
      </c>
      <c r="C3233">
        <v>2482</v>
      </c>
      <c r="D3233" t="s">
        <v>5784</v>
      </c>
      <c r="E3233" t="s">
        <v>20</v>
      </c>
      <c r="F3233" t="s">
        <v>1020</v>
      </c>
      <c r="G3233" t="s">
        <v>22</v>
      </c>
      <c r="H3233" t="s">
        <v>23</v>
      </c>
      <c r="I3233" t="s">
        <v>148</v>
      </c>
      <c r="J3233" t="s">
        <v>149</v>
      </c>
      <c r="K3233">
        <v>98105</v>
      </c>
      <c r="L3233" t="s">
        <v>35</v>
      </c>
      <c r="M3233" t="s">
        <v>1629</v>
      </c>
      <c r="N3233" t="s">
        <v>46</v>
      </c>
      <c r="O3233" t="s">
        <v>54</v>
      </c>
      <c r="P3233" t="s">
        <v>1630</v>
      </c>
      <c r="Q3233">
        <v>1003.62</v>
      </c>
      <c r="R3233">
        <v>6</v>
      </c>
      <c r="S3233">
        <v>0</v>
      </c>
      <c r="T3233">
        <v>0</v>
      </c>
    </row>
    <row r="3234" spans="1:20" x14ac:dyDescent="0.3">
      <c r="A3234" s="1">
        <v>44189</v>
      </c>
      <c r="B3234" s="1" t="str">
        <f t="shared" si="50"/>
        <v>Dec</v>
      </c>
      <c r="C3234">
        <v>3315</v>
      </c>
      <c r="D3234" t="s">
        <v>5785</v>
      </c>
      <c r="E3234" t="s">
        <v>20</v>
      </c>
      <c r="F3234" t="s">
        <v>2782</v>
      </c>
      <c r="G3234" t="s">
        <v>22</v>
      </c>
      <c r="H3234" t="s">
        <v>23</v>
      </c>
      <c r="I3234" t="s">
        <v>2479</v>
      </c>
      <c r="J3234" t="s">
        <v>315</v>
      </c>
      <c r="K3234">
        <v>11572</v>
      </c>
      <c r="L3234" t="s">
        <v>26</v>
      </c>
      <c r="M3234" t="s">
        <v>1816</v>
      </c>
      <c r="N3234" t="s">
        <v>28</v>
      </c>
      <c r="O3234" t="s">
        <v>59</v>
      </c>
      <c r="P3234" t="s">
        <v>1817</v>
      </c>
      <c r="Q3234">
        <v>271.76400000000001</v>
      </c>
      <c r="R3234">
        <v>2</v>
      </c>
      <c r="S3234">
        <v>0.1</v>
      </c>
      <c r="T3234">
        <v>48.313600000000001</v>
      </c>
    </row>
    <row r="3235" spans="1:20" x14ac:dyDescent="0.3">
      <c r="A3235" s="1">
        <v>44189</v>
      </c>
      <c r="B3235" s="1" t="str">
        <f t="shared" si="50"/>
        <v>Dec</v>
      </c>
      <c r="C3235">
        <v>3316</v>
      </c>
      <c r="D3235" t="s">
        <v>5785</v>
      </c>
      <c r="E3235" t="s">
        <v>20</v>
      </c>
      <c r="F3235" t="s">
        <v>2782</v>
      </c>
      <c r="G3235" t="s">
        <v>22</v>
      </c>
      <c r="H3235" t="s">
        <v>23</v>
      </c>
      <c r="I3235" t="s">
        <v>2479</v>
      </c>
      <c r="J3235" t="s">
        <v>315</v>
      </c>
      <c r="K3235">
        <v>11572</v>
      </c>
      <c r="L3235" t="s">
        <v>26</v>
      </c>
      <c r="M3235" t="s">
        <v>2208</v>
      </c>
      <c r="N3235" t="s">
        <v>46</v>
      </c>
      <c r="O3235" t="s">
        <v>47</v>
      </c>
      <c r="P3235" t="s">
        <v>2209</v>
      </c>
      <c r="Q3235">
        <v>14.375999999999999</v>
      </c>
      <c r="R3235">
        <v>3</v>
      </c>
      <c r="S3235">
        <v>0.2</v>
      </c>
      <c r="T3235">
        <v>4.8518999999999997</v>
      </c>
    </row>
    <row r="3236" spans="1:20" x14ac:dyDescent="0.3">
      <c r="A3236" s="1">
        <v>44189</v>
      </c>
      <c r="B3236" s="1" t="str">
        <f t="shared" si="50"/>
        <v>Dec</v>
      </c>
      <c r="C3236">
        <v>3701</v>
      </c>
      <c r="D3236" t="s">
        <v>5786</v>
      </c>
      <c r="E3236" t="s">
        <v>20</v>
      </c>
      <c r="F3236" t="s">
        <v>826</v>
      </c>
      <c r="G3236" t="s">
        <v>73</v>
      </c>
      <c r="H3236" t="s">
        <v>23</v>
      </c>
      <c r="I3236" t="s">
        <v>604</v>
      </c>
      <c r="J3236" t="s">
        <v>315</v>
      </c>
      <c r="K3236">
        <v>14609</v>
      </c>
      <c r="L3236" t="s">
        <v>26</v>
      </c>
      <c r="M3236" t="s">
        <v>3423</v>
      </c>
      <c r="N3236" t="s">
        <v>28</v>
      </c>
      <c r="O3236" t="s">
        <v>29</v>
      </c>
      <c r="P3236" t="s">
        <v>3424</v>
      </c>
      <c r="Q3236">
        <v>37.93</v>
      </c>
      <c r="R3236">
        <v>1</v>
      </c>
      <c r="S3236">
        <v>0</v>
      </c>
      <c r="T3236">
        <v>6.8273999999999999</v>
      </c>
    </row>
    <row r="3237" spans="1:20" x14ac:dyDescent="0.3">
      <c r="A3237" s="1">
        <v>44189</v>
      </c>
      <c r="B3237" s="1" t="str">
        <f t="shared" si="50"/>
        <v>Dec</v>
      </c>
      <c r="C3237">
        <v>4030</v>
      </c>
      <c r="D3237" t="s">
        <v>5787</v>
      </c>
      <c r="E3237" t="s">
        <v>20</v>
      </c>
      <c r="F3237" t="s">
        <v>1722</v>
      </c>
      <c r="G3237" t="s">
        <v>22</v>
      </c>
      <c r="H3237" t="s">
        <v>23</v>
      </c>
      <c r="I3237" t="s">
        <v>733</v>
      </c>
      <c r="J3237" t="s">
        <v>734</v>
      </c>
      <c r="K3237">
        <v>70506</v>
      </c>
      <c r="L3237" t="s">
        <v>76</v>
      </c>
      <c r="M3237" t="s">
        <v>5021</v>
      </c>
      <c r="N3237" t="s">
        <v>78</v>
      </c>
      <c r="O3237" t="s">
        <v>79</v>
      </c>
      <c r="P3237" t="s">
        <v>5022</v>
      </c>
      <c r="Q3237">
        <v>479.97</v>
      </c>
      <c r="R3237">
        <v>3</v>
      </c>
      <c r="S3237">
        <v>0</v>
      </c>
      <c r="T3237">
        <v>239.98500000000001</v>
      </c>
    </row>
    <row r="3238" spans="1:20" x14ac:dyDescent="0.3">
      <c r="A3238" s="1">
        <v>44189</v>
      </c>
      <c r="B3238" s="1" t="str">
        <f t="shared" si="50"/>
        <v>Dec</v>
      </c>
      <c r="C3238">
        <v>4031</v>
      </c>
      <c r="D3238" t="s">
        <v>5787</v>
      </c>
      <c r="E3238" t="s">
        <v>20</v>
      </c>
      <c r="F3238" t="s">
        <v>1722</v>
      </c>
      <c r="G3238" t="s">
        <v>22</v>
      </c>
      <c r="H3238" t="s">
        <v>23</v>
      </c>
      <c r="I3238" t="s">
        <v>733</v>
      </c>
      <c r="J3238" t="s">
        <v>734</v>
      </c>
      <c r="K3238">
        <v>70506</v>
      </c>
      <c r="L3238" t="s">
        <v>76</v>
      </c>
      <c r="M3238" t="s">
        <v>5788</v>
      </c>
      <c r="N3238" t="s">
        <v>28</v>
      </c>
      <c r="O3238" t="s">
        <v>59</v>
      </c>
      <c r="P3238" t="s">
        <v>5789</v>
      </c>
      <c r="Q3238">
        <v>232.88</v>
      </c>
      <c r="R3238">
        <v>4</v>
      </c>
      <c r="S3238">
        <v>0</v>
      </c>
      <c r="T3238">
        <v>60.5488</v>
      </c>
    </row>
    <row r="3239" spans="1:20" x14ac:dyDescent="0.3">
      <c r="A3239" s="1">
        <v>44189</v>
      </c>
      <c r="B3239" s="1" t="str">
        <f t="shared" si="50"/>
        <v>Dec</v>
      </c>
      <c r="C3239">
        <v>4620</v>
      </c>
      <c r="D3239" t="s">
        <v>5790</v>
      </c>
      <c r="E3239" t="s">
        <v>39</v>
      </c>
      <c r="F3239" t="s">
        <v>5791</v>
      </c>
      <c r="G3239" t="s">
        <v>41</v>
      </c>
      <c r="H3239" t="s">
        <v>23</v>
      </c>
      <c r="I3239" t="s">
        <v>33</v>
      </c>
      <c r="J3239" t="s">
        <v>34</v>
      </c>
      <c r="K3239">
        <v>90049</v>
      </c>
      <c r="L3239" t="s">
        <v>35</v>
      </c>
      <c r="M3239" t="s">
        <v>1122</v>
      </c>
      <c r="N3239" t="s">
        <v>78</v>
      </c>
      <c r="O3239" t="s">
        <v>382</v>
      </c>
      <c r="P3239" t="s">
        <v>1123</v>
      </c>
      <c r="Q3239">
        <v>2879.9520000000002</v>
      </c>
      <c r="R3239">
        <v>6</v>
      </c>
      <c r="S3239">
        <v>0.2</v>
      </c>
      <c r="T3239">
        <v>1007.9832</v>
      </c>
    </row>
    <row r="3240" spans="1:20" x14ac:dyDescent="0.3">
      <c r="A3240" s="1">
        <v>44189</v>
      </c>
      <c r="B3240" s="1" t="str">
        <f t="shared" si="50"/>
        <v>Dec</v>
      </c>
      <c r="C3240">
        <v>4621</v>
      </c>
      <c r="D3240" t="s">
        <v>5790</v>
      </c>
      <c r="E3240" t="s">
        <v>39</v>
      </c>
      <c r="F3240" t="s">
        <v>5791</v>
      </c>
      <c r="G3240" t="s">
        <v>41</v>
      </c>
      <c r="H3240" t="s">
        <v>23</v>
      </c>
      <c r="I3240" t="s">
        <v>33</v>
      </c>
      <c r="J3240" t="s">
        <v>34</v>
      </c>
      <c r="K3240">
        <v>90049</v>
      </c>
      <c r="L3240" t="s">
        <v>35</v>
      </c>
      <c r="M3240" t="s">
        <v>3344</v>
      </c>
      <c r="N3240" t="s">
        <v>46</v>
      </c>
      <c r="O3240" t="s">
        <v>47</v>
      </c>
      <c r="P3240" t="s">
        <v>3345</v>
      </c>
      <c r="Q3240">
        <v>90.48</v>
      </c>
      <c r="R3240">
        <v>3</v>
      </c>
      <c r="S3240">
        <v>0.2</v>
      </c>
      <c r="T3240">
        <v>33.93</v>
      </c>
    </row>
    <row r="3241" spans="1:20" x14ac:dyDescent="0.3">
      <c r="A3241" s="1">
        <v>44189</v>
      </c>
      <c r="B3241" s="1" t="str">
        <f t="shared" si="50"/>
        <v>Dec</v>
      </c>
      <c r="C3241">
        <v>5148</v>
      </c>
      <c r="D3241" t="s">
        <v>5792</v>
      </c>
      <c r="E3241" t="s">
        <v>20</v>
      </c>
      <c r="F3241" t="s">
        <v>4922</v>
      </c>
      <c r="G3241" t="s">
        <v>41</v>
      </c>
      <c r="H3241" t="s">
        <v>23</v>
      </c>
      <c r="I3241" t="s">
        <v>1934</v>
      </c>
      <c r="J3241" t="s">
        <v>412</v>
      </c>
      <c r="K3241">
        <v>85224</v>
      </c>
      <c r="L3241" t="s">
        <v>35</v>
      </c>
      <c r="M3241" t="s">
        <v>2556</v>
      </c>
      <c r="N3241" t="s">
        <v>28</v>
      </c>
      <c r="O3241" t="s">
        <v>29</v>
      </c>
      <c r="P3241" t="s">
        <v>2557</v>
      </c>
      <c r="Q3241">
        <v>8.5440000000000005</v>
      </c>
      <c r="R3241">
        <v>4</v>
      </c>
      <c r="S3241">
        <v>0.2</v>
      </c>
      <c r="T3241">
        <v>1.9224000000000001</v>
      </c>
    </row>
    <row r="3242" spans="1:20" x14ac:dyDescent="0.3">
      <c r="A3242" s="1">
        <v>44189</v>
      </c>
      <c r="B3242" s="1" t="str">
        <f t="shared" si="50"/>
        <v>Dec</v>
      </c>
      <c r="C3242">
        <v>5149</v>
      </c>
      <c r="D3242" t="s">
        <v>5792</v>
      </c>
      <c r="E3242" t="s">
        <v>20</v>
      </c>
      <c r="F3242" t="s">
        <v>4922</v>
      </c>
      <c r="G3242" t="s">
        <v>41</v>
      </c>
      <c r="H3242" t="s">
        <v>23</v>
      </c>
      <c r="I3242" t="s">
        <v>1934</v>
      </c>
      <c r="J3242" t="s">
        <v>412</v>
      </c>
      <c r="K3242">
        <v>85224</v>
      </c>
      <c r="L3242" t="s">
        <v>35</v>
      </c>
      <c r="M3242" t="s">
        <v>2747</v>
      </c>
      <c r="N3242" t="s">
        <v>28</v>
      </c>
      <c r="O3242" t="s">
        <v>59</v>
      </c>
      <c r="P3242" t="s">
        <v>2748</v>
      </c>
      <c r="Q3242">
        <v>842.37599999999998</v>
      </c>
      <c r="R3242">
        <v>3</v>
      </c>
      <c r="S3242">
        <v>0.2</v>
      </c>
      <c r="T3242">
        <v>105.297</v>
      </c>
    </row>
    <row r="3243" spans="1:20" x14ac:dyDescent="0.3">
      <c r="A3243" s="1">
        <v>44189</v>
      </c>
      <c r="B3243" s="1" t="str">
        <f t="shared" si="50"/>
        <v>Dec</v>
      </c>
      <c r="C3243">
        <v>7608</v>
      </c>
      <c r="D3243" t="s">
        <v>5793</v>
      </c>
      <c r="E3243" t="s">
        <v>39</v>
      </c>
      <c r="F3243" t="s">
        <v>291</v>
      </c>
      <c r="G3243" t="s">
        <v>22</v>
      </c>
      <c r="H3243" t="s">
        <v>23</v>
      </c>
      <c r="I3243" t="s">
        <v>172</v>
      </c>
      <c r="J3243" t="s">
        <v>52</v>
      </c>
      <c r="K3243">
        <v>75220</v>
      </c>
      <c r="L3243" t="s">
        <v>44</v>
      </c>
      <c r="M3243" t="s">
        <v>3464</v>
      </c>
      <c r="N3243" t="s">
        <v>46</v>
      </c>
      <c r="O3243" t="s">
        <v>54</v>
      </c>
      <c r="P3243" t="s">
        <v>3465</v>
      </c>
      <c r="Q3243">
        <v>264.32</v>
      </c>
      <c r="R3243">
        <v>2</v>
      </c>
      <c r="S3243">
        <v>0.2</v>
      </c>
      <c r="T3243">
        <v>19.824000000000002</v>
      </c>
    </row>
    <row r="3244" spans="1:20" x14ac:dyDescent="0.3">
      <c r="A3244" s="1">
        <v>44189</v>
      </c>
      <c r="B3244" s="1" t="str">
        <f t="shared" si="50"/>
        <v>Dec</v>
      </c>
      <c r="C3244">
        <v>8856</v>
      </c>
      <c r="D3244" t="s">
        <v>5794</v>
      </c>
      <c r="E3244" t="s">
        <v>20</v>
      </c>
      <c r="F3244" t="s">
        <v>1709</v>
      </c>
      <c r="G3244" t="s">
        <v>73</v>
      </c>
      <c r="H3244" t="s">
        <v>23</v>
      </c>
      <c r="I3244" t="s">
        <v>4557</v>
      </c>
      <c r="J3244" t="s">
        <v>2494</v>
      </c>
      <c r="K3244">
        <v>83642</v>
      </c>
      <c r="L3244" t="s">
        <v>35</v>
      </c>
      <c r="M3244" t="s">
        <v>1418</v>
      </c>
      <c r="N3244" t="s">
        <v>46</v>
      </c>
      <c r="O3244" t="s">
        <v>47</v>
      </c>
      <c r="P3244" t="s">
        <v>1419</v>
      </c>
      <c r="Q3244">
        <v>21.312000000000001</v>
      </c>
      <c r="R3244">
        <v>3</v>
      </c>
      <c r="S3244">
        <v>0.2</v>
      </c>
      <c r="T3244">
        <v>7.992</v>
      </c>
    </row>
    <row r="3245" spans="1:20" x14ac:dyDescent="0.3">
      <c r="A3245" s="1">
        <v>44189</v>
      </c>
      <c r="B3245" s="1" t="str">
        <f t="shared" si="50"/>
        <v>Dec</v>
      </c>
      <c r="C3245">
        <v>8947</v>
      </c>
      <c r="D3245" t="s">
        <v>5795</v>
      </c>
      <c r="E3245" t="s">
        <v>20</v>
      </c>
      <c r="F3245" t="s">
        <v>1518</v>
      </c>
      <c r="G3245" t="s">
        <v>73</v>
      </c>
      <c r="H3245" t="s">
        <v>23</v>
      </c>
      <c r="I3245" t="s">
        <v>3662</v>
      </c>
      <c r="J3245" t="s">
        <v>250</v>
      </c>
      <c r="K3245">
        <v>2740</v>
      </c>
      <c r="L3245" t="s">
        <v>26</v>
      </c>
      <c r="M3245" t="s">
        <v>1147</v>
      </c>
      <c r="N3245" t="s">
        <v>46</v>
      </c>
      <c r="O3245" t="s">
        <v>107</v>
      </c>
      <c r="P3245" t="s">
        <v>1148</v>
      </c>
      <c r="Q3245">
        <v>19.440000000000001</v>
      </c>
      <c r="R3245">
        <v>3</v>
      </c>
      <c r="S3245">
        <v>0</v>
      </c>
      <c r="T3245">
        <v>9.3312000000000008</v>
      </c>
    </row>
    <row r="3246" spans="1:20" x14ac:dyDescent="0.3">
      <c r="A3246" s="1">
        <v>44189</v>
      </c>
      <c r="B3246" s="1" t="str">
        <f t="shared" si="50"/>
        <v>Dec</v>
      </c>
      <c r="C3246">
        <v>8948</v>
      </c>
      <c r="D3246" t="s">
        <v>5795</v>
      </c>
      <c r="E3246" t="s">
        <v>20</v>
      </c>
      <c r="F3246" t="s">
        <v>1518</v>
      </c>
      <c r="G3246" t="s">
        <v>73</v>
      </c>
      <c r="H3246" t="s">
        <v>23</v>
      </c>
      <c r="I3246" t="s">
        <v>3662</v>
      </c>
      <c r="J3246" t="s">
        <v>250</v>
      </c>
      <c r="K3246">
        <v>2740</v>
      </c>
      <c r="L3246" t="s">
        <v>26</v>
      </c>
      <c r="M3246" t="s">
        <v>5796</v>
      </c>
      <c r="N3246" t="s">
        <v>46</v>
      </c>
      <c r="O3246" t="s">
        <v>47</v>
      </c>
      <c r="P3246" t="s">
        <v>5797</v>
      </c>
      <c r="Q3246">
        <v>12.3</v>
      </c>
      <c r="R3246">
        <v>5</v>
      </c>
      <c r="S3246">
        <v>0</v>
      </c>
      <c r="T3246">
        <v>6.15</v>
      </c>
    </row>
    <row r="3247" spans="1:20" x14ac:dyDescent="0.3">
      <c r="A3247" s="1">
        <v>44190</v>
      </c>
      <c r="B3247" s="1" t="str">
        <f t="shared" si="50"/>
        <v>Dec</v>
      </c>
      <c r="C3247">
        <v>111</v>
      </c>
      <c r="D3247" t="s">
        <v>5798</v>
      </c>
      <c r="E3247" t="s">
        <v>20</v>
      </c>
      <c r="F3247" t="s">
        <v>313</v>
      </c>
      <c r="G3247" t="s">
        <v>73</v>
      </c>
      <c r="H3247" t="s">
        <v>23</v>
      </c>
      <c r="I3247" t="s">
        <v>314</v>
      </c>
      <c r="J3247" t="s">
        <v>315</v>
      </c>
      <c r="K3247">
        <v>10035</v>
      </c>
      <c r="L3247" t="s">
        <v>26</v>
      </c>
      <c r="M3247" t="s">
        <v>4532</v>
      </c>
      <c r="N3247" t="s">
        <v>28</v>
      </c>
      <c r="O3247" t="s">
        <v>29</v>
      </c>
      <c r="P3247" t="s">
        <v>4533</v>
      </c>
      <c r="Q3247">
        <v>41.96</v>
      </c>
      <c r="R3247">
        <v>2</v>
      </c>
      <c r="S3247">
        <v>0</v>
      </c>
      <c r="T3247">
        <v>10.909599999999999</v>
      </c>
    </row>
    <row r="3248" spans="1:20" x14ac:dyDescent="0.3">
      <c r="A3248" s="1">
        <v>44190</v>
      </c>
      <c r="B3248" s="1" t="str">
        <f t="shared" si="50"/>
        <v>Dec</v>
      </c>
      <c r="C3248">
        <v>689</v>
      </c>
      <c r="D3248" t="s">
        <v>5799</v>
      </c>
      <c r="E3248" t="s">
        <v>20</v>
      </c>
      <c r="F3248" t="s">
        <v>3072</v>
      </c>
      <c r="G3248" t="s">
        <v>22</v>
      </c>
      <c r="H3248" t="s">
        <v>23</v>
      </c>
      <c r="I3248" t="s">
        <v>314</v>
      </c>
      <c r="J3248" t="s">
        <v>315</v>
      </c>
      <c r="K3248">
        <v>10035</v>
      </c>
      <c r="L3248" t="s">
        <v>26</v>
      </c>
      <c r="M3248" t="s">
        <v>622</v>
      </c>
      <c r="N3248" t="s">
        <v>28</v>
      </c>
      <c r="O3248" t="s">
        <v>186</v>
      </c>
      <c r="P3248" t="s">
        <v>623</v>
      </c>
      <c r="Q3248">
        <v>191.98400000000001</v>
      </c>
      <c r="R3248">
        <v>2</v>
      </c>
      <c r="S3248">
        <v>0.2</v>
      </c>
      <c r="T3248">
        <v>4.7995999999999999</v>
      </c>
    </row>
    <row r="3249" spans="1:20" x14ac:dyDescent="0.3">
      <c r="A3249" s="1">
        <v>44190</v>
      </c>
      <c r="B3249" s="1" t="str">
        <f t="shared" si="50"/>
        <v>Dec</v>
      </c>
      <c r="C3249">
        <v>2003</v>
      </c>
      <c r="D3249" t="s">
        <v>5800</v>
      </c>
      <c r="E3249" t="s">
        <v>86</v>
      </c>
      <c r="F3249" t="s">
        <v>1842</v>
      </c>
      <c r="G3249" t="s">
        <v>22</v>
      </c>
      <c r="H3249" t="s">
        <v>23</v>
      </c>
      <c r="I3249" t="s">
        <v>800</v>
      </c>
      <c r="J3249" t="s">
        <v>913</v>
      </c>
      <c r="K3249">
        <v>40214</v>
      </c>
      <c r="L3249" t="s">
        <v>76</v>
      </c>
      <c r="M3249" t="s">
        <v>809</v>
      </c>
      <c r="N3249" t="s">
        <v>46</v>
      </c>
      <c r="O3249" t="s">
        <v>54</v>
      </c>
      <c r="P3249" t="s">
        <v>810</v>
      </c>
      <c r="Q3249">
        <v>95.94</v>
      </c>
      <c r="R3249">
        <v>3</v>
      </c>
      <c r="S3249">
        <v>0</v>
      </c>
      <c r="T3249">
        <v>9.5939999999999994</v>
      </c>
    </row>
    <row r="3250" spans="1:20" x14ac:dyDescent="0.3">
      <c r="A3250" s="1">
        <v>44190</v>
      </c>
      <c r="B3250" s="1" t="str">
        <f t="shared" si="50"/>
        <v>Dec</v>
      </c>
      <c r="C3250">
        <v>2004</v>
      </c>
      <c r="D3250" t="s">
        <v>5800</v>
      </c>
      <c r="E3250" t="s">
        <v>86</v>
      </c>
      <c r="F3250" t="s">
        <v>1842</v>
      </c>
      <c r="G3250" t="s">
        <v>22</v>
      </c>
      <c r="H3250" t="s">
        <v>23</v>
      </c>
      <c r="I3250" t="s">
        <v>800</v>
      </c>
      <c r="J3250" t="s">
        <v>913</v>
      </c>
      <c r="K3250">
        <v>40214</v>
      </c>
      <c r="L3250" t="s">
        <v>76</v>
      </c>
      <c r="M3250" t="s">
        <v>2515</v>
      </c>
      <c r="N3250" t="s">
        <v>28</v>
      </c>
      <c r="O3250" t="s">
        <v>59</v>
      </c>
      <c r="P3250" t="s">
        <v>3432</v>
      </c>
      <c r="Q3250">
        <v>304.45</v>
      </c>
      <c r="R3250">
        <v>5</v>
      </c>
      <c r="S3250">
        <v>0</v>
      </c>
      <c r="T3250">
        <v>76.112499999999997</v>
      </c>
    </row>
    <row r="3251" spans="1:20" x14ac:dyDescent="0.3">
      <c r="A3251" s="1">
        <v>44190</v>
      </c>
      <c r="B3251" s="1" t="str">
        <f t="shared" si="50"/>
        <v>Dec</v>
      </c>
      <c r="C3251">
        <v>2424</v>
      </c>
      <c r="D3251" t="s">
        <v>5801</v>
      </c>
      <c r="E3251" t="s">
        <v>20</v>
      </c>
      <c r="F3251" t="s">
        <v>1915</v>
      </c>
      <c r="G3251" t="s">
        <v>22</v>
      </c>
      <c r="H3251" t="s">
        <v>23</v>
      </c>
      <c r="I3251" t="s">
        <v>709</v>
      </c>
      <c r="J3251" t="s">
        <v>25</v>
      </c>
      <c r="K3251">
        <v>45014</v>
      </c>
      <c r="L3251" t="s">
        <v>26</v>
      </c>
      <c r="M3251" t="s">
        <v>1892</v>
      </c>
      <c r="N3251" t="s">
        <v>78</v>
      </c>
      <c r="O3251" t="s">
        <v>101</v>
      </c>
      <c r="P3251" t="s">
        <v>1893</v>
      </c>
      <c r="Q3251">
        <v>158.928</v>
      </c>
      <c r="R3251">
        <v>7</v>
      </c>
      <c r="S3251">
        <v>0.2</v>
      </c>
      <c r="T3251">
        <v>41.718600000000002</v>
      </c>
    </row>
    <row r="3252" spans="1:20" x14ac:dyDescent="0.3">
      <c r="A3252" s="1">
        <v>44190</v>
      </c>
      <c r="B3252" s="1" t="str">
        <f t="shared" si="50"/>
        <v>Dec</v>
      </c>
      <c r="C3252">
        <v>2425</v>
      </c>
      <c r="D3252" t="s">
        <v>5801</v>
      </c>
      <c r="E3252" t="s">
        <v>20</v>
      </c>
      <c r="F3252" t="s">
        <v>1915</v>
      </c>
      <c r="G3252" t="s">
        <v>22</v>
      </c>
      <c r="H3252" t="s">
        <v>23</v>
      </c>
      <c r="I3252" t="s">
        <v>709</v>
      </c>
      <c r="J3252" t="s">
        <v>25</v>
      </c>
      <c r="K3252">
        <v>45014</v>
      </c>
      <c r="L3252" t="s">
        <v>26</v>
      </c>
      <c r="M3252" t="s">
        <v>1772</v>
      </c>
      <c r="N3252" t="s">
        <v>46</v>
      </c>
      <c r="O3252" t="s">
        <v>47</v>
      </c>
      <c r="P3252" t="s">
        <v>1773</v>
      </c>
      <c r="Q3252">
        <v>13.023</v>
      </c>
      <c r="R3252">
        <v>1</v>
      </c>
      <c r="S3252">
        <v>0.7</v>
      </c>
      <c r="T3252">
        <v>-10.4184</v>
      </c>
    </row>
    <row r="3253" spans="1:20" x14ac:dyDescent="0.3">
      <c r="A3253" s="1">
        <v>44190</v>
      </c>
      <c r="B3253" s="1" t="str">
        <f t="shared" si="50"/>
        <v>Dec</v>
      </c>
      <c r="C3253">
        <v>2426</v>
      </c>
      <c r="D3253" t="s">
        <v>5801</v>
      </c>
      <c r="E3253" t="s">
        <v>20</v>
      </c>
      <c r="F3253" t="s">
        <v>1915</v>
      </c>
      <c r="G3253" t="s">
        <v>22</v>
      </c>
      <c r="H3253" t="s">
        <v>23</v>
      </c>
      <c r="I3253" t="s">
        <v>709</v>
      </c>
      <c r="J3253" t="s">
        <v>25</v>
      </c>
      <c r="K3253">
        <v>45014</v>
      </c>
      <c r="L3253" t="s">
        <v>26</v>
      </c>
      <c r="M3253" t="s">
        <v>5802</v>
      </c>
      <c r="N3253" t="s">
        <v>28</v>
      </c>
      <c r="O3253" t="s">
        <v>94</v>
      </c>
      <c r="P3253" t="s">
        <v>5803</v>
      </c>
      <c r="Q3253">
        <v>273.06</v>
      </c>
      <c r="R3253">
        <v>2</v>
      </c>
      <c r="S3253">
        <v>0.4</v>
      </c>
      <c r="T3253">
        <v>-104.673</v>
      </c>
    </row>
    <row r="3254" spans="1:20" x14ac:dyDescent="0.3">
      <c r="A3254" s="1">
        <v>44190</v>
      </c>
      <c r="B3254" s="1" t="str">
        <f t="shared" si="50"/>
        <v>Dec</v>
      </c>
      <c r="C3254">
        <v>2427</v>
      </c>
      <c r="D3254" t="s">
        <v>5801</v>
      </c>
      <c r="E3254" t="s">
        <v>20</v>
      </c>
      <c r="F3254" t="s">
        <v>1915</v>
      </c>
      <c r="G3254" t="s">
        <v>22</v>
      </c>
      <c r="H3254" t="s">
        <v>23</v>
      </c>
      <c r="I3254" t="s">
        <v>709</v>
      </c>
      <c r="J3254" t="s">
        <v>25</v>
      </c>
      <c r="K3254">
        <v>45014</v>
      </c>
      <c r="L3254" t="s">
        <v>26</v>
      </c>
      <c r="M3254" t="s">
        <v>392</v>
      </c>
      <c r="N3254" t="s">
        <v>46</v>
      </c>
      <c r="O3254" t="s">
        <v>144</v>
      </c>
      <c r="P3254" t="s">
        <v>145</v>
      </c>
      <c r="Q3254">
        <v>39.311999999999998</v>
      </c>
      <c r="R3254">
        <v>13</v>
      </c>
      <c r="S3254">
        <v>0.2</v>
      </c>
      <c r="T3254">
        <v>12.776400000000001</v>
      </c>
    </row>
    <row r="3255" spans="1:20" x14ac:dyDescent="0.3">
      <c r="A3255" s="1">
        <v>44190</v>
      </c>
      <c r="B3255" s="1" t="str">
        <f t="shared" si="50"/>
        <v>Dec</v>
      </c>
      <c r="C3255">
        <v>4922</v>
      </c>
      <c r="D3255" t="s">
        <v>5804</v>
      </c>
      <c r="E3255" t="s">
        <v>86</v>
      </c>
      <c r="F3255" t="s">
        <v>362</v>
      </c>
      <c r="G3255" t="s">
        <v>41</v>
      </c>
      <c r="H3255" t="s">
        <v>23</v>
      </c>
      <c r="I3255" t="s">
        <v>51</v>
      </c>
      <c r="J3255" t="s">
        <v>118</v>
      </c>
      <c r="K3255">
        <v>35810</v>
      </c>
      <c r="L3255" t="s">
        <v>76</v>
      </c>
      <c r="M3255" t="s">
        <v>590</v>
      </c>
      <c r="N3255" t="s">
        <v>46</v>
      </c>
      <c r="O3255" t="s">
        <v>107</v>
      </c>
      <c r="P3255" t="s">
        <v>591</v>
      </c>
      <c r="Q3255">
        <v>96.08</v>
      </c>
      <c r="R3255">
        <v>2</v>
      </c>
      <c r="S3255">
        <v>0</v>
      </c>
      <c r="T3255">
        <v>46.118400000000001</v>
      </c>
    </row>
    <row r="3256" spans="1:20" x14ac:dyDescent="0.3">
      <c r="A3256" s="1">
        <v>44190</v>
      </c>
      <c r="B3256" s="1" t="str">
        <f t="shared" si="50"/>
        <v>Dec</v>
      </c>
      <c r="C3256">
        <v>4923</v>
      </c>
      <c r="D3256" t="s">
        <v>5804</v>
      </c>
      <c r="E3256" t="s">
        <v>86</v>
      </c>
      <c r="F3256" t="s">
        <v>362</v>
      </c>
      <c r="G3256" t="s">
        <v>41</v>
      </c>
      <c r="H3256" t="s">
        <v>23</v>
      </c>
      <c r="I3256" t="s">
        <v>51</v>
      </c>
      <c r="J3256" t="s">
        <v>118</v>
      </c>
      <c r="K3256">
        <v>35810</v>
      </c>
      <c r="L3256" t="s">
        <v>76</v>
      </c>
      <c r="M3256" t="s">
        <v>3448</v>
      </c>
      <c r="N3256" t="s">
        <v>46</v>
      </c>
      <c r="O3256" t="s">
        <v>144</v>
      </c>
      <c r="P3256" t="s">
        <v>3449</v>
      </c>
      <c r="Q3256">
        <v>3.62</v>
      </c>
      <c r="R3256">
        <v>2</v>
      </c>
      <c r="S3256">
        <v>0</v>
      </c>
      <c r="T3256">
        <v>1.1946000000000001</v>
      </c>
    </row>
    <row r="3257" spans="1:20" x14ac:dyDescent="0.3">
      <c r="A3257" s="1">
        <v>44190</v>
      </c>
      <c r="B3257" s="1" t="str">
        <f t="shared" si="50"/>
        <v>Dec</v>
      </c>
      <c r="C3257">
        <v>4924</v>
      </c>
      <c r="D3257" t="s">
        <v>5804</v>
      </c>
      <c r="E3257" t="s">
        <v>86</v>
      </c>
      <c r="F3257" t="s">
        <v>362</v>
      </c>
      <c r="G3257" t="s">
        <v>41</v>
      </c>
      <c r="H3257" t="s">
        <v>23</v>
      </c>
      <c r="I3257" t="s">
        <v>51</v>
      </c>
      <c r="J3257" t="s">
        <v>118</v>
      </c>
      <c r="K3257">
        <v>35810</v>
      </c>
      <c r="L3257" t="s">
        <v>76</v>
      </c>
      <c r="M3257" t="s">
        <v>1634</v>
      </c>
      <c r="N3257" t="s">
        <v>46</v>
      </c>
      <c r="O3257" t="s">
        <v>107</v>
      </c>
      <c r="P3257" t="s">
        <v>1635</v>
      </c>
      <c r="Q3257">
        <v>629.1</v>
      </c>
      <c r="R3257">
        <v>6</v>
      </c>
      <c r="S3257">
        <v>0</v>
      </c>
      <c r="T3257">
        <v>301.96800000000002</v>
      </c>
    </row>
    <row r="3258" spans="1:20" x14ac:dyDescent="0.3">
      <c r="A3258" s="1">
        <v>44190</v>
      </c>
      <c r="B3258" s="1" t="str">
        <f t="shared" si="50"/>
        <v>Dec</v>
      </c>
      <c r="C3258">
        <v>4925</v>
      </c>
      <c r="D3258" t="s">
        <v>5804</v>
      </c>
      <c r="E3258" t="s">
        <v>86</v>
      </c>
      <c r="F3258" t="s">
        <v>362</v>
      </c>
      <c r="G3258" t="s">
        <v>41</v>
      </c>
      <c r="H3258" t="s">
        <v>23</v>
      </c>
      <c r="I3258" t="s">
        <v>51</v>
      </c>
      <c r="J3258" t="s">
        <v>118</v>
      </c>
      <c r="K3258">
        <v>35810</v>
      </c>
      <c r="L3258" t="s">
        <v>76</v>
      </c>
      <c r="M3258" t="s">
        <v>5805</v>
      </c>
      <c r="N3258" t="s">
        <v>78</v>
      </c>
      <c r="O3258" t="s">
        <v>193</v>
      </c>
      <c r="P3258" t="s">
        <v>5806</v>
      </c>
      <c r="Q3258">
        <v>90.48</v>
      </c>
      <c r="R3258">
        <v>2</v>
      </c>
      <c r="S3258">
        <v>0</v>
      </c>
      <c r="T3258">
        <v>23.524799999999999</v>
      </c>
    </row>
    <row r="3259" spans="1:20" x14ac:dyDescent="0.3">
      <c r="A3259" s="1">
        <v>44190</v>
      </c>
      <c r="B3259" s="1" t="str">
        <f t="shared" si="50"/>
        <v>Dec</v>
      </c>
      <c r="C3259">
        <v>6075</v>
      </c>
      <c r="D3259" t="s">
        <v>5807</v>
      </c>
      <c r="E3259" t="s">
        <v>20</v>
      </c>
      <c r="F3259" t="s">
        <v>3137</v>
      </c>
      <c r="G3259" t="s">
        <v>73</v>
      </c>
      <c r="H3259" t="s">
        <v>23</v>
      </c>
      <c r="I3259" t="s">
        <v>33</v>
      </c>
      <c r="J3259" t="s">
        <v>34</v>
      </c>
      <c r="K3259">
        <v>90008</v>
      </c>
      <c r="L3259" t="s">
        <v>35</v>
      </c>
      <c r="M3259" t="s">
        <v>4434</v>
      </c>
      <c r="N3259" t="s">
        <v>46</v>
      </c>
      <c r="O3259" t="s">
        <v>47</v>
      </c>
      <c r="P3259" t="s">
        <v>4435</v>
      </c>
      <c r="Q3259">
        <v>153.55199999999999</v>
      </c>
      <c r="R3259">
        <v>3</v>
      </c>
      <c r="S3259">
        <v>0.2</v>
      </c>
      <c r="T3259">
        <v>51.823799999999999</v>
      </c>
    </row>
    <row r="3260" spans="1:20" x14ac:dyDescent="0.3">
      <c r="A3260" s="1">
        <v>44190</v>
      </c>
      <c r="B3260" s="1" t="str">
        <f t="shared" si="50"/>
        <v>Dec</v>
      </c>
      <c r="C3260">
        <v>6076</v>
      </c>
      <c r="D3260" t="s">
        <v>5807</v>
      </c>
      <c r="E3260" t="s">
        <v>20</v>
      </c>
      <c r="F3260" t="s">
        <v>3137</v>
      </c>
      <c r="G3260" t="s">
        <v>73</v>
      </c>
      <c r="H3260" t="s">
        <v>23</v>
      </c>
      <c r="I3260" t="s">
        <v>33</v>
      </c>
      <c r="J3260" t="s">
        <v>34</v>
      </c>
      <c r="K3260">
        <v>90008</v>
      </c>
      <c r="L3260" t="s">
        <v>35</v>
      </c>
      <c r="M3260" t="s">
        <v>2588</v>
      </c>
      <c r="N3260" t="s">
        <v>46</v>
      </c>
      <c r="O3260" t="s">
        <v>54</v>
      </c>
      <c r="P3260" t="s">
        <v>2589</v>
      </c>
      <c r="Q3260">
        <v>270.62</v>
      </c>
      <c r="R3260">
        <v>2</v>
      </c>
      <c r="S3260">
        <v>0</v>
      </c>
      <c r="T3260">
        <v>2.7061999999999999</v>
      </c>
    </row>
    <row r="3261" spans="1:20" x14ac:dyDescent="0.3">
      <c r="A3261" s="1">
        <v>44190</v>
      </c>
      <c r="B3261" s="1" t="str">
        <f t="shared" si="50"/>
        <v>Dec</v>
      </c>
      <c r="C3261">
        <v>6807</v>
      </c>
      <c r="D3261" t="s">
        <v>5808</v>
      </c>
      <c r="E3261" t="s">
        <v>20</v>
      </c>
      <c r="F3261" t="s">
        <v>2611</v>
      </c>
      <c r="G3261" t="s">
        <v>73</v>
      </c>
      <c r="H3261" t="s">
        <v>23</v>
      </c>
      <c r="I3261" t="s">
        <v>2201</v>
      </c>
      <c r="J3261" t="s">
        <v>149</v>
      </c>
      <c r="K3261">
        <v>98208</v>
      </c>
      <c r="L3261" t="s">
        <v>35</v>
      </c>
      <c r="M3261" t="s">
        <v>5809</v>
      </c>
      <c r="N3261" t="s">
        <v>46</v>
      </c>
      <c r="O3261" t="s">
        <v>47</v>
      </c>
      <c r="P3261" t="s">
        <v>5810</v>
      </c>
      <c r="Q3261">
        <v>3.8559999999999999</v>
      </c>
      <c r="R3261">
        <v>1</v>
      </c>
      <c r="S3261">
        <v>0.2</v>
      </c>
      <c r="T3261">
        <v>1.3977999999999999</v>
      </c>
    </row>
    <row r="3262" spans="1:20" x14ac:dyDescent="0.3">
      <c r="A3262" s="1">
        <v>44190</v>
      </c>
      <c r="B3262" s="1" t="str">
        <f t="shared" si="50"/>
        <v>Dec</v>
      </c>
      <c r="C3262">
        <v>7943</v>
      </c>
      <c r="D3262" t="s">
        <v>5811</v>
      </c>
      <c r="E3262" t="s">
        <v>20</v>
      </c>
      <c r="F3262" t="s">
        <v>21</v>
      </c>
      <c r="G3262" t="s">
        <v>22</v>
      </c>
      <c r="H3262" t="s">
        <v>23</v>
      </c>
      <c r="I3262" t="s">
        <v>172</v>
      </c>
      <c r="J3262" t="s">
        <v>52</v>
      </c>
      <c r="K3262">
        <v>75081</v>
      </c>
      <c r="L3262" t="s">
        <v>44</v>
      </c>
      <c r="M3262" t="s">
        <v>2055</v>
      </c>
      <c r="N3262" t="s">
        <v>46</v>
      </c>
      <c r="O3262" t="s">
        <v>47</v>
      </c>
      <c r="P3262" t="s">
        <v>2056</v>
      </c>
      <c r="Q3262">
        <v>39.582000000000001</v>
      </c>
      <c r="R3262">
        <v>9</v>
      </c>
      <c r="S3262">
        <v>0.8</v>
      </c>
      <c r="T3262">
        <v>-59.372999999999998</v>
      </c>
    </row>
    <row r="3263" spans="1:20" x14ac:dyDescent="0.3">
      <c r="A3263" s="1">
        <v>44190</v>
      </c>
      <c r="B3263" s="1" t="str">
        <f t="shared" si="50"/>
        <v>Dec</v>
      </c>
      <c r="C3263">
        <v>7944</v>
      </c>
      <c r="D3263" t="s">
        <v>5811</v>
      </c>
      <c r="E3263" t="s">
        <v>20</v>
      </c>
      <c r="F3263" t="s">
        <v>21</v>
      </c>
      <c r="G3263" t="s">
        <v>22</v>
      </c>
      <c r="H3263" t="s">
        <v>23</v>
      </c>
      <c r="I3263" t="s">
        <v>172</v>
      </c>
      <c r="J3263" t="s">
        <v>52</v>
      </c>
      <c r="K3263">
        <v>75081</v>
      </c>
      <c r="L3263" t="s">
        <v>44</v>
      </c>
      <c r="M3263" t="s">
        <v>3593</v>
      </c>
      <c r="N3263" t="s">
        <v>46</v>
      </c>
      <c r="O3263" t="s">
        <v>141</v>
      </c>
      <c r="P3263" t="s">
        <v>882</v>
      </c>
      <c r="Q3263">
        <v>44.688000000000002</v>
      </c>
      <c r="R3263">
        <v>7</v>
      </c>
      <c r="S3263">
        <v>0.2</v>
      </c>
      <c r="T3263">
        <v>5.0274000000000001</v>
      </c>
    </row>
    <row r="3264" spans="1:20" x14ac:dyDescent="0.3">
      <c r="A3264" s="1">
        <v>44190</v>
      </c>
      <c r="B3264" s="1" t="str">
        <f t="shared" si="50"/>
        <v>Dec</v>
      </c>
      <c r="C3264">
        <v>7945</v>
      </c>
      <c r="D3264" t="s">
        <v>5811</v>
      </c>
      <c r="E3264" t="s">
        <v>20</v>
      </c>
      <c r="F3264" t="s">
        <v>21</v>
      </c>
      <c r="G3264" t="s">
        <v>22</v>
      </c>
      <c r="H3264" t="s">
        <v>23</v>
      </c>
      <c r="I3264" t="s">
        <v>172</v>
      </c>
      <c r="J3264" t="s">
        <v>52</v>
      </c>
      <c r="K3264">
        <v>75081</v>
      </c>
      <c r="L3264" t="s">
        <v>44</v>
      </c>
      <c r="M3264" t="s">
        <v>891</v>
      </c>
      <c r="N3264" t="s">
        <v>46</v>
      </c>
      <c r="O3264" t="s">
        <v>62</v>
      </c>
      <c r="P3264" t="s">
        <v>892</v>
      </c>
      <c r="Q3264">
        <v>31.744</v>
      </c>
      <c r="R3264">
        <v>2</v>
      </c>
      <c r="S3264">
        <v>0.2</v>
      </c>
      <c r="T3264">
        <v>2.3807999999999998</v>
      </c>
    </row>
    <row r="3265" spans="1:20" x14ac:dyDescent="0.3">
      <c r="A3265" s="1">
        <v>44190</v>
      </c>
      <c r="B3265" s="1" t="str">
        <f t="shared" si="50"/>
        <v>Dec</v>
      </c>
      <c r="C3265">
        <v>7946</v>
      </c>
      <c r="D3265" t="s">
        <v>5811</v>
      </c>
      <c r="E3265" t="s">
        <v>20</v>
      </c>
      <c r="F3265" t="s">
        <v>21</v>
      </c>
      <c r="G3265" t="s">
        <v>22</v>
      </c>
      <c r="H3265" t="s">
        <v>23</v>
      </c>
      <c r="I3265" t="s">
        <v>172</v>
      </c>
      <c r="J3265" t="s">
        <v>52</v>
      </c>
      <c r="K3265">
        <v>75081</v>
      </c>
      <c r="L3265" t="s">
        <v>44</v>
      </c>
      <c r="M3265" t="s">
        <v>260</v>
      </c>
      <c r="N3265" t="s">
        <v>46</v>
      </c>
      <c r="O3265" t="s">
        <v>47</v>
      </c>
      <c r="P3265" t="s">
        <v>261</v>
      </c>
      <c r="Q3265">
        <v>40.98</v>
      </c>
      <c r="R3265">
        <v>5</v>
      </c>
      <c r="S3265">
        <v>0.8</v>
      </c>
      <c r="T3265">
        <v>-65.567999999999998</v>
      </c>
    </row>
    <row r="3266" spans="1:20" x14ac:dyDescent="0.3">
      <c r="A3266" s="1">
        <v>44190</v>
      </c>
      <c r="B3266" s="1" t="str">
        <f t="shared" si="50"/>
        <v>Dec</v>
      </c>
      <c r="C3266">
        <v>7947</v>
      </c>
      <c r="D3266" t="s">
        <v>5811</v>
      </c>
      <c r="E3266" t="s">
        <v>20</v>
      </c>
      <c r="F3266" t="s">
        <v>21</v>
      </c>
      <c r="G3266" t="s">
        <v>22</v>
      </c>
      <c r="H3266" t="s">
        <v>23</v>
      </c>
      <c r="I3266" t="s">
        <v>172</v>
      </c>
      <c r="J3266" t="s">
        <v>52</v>
      </c>
      <c r="K3266">
        <v>75081</v>
      </c>
      <c r="L3266" t="s">
        <v>44</v>
      </c>
      <c r="M3266" t="s">
        <v>3375</v>
      </c>
      <c r="N3266" t="s">
        <v>46</v>
      </c>
      <c r="O3266" t="s">
        <v>47</v>
      </c>
      <c r="P3266" t="s">
        <v>3376</v>
      </c>
      <c r="Q3266">
        <v>3.1680000000000001</v>
      </c>
      <c r="R3266">
        <v>3</v>
      </c>
      <c r="S3266">
        <v>0.8</v>
      </c>
      <c r="T3266">
        <v>-5.0688000000000004</v>
      </c>
    </row>
    <row r="3267" spans="1:20" x14ac:dyDescent="0.3">
      <c r="A3267" s="1">
        <v>44190</v>
      </c>
      <c r="B3267" s="1" t="str">
        <f t="shared" ref="B3267:B3313" si="51">TEXT(A3267,"mmm")</f>
        <v>Dec</v>
      </c>
      <c r="C3267">
        <v>8957</v>
      </c>
      <c r="D3267" t="s">
        <v>5812</v>
      </c>
      <c r="E3267" t="s">
        <v>39</v>
      </c>
      <c r="F3267" t="s">
        <v>5255</v>
      </c>
      <c r="G3267" t="s">
        <v>22</v>
      </c>
      <c r="H3267" t="s">
        <v>23</v>
      </c>
      <c r="I3267" t="s">
        <v>4017</v>
      </c>
      <c r="J3267" t="s">
        <v>130</v>
      </c>
      <c r="K3267">
        <v>33012</v>
      </c>
      <c r="L3267" t="s">
        <v>76</v>
      </c>
      <c r="M3267" t="s">
        <v>2495</v>
      </c>
      <c r="N3267" t="s">
        <v>28</v>
      </c>
      <c r="O3267" t="s">
        <v>29</v>
      </c>
      <c r="P3267" t="s">
        <v>2496</v>
      </c>
      <c r="Q3267">
        <v>21</v>
      </c>
      <c r="R3267">
        <v>3</v>
      </c>
      <c r="S3267">
        <v>0.2</v>
      </c>
      <c r="T3267">
        <v>5.7750000000000004</v>
      </c>
    </row>
    <row r="3268" spans="1:20" x14ac:dyDescent="0.3">
      <c r="A3268" s="1">
        <v>44190</v>
      </c>
      <c r="B3268" s="1" t="str">
        <f t="shared" si="51"/>
        <v>Dec</v>
      </c>
      <c r="C3268">
        <v>8958</v>
      </c>
      <c r="D3268" t="s">
        <v>5812</v>
      </c>
      <c r="E3268" t="s">
        <v>39</v>
      </c>
      <c r="F3268" t="s">
        <v>5255</v>
      </c>
      <c r="G3268" t="s">
        <v>22</v>
      </c>
      <c r="H3268" t="s">
        <v>23</v>
      </c>
      <c r="I3268" t="s">
        <v>4017</v>
      </c>
      <c r="J3268" t="s">
        <v>130</v>
      </c>
      <c r="K3268">
        <v>33012</v>
      </c>
      <c r="L3268" t="s">
        <v>76</v>
      </c>
      <c r="M3268" t="s">
        <v>4233</v>
      </c>
      <c r="N3268" t="s">
        <v>78</v>
      </c>
      <c r="O3268" t="s">
        <v>79</v>
      </c>
      <c r="P3268" t="s">
        <v>4234</v>
      </c>
      <c r="Q3268">
        <v>120</v>
      </c>
      <c r="R3268">
        <v>2</v>
      </c>
      <c r="S3268">
        <v>0.5</v>
      </c>
      <c r="T3268">
        <v>-7.2</v>
      </c>
    </row>
    <row r="3269" spans="1:20" x14ac:dyDescent="0.3">
      <c r="A3269" s="1">
        <v>44190</v>
      </c>
      <c r="B3269" s="1" t="str">
        <f t="shared" si="51"/>
        <v>Dec</v>
      </c>
      <c r="C3269">
        <v>9377</v>
      </c>
      <c r="D3269" t="s">
        <v>5813</v>
      </c>
      <c r="E3269" t="s">
        <v>20</v>
      </c>
      <c r="F3269" t="s">
        <v>2508</v>
      </c>
      <c r="G3269" t="s">
        <v>22</v>
      </c>
      <c r="H3269" t="s">
        <v>23</v>
      </c>
      <c r="I3269" t="s">
        <v>5814</v>
      </c>
      <c r="J3269" t="s">
        <v>740</v>
      </c>
      <c r="K3269">
        <v>7017</v>
      </c>
      <c r="L3269" t="s">
        <v>26</v>
      </c>
      <c r="M3269" t="s">
        <v>5815</v>
      </c>
      <c r="N3269" t="s">
        <v>78</v>
      </c>
      <c r="O3269" t="s">
        <v>101</v>
      </c>
      <c r="P3269" t="s">
        <v>5816</v>
      </c>
      <c r="Q3269">
        <v>31.8</v>
      </c>
      <c r="R3269">
        <v>3</v>
      </c>
      <c r="S3269">
        <v>0</v>
      </c>
      <c r="T3269">
        <v>13.673999999999999</v>
      </c>
    </row>
    <row r="3270" spans="1:20" x14ac:dyDescent="0.3">
      <c r="A3270" s="1">
        <v>44191</v>
      </c>
      <c r="B3270" s="1" t="str">
        <f t="shared" si="51"/>
        <v>Dec</v>
      </c>
      <c r="C3270">
        <v>1009</v>
      </c>
      <c r="D3270" t="s">
        <v>5817</v>
      </c>
      <c r="E3270" t="s">
        <v>20</v>
      </c>
      <c r="F3270" t="s">
        <v>3145</v>
      </c>
      <c r="G3270" t="s">
        <v>22</v>
      </c>
      <c r="H3270" t="s">
        <v>23</v>
      </c>
      <c r="I3270" t="s">
        <v>302</v>
      </c>
      <c r="J3270" t="s">
        <v>505</v>
      </c>
      <c r="K3270">
        <v>52601</v>
      </c>
      <c r="L3270" t="s">
        <v>44</v>
      </c>
      <c r="M3270" t="s">
        <v>5818</v>
      </c>
      <c r="N3270" t="s">
        <v>46</v>
      </c>
      <c r="O3270" t="s">
        <v>107</v>
      </c>
      <c r="P3270" t="s">
        <v>5819</v>
      </c>
      <c r="Q3270">
        <v>44.75</v>
      </c>
      <c r="R3270">
        <v>5</v>
      </c>
      <c r="S3270">
        <v>0</v>
      </c>
      <c r="T3270">
        <v>20.585000000000001</v>
      </c>
    </row>
    <row r="3271" spans="1:20" x14ac:dyDescent="0.3">
      <c r="A3271" s="1">
        <v>44191</v>
      </c>
      <c r="B3271" s="1" t="str">
        <f t="shared" si="51"/>
        <v>Dec</v>
      </c>
      <c r="C3271">
        <v>3786</v>
      </c>
      <c r="D3271" t="s">
        <v>5820</v>
      </c>
      <c r="E3271" t="s">
        <v>20</v>
      </c>
      <c r="F3271" t="s">
        <v>5557</v>
      </c>
      <c r="G3271" t="s">
        <v>41</v>
      </c>
      <c r="H3271" t="s">
        <v>23</v>
      </c>
      <c r="I3271" t="s">
        <v>450</v>
      </c>
      <c r="J3271" t="s">
        <v>25</v>
      </c>
      <c r="K3271">
        <v>43229</v>
      </c>
      <c r="L3271" t="s">
        <v>26</v>
      </c>
      <c r="M3271" t="s">
        <v>5821</v>
      </c>
      <c r="N3271" t="s">
        <v>46</v>
      </c>
      <c r="O3271" t="s">
        <v>47</v>
      </c>
      <c r="P3271" t="s">
        <v>5822</v>
      </c>
      <c r="Q3271">
        <v>3.1320000000000001</v>
      </c>
      <c r="R3271">
        <v>2</v>
      </c>
      <c r="S3271">
        <v>0.7</v>
      </c>
      <c r="T3271">
        <v>-2.61</v>
      </c>
    </row>
    <row r="3272" spans="1:20" x14ac:dyDescent="0.3">
      <c r="A3272" s="1">
        <v>44191</v>
      </c>
      <c r="B3272" s="1" t="str">
        <f t="shared" si="51"/>
        <v>Dec</v>
      </c>
      <c r="C3272">
        <v>5475</v>
      </c>
      <c r="D3272" t="s">
        <v>5823</v>
      </c>
      <c r="E3272" t="s">
        <v>269</v>
      </c>
      <c r="F3272" t="s">
        <v>5824</v>
      </c>
      <c r="G3272" t="s">
        <v>73</v>
      </c>
      <c r="H3272" t="s">
        <v>23</v>
      </c>
      <c r="I3272" t="s">
        <v>2583</v>
      </c>
      <c r="J3272" t="s">
        <v>2543</v>
      </c>
      <c r="K3272">
        <v>68025</v>
      </c>
      <c r="L3272" t="s">
        <v>44</v>
      </c>
      <c r="M3272" t="s">
        <v>388</v>
      </c>
      <c r="N3272" t="s">
        <v>46</v>
      </c>
      <c r="O3272" t="s">
        <v>54</v>
      </c>
      <c r="P3272" t="s">
        <v>389</v>
      </c>
      <c r="Q3272">
        <v>750.68</v>
      </c>
      <c r="R3272">
        <v>2</v>
      </c>
      <c r="S3272">
        <v>0</v>
      </c>
      <c r="T3272">
        <v>37.533999999999999</v>
      </c>
    </row>
    <row r="3273" spans="1:20" x14ac:dyDescent="0.3">
      <c r="A3273" s="1">
        <v>44191</v>
      </c>
      <c r="B3273" s="1" t="str">
        <f t="shared" si="51"/>
        <v>Dec</v>
      </c>
      <c r="C3273">
        <v>8159</v>
      </c>
      <c r="D3273" t="s">
        <v>5825</v>
      </c>
      <c r="E3273" t="s">
        <v>20</v>
      </c>
      <c r="F3273" t="s">
        <v>3227</v>
      </c>
      <c r="G3273" t="s">
        <v>73</v>
      </c>
      <c r="H3273" t="s">
        <v>23</v>
      </c>
      <c r="I3273" t="s">
        <v>5339</v>
      </c>
      <c r="J3273" t="s">
        <v>52</v>
      </c>
      <c r="K3273">
        <v>79762</v>
      </c>
      <c r="L3273" t="s">
        <v>44</v>
      </c>
      <c r="M3273" t="s">
        <v>5316</v>
      </c>
      <c r="N3273" t="s">
        <v>46</v>
      </c>
      <c r="O3273" t="s">
        <v>107</v>
      </c>
      <c r="P3273" t="s">
        <v>5317</v>
      </c>
      <c r="Q3273">
        <v>16.032</v>
      </c>
      <c r="R3273">
        <v>3</v>
      </c>
      <c r="S3273">
        <v>0.2</v>
      </c>
      <c r="T3273">
        <v>5.6112000000000002</v>
      </c>
    </row>
    <row r="3274" spans="1:20" x14ac:dyDescent="0.3">
      <c r="A3274" s="1">
        <v>44192</v>
      </c>
      <c r="B3274" s="1" t="str">
        <f t="shared" si="51"/>
        <v>Dec</v>
      </c>
      <c r="C3274">
        <v>2570</v>
      </c>
      <c r="D3274" t="s">
        <v>5826</v>
      </c>
      <c r="E3274" t="s">
        <v>269</v>
      </c>
      <c r="F3274" t="s">
        <v>3015</v>
      </c>
      <c r="G3274" t="s">
        <v>73</v>
      </c>
      <c r="H3274" t="s">
        <v>23</v>
      </c>
      <c r="I3274" t="s">
        <v>889</v>
      </c>
      <c r="J3274" t="s">
        <v>25</v>
      </c>
      <c r="K3274">
        <v>43055</v>
      </c>
      <c r="L3274" t="s">
        <v>26</v>
      </c>
      <c r="M3274" t="s">
        <v>1597</v>
      </c>
      <c r="N3274" t="s">
        <v>78</v>
      </c>
      <c r="O3274" t="s">
        <v>193</v>
      </c>
      <c r="P3274" t="s">
        <v>1598</v>
      </c>
      <c r="Q3274">
        <v>164.38800000000001</v>
      </c>
      <c r="R3274">
        <v>2</v>
      </c>
      <c r="S3274">
        <v>0.4</v>
      </c>
      <c r="T3274">
        <v>-35.617400000000004</v>
      </c>
    </row>
    <row r="3275" spans="1:20" x14ac:dyDescent="0.3">
      <c r="A3275" s="1">
        <v>44192</v>
      </c>
      <c r="B3275" s="1" t="str">
        <f t="shared" si="51"/>
        <v>Dec</v>
      </c>
      <c r="C3275">
        <v>2571</v>
      </c>
      <c r="D3275" t="s">
        <v>5826</v>
      </c>
      <c r="E3275" t="s">
        <v>269</v>
      </c>
      <c r="F3275" t="s">
        <v>3015</v>
      </c>
      <c r="G3275" t="s">
        <v>73</v>
      </c>
      <c r="H3275" t="s">
        <v>23</v>
      </c>
      <c r="I3275" t="s">
        <v>889</v>
      </c>
      <c r="J3275" t="s">
        <v>25</v>
      </c>
      <c r="K3275">
        <v>43055</v>
      </c>
      <c r="L3275" t="s">
        <v>26</v>
      </c>
      <c r="M3275" t="s">
        <v>4187</v>
      </c>
      <c r="N3275" t="s">
        <v>46</v>
      </c>
      <c r="O3275" t="s">
        <v>62</v>
      </c>
      <c r="P3275" t="s">
        <v>4188</v>
      </c>
      <c r="Q3275">
        <v>13.247999999999999</v>
      </c>
      <c r="R3275">
        <v>4</v>
      </c>
      <c r="S3275">
        <v>0.2</v>
      </c>
      <c r="T3275">
        <v>3.6432000000000002</v>
      </c>
    </row>
    <row r="3276" spans="1:20" x14ac:dyDescent="0.3">
      <c r="A3276" s="1">
        <v>44193</v>
      </c>
      <c r="B3276" s="1" t="str">
        <f t="shared" si="51"/>
        <v>Dec</v>
      </c>
      <c r="C3276">
        <v>271</v>
      </c>
      <c r="D3276" t="s">
        <v>5827</v>
      </c>
      <c r="E3276" t="s">
        <v>86</v>
      </c>
      <c r="F3276" t="s">
        <v>2817</v>
      </c>
      <c r="G3276" t="s">
        <v>73</v>
      </c>
      <c r="H3276" t="s">
        <v>23</v>
      </c>
      <c r="I3276" t="s">
        <v>111</v>
      </c>
      <c r="J3276" t="s">
        <v>34</v>
      </c>
      <c r="K3276">
        <v>94110</v>
      </c>
      <c r="L3276" t="s">
        <v>35</v>
      </c>
      <c r="M3276" t="s">
        <v>1279</v>
      </c>
      <c r="N3276" t="s">
        <v>46</v>
      </c>
      <c r="O3276" t="s">
        <v>54</v>
      </c>
      <c r="P3276" t="s">
        <v>1280</v>
      </c>
      <c r="Q3276">
        <v>725.84</v>
      </c>
      <c r="R3276">
        <v>4</v>
      </c>
      <c r="S3276">
        <v>0</v>
      </c>
      <c r="T3276">
        <v>210.49359999999999</v>
      </c>
    </row>
    <row r="3277" spans="1:20" x14ac:dyDescent="0.3">
      <c r="A3277" s="1">
        <v>44193</v>
      </c>
      <c r="B3277" s="1" t="str">
        <f t="shared" si="51"/>
        <v>Dec</v>
      </c>
      <c r="C3277">
        <v>571</v>
      </c>
      <c r="D3277" t="s">
        <v>5828</v>
      </c>
      <c r="E3277" t="s">
        <v>20</v>
      </c>
      <c r="F3277" t="s">
        <v>4104</v>
      </c>
      <c r="G3277" t="s">
        <v>22</v>
      </c>
      <c r="H3277" t="s">
        <v>23</v>
      </c>
      <c r="I3277" t="s">
        <v>314</v>
      </c>
      <c r="J3277" t="s">
        <v>315</v>
      </c>
      <c r="K3277">
        <v>10024</v>
      </c>
      <c r="L3277" t="s">
        <v>26</v>
      </c>
      <c r="M3277" t="s">
        <v>674</v>
      </c>
      <c r="N3277" t="s">
        <v>46</v>
      </c>
      <c r="O3277" t="s">
        <v>288</v>
      </c>
      <c r="P3277" t="s">
        <v>675</v>
      </c>
      <c r="Q3277">
        <v>72.45</v>
      </c>
      <c r="R3277">
        <v>7</v>
      </c>
      <c r="S3277">
        <v>0</v>
      </c>
      <c r="T3277">
        <v>34.776000000000003</v>
      </c>
    </row>
    <row r="3278" spans="1:20" x14ac:dyDescent="0.3">
      <c r="A3278" s="1">
        <v>44193</v>
      </c>
      <c r="B3278" s="1" t="str">
        <f t="shared" si="51"/>
        <v>Dec</v>
      </c>
      <c r="C3278">
        <v>572</v>
      </c>
      <c r="D3278" t="s">
        <v>5828</v>
      </c>
      <c r="E3278" t="s">
        <v>20</v>
      </c>
      <c r="F3278" t="s">
        <v>4104</v>
      </c>
      <c r="G3278" t="s">
        <v>22</v>
      </c>
      <c r="H3278" t="s">
        <v>23</v>
      </c>
      <c r="I3278" t="s">
        <v>314</v>
      </c>
      <c r="J3278" t="s">
        <v>315</v>
      </c>
      <c r="K3278">
        <v>10024</v>
      </c>
      <c r="L3278" t="s">
        <v>26</v>
      </c>
      <c r="M3278" t="s">
        <v>3802</v>
      </c>
      <c r="N3278" t="s">
        <v>46</v>
      </c>
      <c r="O3278" t="s">
        <v>144</v>
      </c>
      <c r="P3278" t="s">
        <v>3803</v>
      </c>
      <c r="Q3278">
        <v>13.96</v>
      </c>
      <c r="R3278">
        <v>4</v>
      </c>
      <c r="S3278">
        <v>0</v>
      </c>
      <c r="T3278">
        <v>6.4215999999999998</v>
      </c>
    </row>
    <row r="3279" spans="1:20" x14ac:dyDescent="0.3">
      <c r="A3279" s="1">
        <v>44193</v>
      </c>
      <c r="B3279" s="1" t="str">
        <f t="shared" si="51"/>
        <v>Dec</v>
      </c>
      <c r="C3279">
        <v>573</v>
      </c>
      <c r="D3279" t="s">
        <v>5828</v>
      </c>
      <c r="E3279" t="s">
        <v>20</v>
      </c>
      <c r="F3279" t="s">
        <v>4104</v>
      </c>
      <c r="G3279" t="s">
        <v>22</v>
      </c>
      <c r="H3279" t="s">
        <v>23</v>
      </c>
      <c r="I3279" t="s">
        <v>314</v>
      </c>
      <c r="J3279" t="s">
        <v>315</v>
      </c>
      <c r="K3279">
        <v>10024</v>
      </c>
      <c r="L3279" t="s">
        <v>26</v>
      </c>
      <c r="M3279" t="s">
        <v>2452</v>
      </c>
      <c r="N3279" t="s">
        <v>46</v>
      </c>
      <c r="O3279" t="s">
        <v>47</v>
      </c>
      <c r="P3279" t="s">
        <v>1698</v>
      </c>
      <c r="Q3279">
        <v>33.264000000000003</v>
      </c>
      <c r="R3279">
        <v>7</v>
      </c>
      <c r="S3279">
        <v>0.2</v>
      </c>
      <c r="T3279">
        <v>11.226599999999999</v>
      </c>
    </row>
    <row r="3280" spans="1:20" x14ac:dyDescent="0.3">
      <c r="A3280" s="1">
        <v>44193</v>
      </c>
      <c r="B3280" s="1" t="str">
        <f t="shared" si="51"/>
        <v>Dec</v>
      </c>
      <c r="C3280">
        <v>574</v>
      </c>
      <c r="D3280" t="s">
        <v>5828</v>
      </c>
      <c r="E3280" t="s">
        <v>20</v>
      </c>
      <c r="F3280" t="s">
        <v>4104</v>
      </c>
      <c r="G3280" t="s">
        <v>22</v>
      </c>
      <c r="H3280" t="s">
        <v>23</v>
      </c>
      <c r="I3280" t="s">
        <v>314</v>
      </c>
      <c r="J3280" t="s">
        <v>315</v>
      </c>
      <c r="K3280">
        <v>10024</v>
      </c>
      <c r="L3280" t="s">
        <v>26</v>
      </c>
      <c r="M3280" t="s">
        <v>2598</v>
      </c>
      <c r="N3280" t="s">
        <v>78</v>
      </c>
      <c r="O3280" t="s">
        <v>193</v>
      </c>
      <c r="P3280" t="s">
        <v>2599</v>
      </c>
      <c r="Q3280">
        <v>14.85</v>
      </c>
      <c r="R3280">
        <v>3</v>
      </c>
      <c r="S3280">
        <v>0</v>
      </c>
      <c r="T3280">
        <v>4.0095000000000001</v>
      </c>
    </row>
    <row r="3281" spans="1:20" x14ac:dyDescent="0.3">
      <c r="A3281" s="1">
        <v>44193</v>
      </c>
      <c r="B3281" s="1" t="str">
        <f t="shared" si="51"/>
        <v>Dec</v>
      </c>
      <c r="C3281">
        <v>954</v>
      </c>
      <c r="D3281" t="s">
        <v>5829</v>
      </c>
      <c r="E3281" t="s">
        <v>20</v>
      </c>
      <c r="F3281" t="s">
        <v>5830</v>
      </c>
      <c r="G3281" t="s">
        <v>22</v>
      </c>
      <c r="H3281" t="s">
        <v>23</v>
      </c>
      <c r="I3281" t="s">
        <v>5029</v>
      </c>
      <c r="J3281" t="s">
        <v>52</v>
      </c>
      <c r="K3281">
        <v>78664</v>
      </c>
      <c r="L3281" t="s">
        <v>44</v>
      </c>
      <c r="M3281" t="s">
        <v>1930</v>
      </c>
      <c r="N3281" t="s">
        <v>46</v>
      </c>
      <c r="O3281" t="s">
        <v>62</v>
      </c>
      <c r="P3281" t="s">
        <v>1931</v>
      </c>
      <c r="Q3281">
        <v>27.167999999999999</v>
      </c>
      <c r="R3281">
        <v>2</v>
      </c>
      <c r="S3281">
        <v>0.2</v>
      </c>
      <c r="T3281">
        <v>2.7168000000000001</v>
      </c>
    </row>
    <row r="3282" spans="1:20" x14ac:dyDescent="0.3">
      <c r="A3282" s="1">
        <v>44193</v>
      </c>
      <c r="B3282" s="1" t="str">
        <f t="shared" si="51"/>
        <v>Dec</v>
      </c>
      <c r="C3282">
        <v>955</v>
      </c>
      <c r="D3282" t="s">
        <v>5829</v>
      </c>
      <c r="E3282" t="s">
        <v>20</v>
      </c>
      <c r="F3282" t="s">
        <v>5830</v>
      </c>
      <c r="G3282" t="s">
        <v>22</v>
      </c>
      <c r="H3282" t="s">
        <v>23</v>
      </c>
      <c r="I3282" t="s">
        <v>5029</v>
      </c>
      <c r="J3282" t="s">
        <v>52</v>
      </c>
      <c r="K3282">
        <v>78664</v>
      </c>
      <c r="L3282" t="s">
        <v>44</v>
      </c>
      <c r="M3282" t="s">
        <v>850</v>
      </c>
      <c r="N3282" t="s">
        <v>28</v>
      </c>
      <c r="O3282" t="s">
        <v>186</v>
      </c>
      <c r="P3282" t="s">
        <v>851</v>
      </c>
      <c r="Q3282">
        <v>78.852800000000002</v>
      </c>
      <c r="R3282">
        <v>2</v>
      </c>
      <c r="S3282">
        <v>0.32</v>
      </c>
      <c r="T3282">
        <v>-11.596</v>
      </c>
    </row>
    <row r="3283" spans="1:20" x14ac:dyDescent="0.3">
      <c r="A3283" s="1">
        <v>44193</v>
      </c>
      <c r="B3283" s="1" t="str">
        <f t="shared" si="51"/>
        <v>Dec</v>
      </c>
      <c r="C3283">
        <v>2432</v>
      </c>
      <c r="D3283" t="s">
        <v>5831</v>
      </c>
      <c r="E3283" t="s">
        <v>20</v>
      </c>
      <c r="F3283" t="s">
        <v>1730</v>
      </c>
      <c r="G3283" t="s">
        <v>73</v>
      </c>
      <c r="H3283" t="s">
        <v>23</v>
      </c>
      <c r="I3283" t="s">
        <v>148</v>
      </c>
      <c r="J3283" t="s">
        <v>149</v>
      </c>
      <c r="K3283">
        <v>98103</v>
      </c>
      <c r="L3283" t="s">
        <v>35</v>
      </c>
      <c r="M3283" t="s">
        <v>1988</v>
      </c>
      <c r="N3283" t="s">
        <v>28</v>
      </c>
      <c r="O3283" t="s">
        <v>29</v>
      </c>
      <c r="P3283" t="s">
        <v>1989</v>
      </c>
      <c r="Q3283">
        <v>7.4</v>
      </c>
      <c r="R3283">
        <v>2</v>
      </c>
      <c r="S3283">
        <v>0</v>
      </c>
      <c r="T3283">
        <v>3.0339999999999998</v>
      </c>
    </row>
    <row r="3284" spans="1:20" x14ac:dyDescent="0.3">
      <c r="A3284" s="1">
        <v>44193</v>
      </c>
      <c r="B3284" s="1" t="str">
        <f t="shared" si="51"/>
        <v>Dec</v>
      </c>
      <c r="C3284">
        <v>4288</v>
      </c>
      <c r="D3284" t="s">
        <v>5832</v>
      </c>
      <c r="E3284" t="s">
        <v>20</v>
      </c>
      <c r="F3284" t="s">
        <v>2651</v>
      </c>
      <c r="G3284" t="s">
        <v>41</v>
      </c>
      <c r="H3284" t="s">
        <v>23</v>
      </c>
      <c r="I3284" t="s">
        <v>1929</v>
      </c>
      <c r="J3284" t="s">
        <v>206</v>
      </c>
      <c r="K3284">
        <v>37211</v>
      </c>
      <c r="L3284" t="s">
        <v>76</v>
      </c>
      <c r="M3284" t="s">
        <v>342</v>
      </c>
      <c r="N3284" t="s">
        <v>46</v>
      </c>
      <c r="O3284" t="s">
        <v>54</v>
      </c>
      <c r="P3284" t="s">
        <v>343</v>
      </c>
      <c r="Q3284">
        <v>64.784000000000006</v>
      </c>
      <c r="R3284">
        <v>1</v>
      </c>
      <c r="S3284">
        <v>0.2</v>
      </c>
      <c r="T3284">
        <v>-12.956799999999999</v>
      </c>
    </row>
    <row r="3285" spans="1:20" x14ac:dyDescent="0.3">
      <c r="A3285" s="1">
        <v>44193</v>
      </c>
      <c r="B3285" s="1" t="str">
        <f t="shared" si="51"/>
        <v>Dec</v>
      </c>
      <c r="C3285">
        <v>6090</v>
      </c>
      <c r="D3285" t="s">
        <v>5833</v>
      </c>
      <c r="E3285" t="s">
        <v>86</v>
      </c>
      <c r="F3285" t="s">
        <v>5834</v>
      </c>
      <c r="G3285" t="s">
        <v>73</v>
      </c>
      <c r="H3285" t="s">
        <v>23</v>
      </c>
      <c r="I3285" t="s">
        <v>3517</v>
      </c>
      <c r="J3285" t="s">
        <v>198</v>
      </c>
      <c r="K3285">
        <v>80538</v>
      </c>
      <c r="L3285" t="s">
        <v>35</v>
      </c>
      <c r="M3285" t="s">
        <v>1905</v>
      </c>
      <c r="N3285" t="s">
        <v>46</v>
      </c>
      <c r="O3285" t="s">
        <v>47</v>
      </c>
      <c r="P3285" t="s">
        <v>1906</v>
      </c>
      <c r="Q3285">
        <v>1.1879999999999999</v>
      </c>
      <c r="R3285">
        <v>2</v>
      </c>
      <c r="S3285">
        <v>0.7</v>
      </c>
      <c r="T3285">
        <v>-0.99</v>
      </c>
    </row>
    <row r="3286" spans="1:20" x14ac:dyDescent="0.3">
      <c r="A3286" s="1">
        <v>44193</v>
      </c>
      <c r="B3286" s="1" t="str">
        <f t="shared" si="51"/>
        <v>Dec</v>
      </c>
      <c r="C3286">
        <v>6150</v>
      </c>
      <c r="D3286" t="s">
        <v>5835</v>
      </c>
      <c r="E3286" t="s">
        <v>39</v>
      </c>
      <c r="F3286" t="s">
        <v>5338</v>
      </c>
      <c r="G3286" t="s">
        <v>73</v>
      </c>
      <c r="H3286" t="s">
        <v>23</v>
      </c>
      <c r="I3286" t="s">
        <v>135</v>
      </c>
      <c r="J3286" t="s">
        <v>34</v>
      </c>
      <c r="K3286">
        <v>90805</v>
      </c>
      <c r="L3286" t="s">
        <v>35</v>
      </c>
      <c r="M3286" t="s">
        <v>931</v>
      </c>
      <c r="N3286" t="s">
        <v>28</v>
      </c>
      <c r="O3286" t="s">
        <v>59</v>
      </c>
      <c r="P3286" t="s">
        <v>932</v>
      </c>
      <c r="Q3286">
        <v>340.70400000000001</v>
      </c>
      <c r="R3286">
        <v>6</v>
      </c>
      <c r="S3286">
        <v>0.2</v>
      </c>
      <c r="T3286">
        <v>-34.070399999999999</v>
      </c>
    </row>
    <row r="3287" spans="1:20" x14ac:dyDescent="0.3">
      <c r="A3287" s="1">
        <v>44193</v>
      </c>
      <c r="B3287" s="1" t="str">
        <f t="shared" si="51"/>
        <v>Dec</v>
      </c>
      <c r="C3287">
        <v>6819</v>
      </c>
      <c r="D3287" t="s">
        <v>5836</v>
      </c>
      <c r="E3287" t="s">
        <v>20</v>
      </c>
      <c r="F3287" t="s">
        <v>2511</v>
      </c>
      <c r="G3287" t="s">
        <v>73</v>
      </c>
      <c r="H3287" t="s">
        <v>23</v>
      </c>
      <c r="I3287" t="s">
        <v>2746</v>
      </c>
      <c r="J3287" t="s">
        <v>337</v>
      </c>
      <c r="K3287">
        <v>61604</v>
      </c>
      <c r="L3287" t="s">
        <v>44</v>
      </c>
      <c r="M3287" t="s">
        <v>5837</v>
      </c>
      <c r="N3287" t="s">
        <v>46</v>
      </c>
      <c r="O3287" t="s">
        <v>47</v>
      </c>
      <c r="P3287" t="s">
        <v>5838</v>
      </c>
      <c r="Q3287">
        <v>1.68</v>
      </c>
      <c r="R3287">
        <v>5</v>
      </c>
      <c r="S3287">
        <v>0.8</v>
      </c>
      <c r="T3287">
        <v>-2.6880000000000002</v>
      </c>
    </row>
    <row r="3288" spans="1:20" x14ac:dyDescent="0.3">
      <c r="A3288" s="1">
        <v>44193</v>
      </c>
      <c r="B3288" s="1" t="str">
        <f t="shared" si="51"/>
        <v>Dec</v>
      </c>
      <c r="C3288">
        <v>6820</v>
      </c>
      <c r="D3288" t="s">
        <v>5836</v>
      </c>
      <c r="E3288" t="s">
        <v>20</v>
      </c>
      <c r="F3288" t="s">
        <v>2511</v>
      </c>
      <c r="G3288" t="s">
        <v>73</v>
      </c>
      <c r="H3288" t="s">
        <v>23</v>
      </c>
      <c r="I3288" t="s">
        <v>2746</v>
      </c>
      <c r="J3288" t="s">
        <v>337</v>
      </c>
      <c r="K3288">
        <v>61604</v>
      </c>
      <c r="L3288" t="s">
        <v>44</v>
      </c>
      <c r="M3288" t="s">
        <v>4446</v>
      </c>
      <c r="N3288" t="s">
        <v>28</v>
      </c>
      <c r="O3288" t="s">
        <v>29</v>
      </c>
      <c r="P3288" t="s">
        <v>4447</v>
      </c>
      <c r="Q3288">
        <v>7.968</v>
      </c>
      <c r="R3288">
        <v>3</v>
      </c>
      <c r="S3288">
        <v>0.6</v>
      </c>
      <c r="T3288">
        <v>-2.3904000000000001</v>
      </c>
    </row>
    <row r="3289" spans="1:20" x14ac:dyDescent="0.3">
      <c r="A3289" s="1">
        <v>44193</v>
      </c>
      <c r="B3289" s="1" t="str">
        <f t="shared" si="51"/>
        <v>Dec</v>
      </c>
      <c r="C3289">
        <v>6821</v>
      </c>
      <c r="D3289" t="s">
        <v>5836</v>
      </c>
      <c r="E3289" t="s">
        <v>20</v>
      </c>
      <c r="F3289" t="s">
        <v>2511</v>
      </c>
      <c r="G3289" t="s">
        <v>73</v>
      </c>
      <c r="H3289" t="s">
        <v>23</v>
      </c>
      <c r="I3289" t="s">
        <v>2746</v>
      </c>
      <c r="J3289" t="s">
        <v>337</v>
      </c>
      <c r="K3289">
        <v>61604</v>
      </c>
      <c r="L3289" t="s">
        <v>44</v>
      </c>
      <c r="M3289" t="s">
        <v>3707</v>
      </c>
      <c r="N3289" t="s">
        <v>28</v>
      </c>
      <c r="O3289" t="s">
        <v>59</v>
      </c>
      <c r="P3289" t="s">
        <v>3708</v>
      </c>
      <c r="Q3289">
        <v>113.372</v>
      </c>
      <c r="R3289">
        <v>2</v>
      </c>
      <c r="S3289">
        <v>0.3</v>
      </c>
      <c r="T3289">
        <v>-3.2391999999999999</v>
      </c>
    </row>
    <row r="3290" spans="1:20" x14ac:dyDescent="0.3">
      <c r="A3290" s="1">
        <v>44193</v>
      </c>
      <c r="B3290" s="1" t="str">
        <f t="shared" si="51"/>
        <v>Dec</v>
      </c>
      <c r="C3290">
        <v>6822</v>
      </c>
      <c r="D3290" t="s">
        <v>5836</v>
      </c>
      <c r="E3290" t="s">
        <v>20</v>
      </c>
      <c r="F3290" t="s">
        <v>2511</v>
      </c>
      <c r="G3290" t="s">
        <v>73</v>
      </c>
      <c r="H3290" t="s">
        <v>23</v>
      </c>
      <c r="I3290" t="s">
        <v>2746</v>
      </c>
      <c r="J3290" t="s">
        <v>337</v>
      </c>
      <c r="K3290">
        <v>61604</v>
      </c>
      <c r="L3290" t="s">
        <v>44</v>
      </c>
      <c r="M3290" t="s">
        <v>1988</v>
      </c>
      <c r="N3290" t="s">
        <v>28</v>
      </c>
      <c r="O3290" t="s">
        <v>29</v>
      </c>
      <c r="P3290" t="s">
        <v>1989</v>
      </c>
      <c r="Q3290">
        <v>2.96</v>
      </c>
      <c r="R3290">
        <v>2</v>
      </c>
      <c r="S3290">
        <v>0.6</v>
      </c>
      <c r="T3290">
        <v>-1.4059999999999999</v>
      </c>
    </row>
    <row r="3291" spans="1:20" x14ac:dyDescent="0.3">
      <c r="A3291" s="1">
        <v>44193</v>
      </c>
      <c r="B3291" s="1" t="str">
        <f t="shared" si="51"/>
        <v>Dec</v>
      </c>
      <c r="C3291">
        <v>7485</v>
      </c>
      <c r="D3291" t="s">
        <v>5839</v>
      </c>
      <c r="E3291" t="s">
        <v>20</v>
      </c>
      <c r="F3291" t="s">
        <v>1586</v>
      </c>
      <c r="G3291" t="s">
        <v>41</v>
      </c>
      <c r="H3291" t="s">
        <v>23</v>
      </c>
      <c r="I3291" t="s">
        <v>2392</v>
      </c>
      <c r="J3291" t="s">
        <v>2393</v>
      </c>
      <c r="K3291">
        <v>58103</v>
      </c>
      <c r="L3291" t="s">
        <v>44</v>
      </c>
      <c r="M3291" t="s">
        <v>5840</v>
      </c>
      <c r="N3291" t="s">
        <v>46</v>
      </c>
      <c r="O3291" t="s">
        <v>62</v>
      </c>
      <c r="P3291" t="s">
        <v>325</v>
      </c>
      <c r="Q3291">
        <v>2.48</v>
      </c>
      <c r="R3291">
        <v>1</v>
      </c>
      <c r="S3291">
        <v>0</v>
      </c>
      <c r="T3291">
        <v>0.86799999999999999</v>
      </c>
    </row>
    <row r="3292" spans="1:20" x14ac:dyDescent="0.3">
      <c r="A3292" s="1">
        <v>44193</v>
      </c>
      <c r="B3292" s="1" t="str">
        <f t="shared" si="51"/>
        <v>Dec</v>
      </c>
      <c r="C3292">
        <v>7486</v>
      </c>
      <c r="D3292" t="s">
        <v>5839</v>
      </c>
      <c r="E3292" t="s">
        <v>20</v>
      </c>
      <c r="F3292" t="s">
        <v>1586</v>
      </c>
      <c r="G3292" t="s">
        <v>41</v>
      </c>
      <c r="H3292" t="s">
        <v>23</v>
      </c>
      <c r="I3292" t="s">
        <v>2392</v>
      </c>
      <c r="J3292" t="s">
        <v>2393</v>
      </c>
      <c r="K3292">
        <v>58103</v>
      </c>
      <c r="L3292" t="s">
        <v>44</v>
      </c>
      <c r="M3292" t="s">
        <v>2419</v>
      </c>
      <c r="N3292" t="s">
        <v>46</v>
      </c>
      <c r="O3292" t="s">
        <v>47</v>
      </c>
      <c r="P3292" t="s">
        <v>2420</v>
      </c>
      <c r="Q3292">
        <v>25.9</v>
      </c>
      <c r="R3292">
        <v>5</v>
      </c>
      <c r="S3292">
        <v>0</v>
      </c>
      <c r="T3292">
        <v>12.691000000000001</v>
      </c>
    </row>
    <row r="3293" spans="1:20" x14ac:dyDescent="0.3">
      <c r="A3293" s="1">
        <v>44193</v>
      </c>
      <c r="B3293" s="1" t="str">
        <f t="shared" si="51"/>
        <v>Dec</v>
      </c>
      <c r="C3293">
        <v>8098</v>
      </c>
      <c r="D3293" t="s">
        <v>5841</v>
      </c>
      <c r="E3293" t="s">
        <v>20</v>
      </c>
      <c r="F3293" t="s">
        <v>1915</v>
      </c>
      <c r="G3293" t="s">
        <v>22</v>
      </c>
      <c r="H3293" t="s">
        <v>23</v>
      </c>
      <c r="I3293" t="s">
        <v>1101</v>
      </c>
      <c r="J3293" t="s">
        <v>1102</v>
      </c>
      <c r="K3293">
        <v>87105</v>
      </c>
      <c r="L3293" t="s">
        <v>35</v>
      </c>
      <c r="M3293" t="s">
        <v>5842</v>
      </c>
      <c r="N3293" t="s">
        <v>46</v>
      </c>
      <c r="O3293" t="s">
        <v>54</v>
      </c>
      <c r="P3293" t="s">
        <v>5843</v>
      </c>
      <c r="Q3293">
        <v>118.25</v>
      </c>
      <c r="R3293">
        <v>5</v>
      </c>
      <c r="S3293">
        <v>0</v>
      </c>
      <c r="T3293">
        <v>34.292499999999997</v>
      </c>
    </row>
    <row r="3294" spans="1:20" x14ac:dyDescent="0.3">
      <c r="A3294" s="1">
        <v>44193</v>
      </c>
      <c r="B3294" s="1" t="str">
        <f t="shared" si="51"/>
        <v>Dec</v>
      </c>
      <c r="C3294">
        <v>8099</v>
      </c>
      <c r="D3294" t="s">
        <v>5841</v>
      </c>
      <c r="E3294" t="s">
        <v>20</v>
      </c>
      <c r="F3294" t="s">
        <v>1915</v>
      </c>
      <c r="G3294" t="s">
        <v>22</v>
      </c>
      <c r="H3294" t="s">
        <v>23</v>
      </c>
      <c r="I3294" t="s">
        <v>1101</v>
      </c>
      <c r="J3294" t="s">
        <v>1102</v>
      </c>
      <c r="K3294">
        <v>87105</v>
      </c>
      <c r="L3294" t="s">
        <v>35</v>
      </c>
      <c r="M3294" t="s">
        <v>1368</v>
      </c>
      <c r="N3294" t="s">
        <v>46</v>
      </c>
      <c r="O3294" t="s">
        <v>107</v>
      </c>
      <c r="P3294" t="s">
        <v>1369</v>
      </c>
      <c r="Q3294">
        <v>4.28</v>
      </c>
      <c r="R3294">
        <v>1</v>
      </c>
      <c r="S3294">
        <v>0</v>
      </c>
      <c r="T3294">
        <v>1.9259999999999999</v>
      </c>
    </row>
    <row r="3295" spans="1:20" x14ac:dyDescent="0.3">
      <c r="A3295" s="1">
        <v>44194</v>
      </c>
      <c r="B3295" s="1" t="str">
        <f t="shared" si="51"/>
        <v>Dec</v>
      </c>
      <c r="C3295">
        <v>1878</v>
      </c>
      <c r="D3295" t="s">
        <v>5844</v>
      </c>
      <c r="E3295" t="s">
        <v>20</v>
      </c>
      <c r="F3295" t="s">
        <v>2492</v>
      </c>
      <c r="G3295" t="s">
        <v>22</v>
      </c>
      <c r="H3295" t="s">
        <v>23</v>
      </c>
      <c r="I3295" t="s">
        <v>33</v>
      </c>
      <c r="J3295" t="s">
        <v>34</v>
      </c>
      <c r="K3295">
        <v>90049</v>
      </c>
      <c r="L3295" t="s">
        <v>35</v>
      </c>
      <c r="M3295" t="s">
        <v>848</v>
      </c>
      <c r="N3295" t="s">
        <v>28</v>
      </c>
      <c r="O3295" t="s">
        <v>59</v>
      </c>
      <c r="P3295" t="s">
        <v>849</v>
      </c>
      <c r="Q3295">
        <v>393.56799999999998</v>
      </c>
      <c r="R3295">
        <v>4</v>
      </c>
      <c r="S3295">
        <v>0.2</v>
      </c>
      <c r="T3295">
        <v>-44.276400000000002</v>
      </c>
    </row>
    <row r="3296" spans="1:20" x14ac:dyDescent="0.3">
      <c r="A3296" s="1">
        <v>44194</v>
      </c>
      <c r="B3296" s="1" t="str">
        <f t="shared" si="51"/>
        <v>Dec</v>
      </c>
      <c r="C3296">
        <v>1879</v>
      </c>
      <c r="D3296" t="s">
        <v>5844</v>
      </c>
      <c r="E3296" t="s">
        <v>20</v>
      </c>
      <c r="F3296" t="s">
        <v>2492</v>
      </c>
      <c r="G3296" t="s">
        <v>22</v>
      </c>
      <c r="H3296" t="s">
        <v>23</v>
      </c>
      <c r="I3296" t="s">
        <v>33</v>
      </c>
      <c r="J3296" t="s">
        <v>34</v>
      </c>
      <c r="K3296">
        <v>90049</v>
      </c>
      <c r="L3296" t="s">
        <v>35</v>
      </c>
      <c r="M3296" t="s">
        <v>5025</v>
      </c>
      <c r="N3296" t="s">
        <v>78</v>
      </c>
      <c r="O3296" t="s">
        <v>193</v>
      </c>
      <c r="P3296" t="s">
        <v>5026</v>
      </c>
      <c r="Q3296">
        <v>302.37599999999998</v>
      </c>
      <c r="R3296">
        <v>3</v>
      </c>
      <c r="S3296">
        <v>0.2</v>
      </c>
      <c r="T3296">
        <v>22.6782</v>
      </c>
    </row>
    <row r="3297" spans="1:20" x14ac:dyDescent="0.3">
      <c r="A3297" s="1">
        <v>44194</v>
      </c>
      <c r="B3297" s="1" t="str">
        <f t="shared" si="51"/>
        <v>Dec</v>
      </c>
      <c r="C3297">
        <v>2875</v>
      </c>
      <c r="D3297" t="s">
        <v>5845</v>
      </c>
      <c r="E3297" t="s">
        <v>39</v>
      </c>
      <c r="F3297" t="s">
        <v>5044</v>
      </c>
      <c r="G3297" t="s">
        <v>22</v>
      </c>
      <c r="H3297" t="s">
        <v>23</v>
      </c>
      <c r="I3297" t="s">
        <v>314</v>
      </c>
      <c r="J3297" t="s">
        <v>315</v>
      </c>
      <c r="K3297">
        <v>10035</v>
      </c>
      <c r="L3297" t="s">
        <v>26</v>
      </c>
      <c r="M3297" t="s">
        <v>5718</v>
      </c>
      <c r="N3297" t="s">
        <v>46</v>
      </c>
      <c r="O3297" t="s">
        <v>144</v>
      </c>
      <c r="P3297" t="s">
        <v>5719</v>
      </c>
      <c r="Q3297">
        <v>6.03</v>
      </c>
      <c r="R3297">
        <v>3</v>
      </c>
      <c r="S3297">
        <v>0</v>
      </c>
      <c r="T3297">
        <v>2.9546999999999999</v>
      </c>
    </row>
    <row r="3298" spans="1:20" x14ac:dyDescent="0.3">
      <c r="A3298" s="1">
        <v>44194</v>
      </c>
      <c r="B3298" s="1" t="str">
        <f t="shared" si="51"/>
        <v>Dec</v>
      </c>
      <c r="C3298">
        <v>4240</v>
      </c>
      <c r="D3298" t="s">
        <v>5846</v>
      </c>
      <c r="E3298" t="s">
        <v>20</v>
      </c>
      <c r="F3298" t="s">
        <v>5122</v>
      </c>
      <c r="G3298" t="s">
        <v>73</v>
      </c>
      <c r="H3298" t="s">
        <v>23</v>
      </c>
      <c r="I3298" t="s">
        <v>5610</v>
      </c>
      <c r="J3298" t="s">
        <v>124</v>
      </c>
      <c r="K3298">
        <v>49505</v>
      </c>
      <c r="L3298" t="s">
        <v>44</v>
      </c>
      <c r="M3298" t="s">
        <v>1634</v>
      </c>
      <c r="N3298" t="s">
        <v>46</v>
      </c>
      <c r="O3298" t="s">
        <v>107</v>
      </c>
      <c r="P3298" t="s">
        <v>1635</v>
      </c>
      <c r="Q3298">
        <v>209.7</v>
      </c>
      <c r="R3298">
        <v>2</v>
      </c>
      <c r="S3298">
        <v>0</v>
      </c>
      <c r="T3298">
        <v>100.65600000000001</v>
      </c>
    </row>
    <row r="3299" spans="1:20" x14ac:dyDescent="0.3">
      <c r="A3299" s="1">
        <v>44194</v>
      </c>
      <c r="B3299" s="1" t="str">
        <f t="shared" si="51"/>
        <v>Dec</v>
      </c>
      <c r="C3299">
        <v>5132</v>
      </c>
      <c r="D3299" t="s">
        <v>5847</v>
      </c>
      <c r="E3299" t="s">
        <v>20</v>
      </c>
      <c r="F3299" t="s">
        <v>3776</v>
      </c>
      <c r="G3299" t="s">
        <v>73</v>
      </c>
      <c r="H3299" t="s">
        <v>23</v>
      </c>
      <c r="I3299" t="s">
        <v>1021</v>
      </c>
      <c r="J3299" t="s">
        <v>34</v>
      </c>
      <c r="K3299">
        <v>92804</v>
      </c>
      <c r="L3299" t="s">
        <v>35</v>
      </c>
      <c r="M3299" t="s">
        <v>2658</v>
      </c>
      <c r="N3299" t="s">
        <v>28</v>
      </c>
      <c r="O3299" t="s">
        <v>29</v>
      </c>
      <c r="P3299" t="s">
        <v>2659</v>
      </c>
      <c r="Q3299">
        <v>101.12</v>
      </c>
      <c r="R3299">
        <v>8</v>
      </c>
      <c r="S3299">
        <v>0</v>
      </c>
      <c r="T3299">
        <v>37.414400000000001</v>
      </c>
    </row>
    <row r="3300" spans="1:20" x14ac:dyDescent="0.3">
      <c r="A3300" s="1">
        <v>44194</v>
      </c>
      <c r="B3300" s="1" t="str">
        <f t="shared" si="51"/>
        <v>Dec</v>
      </c>
      <c r="C3300">
        <v>5457</v>
      </c>
      <c r="D3300" t="s">
        <v>5848</v>
      </c>
      <c r="E3300" t="s">
        <v>20</v>
      </c>
      <c r="F3300" t="s">
        <v>1666</v>
      </c>
      <c r="G3300" t="s">
        <v>22</v>
      </c>
      <c r="H3300" t="s">
        <v>23</v>
      </c>
      <c r="I3300" t="s">
        <v>3993</v>
      </c>
      <c r="J3300" t="s">
        <v>149</v>
      </c>
      <c r="K3300">
        <v>98026</v>
      </c>
      <c r="L3300" t="s">
        <v>35</v>
      </c>
      <c r="M3300" t="s">
        <v>5849</v>
      </c>
      <c r="N3300" t="s">
        <v>46</v>
      </c>
      <c r="O3300" t="s">
        <v>144</v>
      </c>
      <c r="P3300" t="s">
        <v>5850</v>
      </c>
      <c r="Q3300">
        <v>19.600000000000001</v>
      </c>
      <c r="R3300">
        <v>5</v>
      </c>
      <c r="S3300">
        <v>0</v>
      </c>
      <c r="T3300">
        <v>9.6039999999999992</v>
      </c>
    </row>
    <row r="3301" spans="1:20" x14ac:dyDescent="0.3">
      <c r="A3301" s="1">
        <v>44194</v>
      </c>
      <c r="B3301" s="1" t="str">
        <f t="shared" si="51"/>
        <v>Dec</v>
      </c>
      <c r="C3301">
        <v>5458</v>
      </c>
      <c r="D3301" t="s">
        <v>5848</v>
      </c>
      <c r="E3301" t="s">
        <v>20</v>
      </c>
      <c r="F3301" t="s">
        <v>1666</v>
      </c>
      <c r="G3301" t="s">
        <v>22</v>
      </c>
      <c r="H3301" t="s">
        <v>23</v>
      </c>
      <c r="I3301" t="s">
        <v>3993</v>
      </c>
      <c r="J3301" t="s">
        <v>149</v>
      </c>
      <c r="K3301">
        <v>98026</v>
      </c>
      <c r="L3301" t="s">
        <v>35</v>
      </c>
      <c r="M3301" t="s">
        <v>5500</v>
      </c>
      <c r="N3301" t="s">
        <v>28</v>
      </c>
      <c r="O3301" t="s">
        <v>29</v>
      </c>
      <c r="P3301" t="s">
        <v>5501</v>
      </c>
      <c r="Q3301">
        <v>68.459999999999994</v>
      </c>
      <c r="R3301">
        <v>2</v>
      </c>
      <c r="S3301">
        <v>0</v>
      </c>
      <c r="T3301">
        <v>20.538</v>
      </c>
    </row>
    <row r="3302" spans="1:20" x14ac:dyDescent="0.3">
      <c r="A3302" s="1">
        <v>44194</v>
      </c>
      <c r="B3302" s="1" t="str">
        <f t="shared" si="51"/>
        <v>Dec</v>
      </c>
      <c r="C3302">
        <v>7633</v>
      </c>
      <c r="D3302" t="s">
        <v>5851</v>
      </c>
      <c r="E3302" t="s">
        <v>86</v>
      </c>
      <c r="F3302" t="s">
        <v>1559</v>
      </c>
      <c r="G3302" t="s">
        <v>22</v>
      </c>
      <c r="H3302" t="s">
        <v>23</v>
      </c>
      <c r="I3302" t="s">
        <v>800</v>
      </c>
      <c r="J3302" t="s">
        <v>913</v>
      </c>
      <c r="K3302">
        <v>40214</v>
      </c>
      <c r="L3302" t="s">
        <v>76</v>
      </c>
      <c r="M3302" t="s">
        <v>1816</v>
      </c>
      <c r="N3302" t="s">
        <v>28</v>
      </c>
      <c r="O3302" t="s">
        <v>59</v>
      </c>
      <c r="P3302" t="s">
        <v>1817</v>
      </c>
      <c r="Q3302">
        <v>1207.8399999999999</v>
      </c>
      <c r="R3302">
        <v>8</v>
      </c>
      <c r="S3302">
        <v>0</v>
      </c>
      <c r="T3302">
        <v>314.03840000000002</v>
      </c>
    </row>
    <row r="3303" spans="1:20" x14ac:dyDescent="0.3">
      <c r="A3303" s="1">
        <v>44194</v>
      </c>
      <c r="B3303" s="1" t="str">
        <f t="shared" si="51"/>
        <v>Dec</v>
      </c>
      <c r="C3303">
        <v>7634</v>
      </c>
      <c r="D3303" t="s">
        <v>5851</v>
      </c>
      <c r="E3303" t="s">
        <v>86</v>
      </c>
      <c r="F3303" t="s">
        <v>1559</v>
      </c>
      <c r="G3303" t="s">
        <v>22</v>
      </c>
      <c r="H3303" t="s">
        <v>23</v>
      </c>
      <c r="I3303" t="s">
        <v>800</v>
      </c>
      <c r="J3303" t="s">
        <v>913</v>
      </c>
      <c r="K3303">
        <v>40214</v>
      </c>
      <c r="L3303" t="s">
        <v>76</v>
      </c>
      <c r="M3303" t="s">
        <v>1907</v>
      </c>
      <c r="N3303" t="s">
        <v>46</v>
      </c>
      <c r="O3303" t="s">
        <v>47</v>
      </c>
      <c r="P3303" t="s">
        <v>1908</v>
      </c>
      <c r="Q3303">
        <v>12.53</v>
      </c>
      <c r="R3303">
        <v>1</v>
      </c>
      <c r="S3303">
        <v>0</v>
      </c>
      <c r="T3303">
        <v>5.8891</v>
      </c>
    </row>
    <row r="3304" spans="1:20" x14ac:dyDescent="0.3">
      <c r="A3304" s="1">
        <v>44194</v>
      </c>
      <c r="B3304" s="1" t="str">
        <f t="shared" si="51"/>
        <v>Dec</v>
      </c>
      <c r="C3304">
        <v>7635</v>
      </c>
      <c r="D3304" t="s">
        <v>5851</v>
      </c>
      <c r="E3304" t="s">
        <v>86</v>
      </c>
      <c r="F3304" t="s">
        <v>1559</v>
      </c>
      <c r="G3304" t="s">
        <v>22</v>
      </c>
      <c r="H3304" t="s">
        <v>23</v>
      </c>
      <c r="I3304" t="s">
        <v>800</v>
      </c>
      <c r="J3304" t="s">
        <v>913</v>
      </c>
      <c r="K3304">
        <v>40214</v>
      </c>
      <c r="L3304" t="s">
        <v>76</v>
      </c>
      <c r="M3304" t="s">
        <v>5852</v>
      </c>
      <c r="N3304" t="s">
        <v>46</v>
      </c>
      <c r="O3304" t="s">
        <v>62</v>
      </c>
      <c r="P3304" t="s">
        <v>5853</v>
      </c>
      <c r="Q3304">
        <v>34.58</v>
      </c>
      <c r="R3304">
        <v>1</v>
      </c>
      <c r="S3304">
        <v>0</v>
      </c>
      <c r="T3304">
        <v>10.0282</v>
      </c>
    </row>
    <row r="3305" spans="1:20" x14ac:dyDescent="0.3">
      <c r="A3305" s="1">
        <v>44194</v>
      </c>
      <c r="B3305" s="1" t="str">
        <f t="shared" si="51"/>
        <v>Dec</v>
      </c>
      <c r="C3305">
        <v>7636</v>
      </c>
      <c r="D3305" t="s">
        <v>5851</v>
      </c>
      <c r="E3305" t="s">
        <v>86</v>
      </c>
      <c r="F3305" t="s">
        <v>1559</v>
      </c>
      <c r="G3305" t="s">
        <v>22</v>
      </c>
      <c r="H3305" t="s">
        <v>23</v>
      </c>
      <c r="I3305" t="s">
        <v>800</v>
      </c>
      <c r="J3305" t="s">
        <v>913</v>
      </c>
      <c r="K3305">
        <v>40214</v>
      </c>
      <c r="L3305" t="s">
        <v>76</v>
      </c>
      <c r="M3305" t="s">
        <v>668</v>
      </c>
      <c r="N3305" t="s">
        <v>28</v>
      </c>
      <c r="O3305" t="s">
        <v>59</v>
      </c>
      <c r="P3305" t="s">
        <v>669</v>
      </c>
      <c r="Q3305">
        <v>300.98</v>
      </c>
      <c r="R3305">
        <v>1</v>
      </c>
      <c r="S3305">
        <v>0</v>
      </c>
      <c r="T3305">
        <v>87.284199999999998</v>
      </c>
    </row>
    <row r="3306" spans="1:20" x14ac:dyDescent="0.3">
      <c r="A3306" s="1">
        <v>44194</v>
      </c>
      <c r="B3306" s="1" t="str">
        <f t="shared" si="51"/>
        <v>Dec</v>
      </c>
      <c r="C3306">
        <v>7637</v>
      </c>
      <c r="D3306" t="s">
        <v>5851</v>
      </c>
      <c r="E3306" t="s">
        <v>86</v>
      </c>
      <c r="F3306" t="s">
        <v>1559</v>
      </c>
      <c r="G3306" t="s">
        <v>22</v>
      </c>
      <c r="H3306" t="s">
        <v>23</v>
      </c>
      <c r="I3306" t="s">
        <v>800</v>
      </c>
      <c r="J3306" t="s">
        <v>913</v>
      </c>
      <c r="K3306">
        <v>40214</v>
      </c>
      <c r="L3306" t="s">
        <v>76</v>
      </c>
      <c r="M3306" t="s">
        <v>2165</v>
      </c>
      <c r="N3306" t="s">
        <v>28</v>
      </c>
      <c r="O3306" t="s">
        <v>59</v>
      </c>
      <c r="P3306" t="s">
        <v>2166</v>
      </c>
      <c r="Q3306">
        <v>258.75</v>
      </c>
      <c r="R3306">
        <v>3</v>
      </c>
      <c r="S3306">
        <v>0</v>
      </c>
      <c r="T3306">
        <v>77.625</v>
      </c>
    </row>
    <row r="3307" spans="1:20" x14ac:dyDescent="0.3">
      <c r="A3307" s="1">
        <v>44195</v>
      </c>
      <c r="B3307" s="1" t="str">
        <f t="shared" si="51"/>
        <v>Dec</v>
      </c>
      <c r="C3307">
        <v>646</v>
      </c>
      <c r="D3307" t="s">
        <v>5854</v>
      </c>
      <c r="E3307" t="s">
        <v>20</v>
      </c>
      <c r="F3307" t="s">
        <v>2404</v>
      </c>
      <c r="G3307" t="s">
        <v>41</v>
      </c>
      <c r="H3307" t="s">
        <v>23</v>
      </c>
      <c r="I3307" t="s">
        <v>450</v>
      </c>
      <c r="J3307" t="s">
        <v>224</v>
      </c>
      <c r="K3307">
        <v>47201</v>
      </c>
      <c r="L3307" t="s">
        <v>44</v>
      </c>
      <c r="M3307" t="s">
        <v>4919</v>
      </c>
      <c r="N3307" t="s">
        <v>46</v>
      </c>
      <c r="O3307" t="s">
        <v>69</v>
      </c>
      <c r="P3307" t="s">
        <v>4920</v>
      </c>
      <c r="Q3307">
        <v>209.3</v>
      </c>
      <c r="R3307">
        <v>2</v>
      </c>
      <c r="S3307">
        <v>0</v>
      </c>
      <c r="T3307">
        <v>56.511000000000003</v>
      </c>
    </row>
    <row r="3308" spans="1:20" x14ac:dyDescent="0.3">
      <c r="A3308" s="1">
        <v>44195</v>
      </c>
      <c r="B3308" s="1" t="str">
        <f t="shared" si="51"/>
        <v>Dec</v>
      </c>
      <c r="C3308">
        <v>907</v>
      </c>
      <c r="D3308" t="s">
        <v>5855</v>
      </c>
      <c r="E3308" t="s">
        <v>20</v>
      </c>
      <c r="F3308" t="s">
        <v>2508</v>
      </c>
      <c r="G3308" t="s">
        <v>22</v>
      </c>
      <c r="H3308" t="s">
        <v>23</v>
      </c>
      <c r="I3308" t="s">
        <v>314</v>
      </c>
      <c r="J3308" t="s">
        <v>315</v>
      </c>
      <c r="K3308">
        <v>10009</v>
      </c>
      <c r="L3308" t="s">
        <v>26</v>
      </c>
      <c r="M3308" t="s">
        <v>1723</v>
      </c>
      <c r="N3308" t="s">
        <v>28</v>
      </c>
      <c r="O3308" t="s">
        <v>186</v>
      </c>
      <c r="P3308" t="s">
        <v>1724</v>
      </c>
      <c r="Q3308">
        <v>323.13600000000002</v>
      </c>
      <c r="R3308">
        <v>4</v>
      </c>
      <c r="S3308">
        <v>0.2</v>
      </c>
      <c r="T3308">
        <v>12.117599999999999</v>
      </c>
    </row>
    <row r="3309" spans="1:20" x14ac:dyDescent="0.3">
      <c r="A3309" s="1">
        <v>44195</v>
      </c>
      <c r="B3309" s="1" t="str">
        <f t="shared" si="51"/>
        <v>Dec</v>
      </c>
      <c r="C3309">
        <v>908</v>
      </c>
      <c r="D3309" t="s">
        <v>5855</v>
      </c>
      <c r="E3309" t="s">
        <v>20</v>
      </c>
      <c r="F3309" t="s">
        <v>2508</v>
      </c>
      <c r="G3309" t="s">
        <v>22</v>
      </c>
      <c r="H3309" t="s">
        <v>23</v>
      </c>
      <c r="I3309" t="s">
        <v>314</v>
      </c>
      <c r="J3309" t="s">
        <v>315</v>
      </c>
      <c r="K3309">
        <v>10009</v>
      </c>
      <c r="L3309" t="s">
        <v>26</v>
      </c>
      <c r="M3309" t="s">
        <v>5856</v>
      </c>
      <c r="N3309" t="s">
        <v>78</v>
      </c>
      <c r="O3309" t="s">
        <v>193</v>
      </c>
      <c r="P3309" t="s">
        <v>5857</v>
      </c>
      <c r="Q3309">
        <v>90.93</v>
      </c>
      <c r="R3309">
        <v>7</v>
      </c>
      <c r="S3309">
        <v>0</v>
      </c>
      <c r="T3309">
        <v>2.7279</v>
      </c>
    </row>
    <row r="3310" spans="1:20" x14ac:dyDescent="0.3">
      <c r="A3310" s="1">
        <v>44195</v>
      </c>
      <c r="B3310" s="1" t="str">
        <f t="shared" si="51"/>
        <v>Dec</v>
      </c>
      <c r="C3310">
        <v>909</v>
      </c>
      <c r="D3310" t="s">
        <v>5855</v>
      </c>
      <c r="E3310" t="s">
        <v>20</v>
      </c>
      <c r="F3310" t="s">
        <v>2508</v>
      </c>
      <c r="G3310" t="s">
        <v>22</v>
      </c>
      <c r="H3310" t="s">
        <v>23</v>
      </c>
      <c r="I3310" t="s">
        <v>314</v>
      </c>
      <c r="J3310" t="s">
        <v>315</v>
      </c>
      <c r="K3310">
        <v>10009</v>
      </c>
      <c r="L3310" t="s">
        <v>26</v>
      </c>
      <c r="M3310" t="s">
        <v>2055</v>
      </c>
      <c r="N3310" t="s">
        <v>46</v>
      </c>
      <c r="O3310" t="s">
        <v>47</v>
      </c>
      <c r="P3310" t="s">
        <v>2056</v>
      </c>
      <c r="Q3310">
        <v>52.776000000000003</v>
      </c>
      <c r="R3310">
        <v>3</v>
      </c>
      <c r="S3310">
        <v>0.2</v>
      </c>
      <c r="T3310">
        <v>19.791</v>
      </c>
    </row>
    <row r="3311" spans="1:20" x14ac:dyDescent="0.3">
      <c r="A3311" s="1">
        <v>44195</v>
      </c>
      <c r="B3311" s="1" t="str">
        <f t="shared" si="51"/>
        <v>Dec</v>
      </c>
      <c r="C3311">
        <v>1297</v>
      </c>
      <c r="D3311" t="s">
        <v>5858</v>
      </c>
      <c r="E3311" t="s">
        <v>20</v>
      </c>
      <c r="F3311" t="s">
        <v>5859</v>
      </c>
      <c r="G3311" t="s">
        <v>73</v>
      </c>
      <c r="H3311" t="s">
        <v>23</v>
      </c>
      <c r="I3311" t="s">
        <v>709</v>
      </c>
      <c r="J3311" t="s">
        <v>34</v>
      </c>
      <c r="K3311">
        <v>94533</v>
      </c>
      <c r="L3311" t="s">
        <v>35</v>
      </c>
      <c r="M3311" t="s">
        <v>1321</v>
      </c>
      <c r="N3311" t="s">
        <v>46</v>
      </c>
      <c r="O3311" t="s">
        <v>47</v>
      </c>
      <c r="P3311" t="s">
        <v>1322</v>
      </c>
      <c r="Q3311">
        <v>13.904</v>
      </c>
      <c r="R3311">
        <v>2</v>
      </c>
      <c r="S3311">
        <v>0.2</v>
      </c>
      <c r="T3311">
        <v>4.5187999999999997</v>
      </c>
    </row>
    <row r="3312" spans="1:20" x14ac:dyDescent="0.3">
      <c r="A3312" s="1">
        <v>44195</v>
      </c>
      <c r="B3312" s="1" t="str">
        <f t="shared" si="51"/>
        <v>Dec</v>
      </c>
      <c r="C3312">
        <v>1298</v>
      </c>
      <c r="D3312" t="s">
        <v>5858</v>
      </c>
      <c r="E3312" t="s">
        <v>20</v>
      </c>
      <c r="F3312" t="s">
        <v>5859</v>
      </c>
      <c r="G3312" t="s">
        <v>73</v>
      </c>
      <c r="H3312" t="s">
        <v>23</v>
      </c>
      <c r="I3312" t="s">
        <v>709</v>
      </c>
      <c r="J3312" t="s">
        <v>34</v>
      </c>
      <c r="K3312">
        <v>94533</v>
      </c>
      <c r="L3312" t="s">
        <v>35</v>
      </c>
      <c r="M3312" t="s">
        <v>156</v>
      </c>
      <c r="N3312" t="s">
        <v>46</v>
      </c>
      <c r="O3312" t="s">
        <v>47</v>
      </c>
      <c r="P3312" t="s">
        <v>5860</v>
      </c>
      <c r="Q3312">
        <v>20.72</v>
      </c>
      <c r="R3312">
        <v>2</v>
      </c>
      <c r="S3312">
        <v>0.2</v>
      </c>
      <c r="T3312">
        <v>6.4749999999999996</v>
      </c>
    </row>
    <row r="3313" spans="1:20" x14ac:dyDescent="0.3">
      <c r="A3313" s="1">
        <v>44195</v>
      </c>
      <c r="B3313" s="1" t="str">
        <f t="shared" si="51"/>
        <v>Dec</v>
      </c>
      <c r="C3313">
        <v>5092</v>
      </c>
      <c r="D3313" t="s">
        <v>5861</v>
      </c>
      <c r="E3313" t="s">
        <v>20</v>
      </c>
      <c r="F3313" t="s">
        <v>5862</v>
      </c>
      <c r="G3313" t="s">
        <v>22</v>
      </c>
      <c r="H3313" t="s">
        <v>23</v>
      </c>
      <c r="I3313" t="s">
        <v>3517</v>
      </c>
      <c r="J3313" t="s">
        <v>198</v>
      </c>
      <c r="K3313">
        <v>80538</v>
      </c>
      <c r="L3313" t="s">
        <v>35</v>
      </c>
      <c r="M3313" t="s">
        <v>227</v>
      </c>
      <c r="N3313" t="s">
        <v>46</v>
      </c>
      <c r="O3313" t="s">
        <v>144</v>
      </c>
      <c r="P3313" t="s">
        <v>228</v>
      </c>
      <c r="Q3313">
        <v>3.024</v>
      </c>
      <c r="R3313">
        <v>3</v>
      </c>
      <c r="S3313">
        <v>0.2</v>
      </c>
      <c r="T3313">
        <v>-0.6048</v>
      </c>
    </row>
  </sheetData>
  <autoFilter ref="A1:T3313" xr:uid="{00000000-0001-0000-01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QUESTIONS FOR ANALYSIS</vt:lpstr>
      <vt:lpstr>SALES AND PROFIT ANALYSIS</vt:lpstr>
      <vt:lpstr>CATEGORY WISE PROFIT</vt:lpstr>
      <vt:lpstr>CATEGORY WISE SALES SHARE%</vt:lpstr>
      <vt:lpstr>SALES BY STATE</vt:lpstr>
      <vt:lpstr>TOP 5 SUBCATEGORIES </vt:lpstr>
      <vt:lpstr>KPI</vt:lpstr>
      <vt:lpstr>KPI Q2Q</vt:lpstr>
      <vt:lpstr>DASHBOARD</vt:lpstr>
      <vt:lpstr>US  E-commerce records 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AMISHA POREL</dc:creator>
  <cp:lastModifiedBy>AMISHA POREL</cp:lastModifiedBy>
  <cp:lastPrinted>2023-08-07T20:38:39Z</cp:lastPrinted>
  <dcterms:created xsi:type="dcterms:W3CDTF">2023-08-05T21:03:58Z</dcterms:created>
  <dcterms:modified xsi:type="dcterms:W3CDTF">2023-08-10T15:12:34Z</dcterms:modified>
</cp:coreProperties>
</file>