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EURON\Assignment\Excel\Assignment2\"/>
    </mc:Choice>
  </mc:AlternateContent>
  <xr:revisionPtr revIDLastSave="0" documentId="8_{74D716BB-0444-4B04-B93A-497BC9C414C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<sst xmlns="http://schemas.openxmlformats.org/spreadsheetml/2006/main" count="1531" uniqueCount="76">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</sst>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8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8" fillId="0" borderId="0" xfId="0" applyFont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13" workbookViewId="0">
      <selection activeCell="I35" sqref="I35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 s="20">
        <f>COUNTIF(G2:G25,"Boston")</f>
        <v>4</v>
      </c>
    </row>
    <row r="30" spans="1:7" x14ac:dyDescent="0.3">
      <c r="E30" s="4" t="s">
        <v>36</v>
      </c>
      <c r="F30" s="20">
        <f>COUNTIF(D2:D25,"microwave")</f>
        <v>5</v>
      </c>
    </row>
    <row r="31" spans="1:7" x14ac:dyDescent="0.3">
      <c r="E31" s="4" t="s">
        <v>37</v>
      </c>
      <c r="F31" s="20">
        <f>COUNTIF(F2:F25,"truck 3")</f>
        <v>8</v>
      </c>
    </row>
    <row r="32" spans="1:7" x14ac:dyDescent="0.3">
      <c r="E32" s="4" t="s">
        <v>38</v>
      </c>
      <c r="F32" s="20">
        <f>COUNTIF(C2:C25,"Peter White")</f>
        <v>6</v>
      </c>
    </row>
    <row r="33" spans="5:6" x14ac:dyDescent="0.3">
      <c r="E33" s="4" t="s">
        <v>30</v>
      </c>
      <c r="F33" s="20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 s="20">
        <f>SUMIF(D2:D25,"refrigerator",E2:E25)</f>
        <v>105</v>
      </c>
    </row>
    <row r="37" spans="5:6" x14ac:dyDescent="0.3">
      <c r="E37" s="4" t="s">
        <v>28</v>
      </c>
      <c r="F37" s="20">
        <f>SUMIF(D2:D25,"washing machine",E2:E25)</f>
        <v>164</v>
      </c>
    </row>
    <row r="38" spans="5:6" x14ac:dyDescent="0.3">
      <c r="E38" s="4" t="s">
        <v>34</v>
      </c>
      <c r="F38" s="20">
        <f>SUMIF(F2:F25,"truck 4",E2:E25)</f>
        <v>156</v>
      </c>
    </row>
    <row r="39" spans="5:6" x14ac:dyDescent="0.3">
      <c r="E39" s="4" t="s">
        <v>44</v>
      </c>
      <c r="F39" s="20">
        <f>SUMIF(F2:F25,"truck*",E2:E25)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 s="20">
        <f>COUNTIFS(D2:D25,"microwave",G2:G25,"Boston")</f>
        <v>2</v>
      </c>
    </row>
    <row r="43" spans="5:6" x14ac:dyDescent="0.3">
      <c r="E43" s="4" t="s">
        <v>40</v>
      </c>
      <c r="F43" s="20">
        <f>COUNTIFS(C2:C25,"Peter White",F2:F25,"truck 1")</f>
        <v>2</v>
      </c>
    </row>
    <row r="44" spans="5:6" x14ac:dyDescent="0.3">
      <c r="E44" s="4" t="s">
        <v>41</v>
      </c>
      <c r="F44" s="20">
        <f>COUNTIFS(G2:G25,"Boston",B2:B25,"&gt;03-02-13")</f>
        <v>2</v>
      </c>
    </row>
    <row r="45" spans="5:6" x14ac:dyDescent="0.3">
      <c r="E45" s="4" t="s">
        <v>42</v>
      </c>
      <c r="F45" s="20">
        <f>COUNTIFS(B2:B25,"&gt;03-02-13",B2:B25,"&lt;06-02-13")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 s="20">
        <f>SUMIFS(E2:E25,D2:D25,"microwave",G2:G25,"NY")</f>
        <v>25</v>
      </c>
    </row>
    <row r="48" spans="5:6" x14ac:dyDescent="0.3">
      <c r="E48" s="4" t="s">
        <v>33</v>
      </c>
      <c r="F48" s="20">
        <f>SUMIFS(E2:E25,F2:F25,"truck 1",G2:G25,"Pittsburgh")</f>
        <v>75</v>
      </c>
    </row>
    <row r="49" spans="5:6" x14ac:dyDescent="0.3">
      <c r="E49" s="4" t="s">
        <v>43</v>
      </c>
      <c r="F49" s="20">
        <f>SUMIFS(E2:E25,B2:B25,"&gt;03-02-13",B2:B25,"&lt;06-02-13")</f>
        <v>194</v>
      </c>
    </row>
    <row r="52" spans="5:6" x14ac:dyDescent="0.3">
      <c r="E52" s="4" t="s">
        <v>32</v>
      </c>
      <c r="F52" s="20">
        <f>SUMIF(G2:G25,"NY",E2:E25)+SUMIF(G2:G25,"Baltimore",E2:E25)+SUMIF(G2:G25,"Philadelphia",E2:E25)</f>
        <v>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G12" sqref="G1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COUNTIF($B$16:$B$241,A2)</f>
        <v>71</v>
      </c>
      <c r="C2" s="2">
        <f>SUMIF($B$16:$B$241,A2,$E$16:$E$241)</f>
        <v>717</v>
      </c>
      <c r="D2" s="2">
        <f>COUNTIFS($B$16:$B$241,A2,$D$16:$D$241,"cash")</f>
        <v>42</v>
      </c>
      <c r="E2" s="2">
        <f>COUNTIFS($B$16:$B$241,A2,$D$16:$D$241,"credit card")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COUNTIF($B$16:$B$241,A3)</f>
        <v>46</v>
      </c>
      <c r="C3" s="2">
        <f t="shared" ref="C3:C5" si="1">SUMIF($B$16:$B$241,A3,$E$16:$E$241)</f>
        <v>1934</v>
      </c>
      <c r="D3" s="2">
        <f t="shared" ref="D3:D5" si="2">COUNTIFS($B$16:$B$241,A3,$D$16:$D$241,"cash")</f>
        <v>31</v>
      </c>
      <c r="E3" s="2">
        <f t="shared" ref="E3:E5" si="3">COUNTIFS($B$16:$B$241,A3,$D$16:$D$241,"credit card")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COUNTIFS($B$16:$B$241,A2,$C$16:$C$241,A9)</f>
        <v>7</v>
      </c>
      <c r="E9" s="2">
        <f>COUNTIFS($B$16:$B$241,"kids",$C$16:$C$241,A9)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COUNTIF($C$16:$C$241,A10)</f>
        <v>31</v>
      </c>
      <c r="C10" s="2">
        <f t="shared" ref="C10:C11" si="6">SUMIF($C$16:$C$241,A10,$E$16:$E$241)</f>
        <v>965</v>
      </c>
      <c r="D10" s="2">
        <f t="shared" ref="D10:D11" si="7">COUNTIFS($B$16:$B$241,A3,$C$16:$C$241,A10)</f>
        <v>5</v>
      </c>
      <c r="E10" s="2">
        <f t="shared" ref="E10:E11" si="8">COUNTIFS($B$16:$B$241,"kids",$C$16:$C$241,A10)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4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abSelected="1"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Amit Pandit</cp:lastModifiedBy>
  <dcterms:created xsi:type="dcterms:W3CDTF">2013-06-05T17:23:06Z</dcterms:created>
  <dcterms:modified xsi:type="dcterms:W3CDTF">2022-04-16T14:50:33Z</dcterms:modified>
</cp:coreProperties>
</file>